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151894_id_ohio_gov/Documents/Desktop/Documents/1 School Finance/CUPP Report/2024/12 12 24/"/>
    </mc:Choice>
  </mc:AlternateContent>
  <xr:revisionPtr revIDLastSave="88" documentId="8_{61DCEF67-085E-4E34-932A-A97F6C21AB56}" xr6:coauthVersionLast="47" xr6:coauthVersionMax="47" xr10:uidLastSave="{A3278371-FAB9-45DF-952D-2ABC70D581EA}"/>
  <bookViews>
    <workbookView xWindow="-28920" yWindow="2280" windowWidth="29040" windowHeight="15840" xr2:uid="{00000000-000D-0000-FFFF-FFFF00000000}"/>
  </bookViews>
  <sheets>
    <sheet name="District Profile Report" sheetId="4" r:id="rId1"/>
    <sheet name="District Data" sheetId="1" r:id="rId2"/>
    <sheet name="Similar District Data" sheetId="2" r:id="rId3"/>
    <sheet name="Statewide Data" sheetId="3" r:id="rId4"/>
    <sheet name="Names" sheetId="5" state="hidden" r:id="rId5"/>
  </sheets>
  <definedNames>
    <definedName name="_xlnm._FilterDatabase" localSheetId="2" hidden="1">'Similar District Data'!$A$1:$BJ$607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2" i="4" l="1"/>
  <c r="G71" i="4"/>
  <c r="G70" i="4"/>
  <c r="G69" i="4"/>
  <c r="G68" i="4"/>
  <c r="G66" i="4"/>
  <c r="G65" i="4"/>
  <c r="G64" i="4"/>
  <c r="G63" i="4"/>
  <c r="G62" i="4"/>
  <c r="G61" i="4"/>
  <c r="G60" i="4"/>
  <c r="G59" i="4"/>
  <c r="G58" i="4"/>
  <c r="G56" i="4"/>
  <c r="G55" i="4"/>
  <c r="G54" i="4"/>
  <c r="G53" i="4"/>
  <c r="G52" i="4"/>
  <c r="G51" i="4"/>
  <c r="G49" i="4"/>
  <c r="G48" i="4"/>
  <c r="G47" i="4"/>
  <c r="G46" i="4"/>
  <c r="G45" i="4"/>
  <c r="G44" i="4"/>
  <c r="G43" i="4"/>
  <c r="G42" i="4"/>
  <c r="G40" i="4"/>
  <c r="G39" i="4"/>
  <c r="G38" i="4"/>
  <c r="G37" i="4"/>
  <c r="G36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2" i="4"/>
  <c r="G11" i="4"/>
  <c r="G10" i="4"/>
  <c r="G8" i="4"/>
  <c r="G9" i="4"/>
  <c r="H5" i="4" l="1"/>
  <c r="J5" i="4" l="1"/>
  <c r="I5" i="4"/>
  <c r="E5" i="4"/>
  <c r="I10" i="4" l="1"/>
  <c r="I71" i="4"/>
  <c r="I62" i="4"/>
  <c r="I53" i="4"/>
  <c r="I44" i="4"/>
  <c r="I35" i="4"/>
  <c r="I26" i="4"/>
  <c r="I37" i="4"/>
  <c r="I70" i="4"/>
  <c r="I61" i="4"/>
  <c r="I52" i="4"/>
  <c r="I43" i="4"/>
  <c r="I34" i="4"/>
  <c r="I25" i="4"/>
  <c r="I55" i="4"/>
  <c r="I69" i="4"/>
  <c r="I60" i="4"/>
  <c r="I51" i="4"/>
  <c r="I42" i="4"/>
  <c r="I33" i="4"/>
  <c r="I24" i="4"/>
  <c r="I68" i="4"/>
  <c r="I59" i="4"/>
  <c r="I49" i="4"/>
  <c r="I40" i="4"/>
  <c r="I32" i="4"/>
  <c r="I23" i="4"/>
  <c r="I64" i="4"/>
  <c r="I66" i="4"/>
  <c r="I58" i="4"/>
  <c r="I48" i="4"/>
  <c r="I39" i="4"/>
  <c r="I31" i="4"/>
  <c r="I22" i="4"/>
  <c r="I29" i="4"/>
  <c r="I65" i="4"/>
  <c r="I56" i="4"/>
  <c r="I47" i="4"/>
  <c r="I38" i="4"/>
  <c r="I30" i="4"/>
  <c r="I21" i="4"/>
  <c r="I72" i="4"/>
  <c r="I63" i="4"/>
  <c r="I54" i="4"/>
  <c r="I45" i="4"/>
  <c r="I36" i="4"/>
  <c r="I27" i="4"/>
  <c r="I46" i="4"/>
  <c r="H70" i="4"/>
  <c r="H61" i="4"/>
  <c r="H52" i="4"/>
  <c r="H43" i="4"/>
  <c r="H34" i="4"/>
  <c r="H25" i="4"/>
  <c r="H63" i="4"/>
  <c r="H69" i="4"/>
  <c r="H60" i="4"/>
  <c r="H51" i="4"/>
  <c r="H42" i="4"/>
  <c r="H33" i="4"/>
  <c r="H24" i="4"/>
  <c r="H68" i="4"/>
  <c r="H59" i="4"/>
  <c r="H49" i="4"/>
  <c r="H40" i="4"/>
  <c r="H32" i="4"/>
  <c r="H23" i="4"/>
  <c r="H36" i="4"/>
  <c r="H66" i="4"/>
  <c r="H58" i="4"/>
  <c r="H48" i="4"/>
  <c r="H39" i="4"/>
  <c r="H31" i="4"/>
  <c r="H22" i="4"/>
  <c r="H54" i="4"/>
  <c r="H65" i="4"/>
  <c r="H56" i="4"/>
  <c r="H47" i="4"/>
  <c r="H38" i="4"/>
  <c r="H30" i="4"/>
  <c r="H21" i="4"/>
  <c r="H27" i="4"/>
  <c r="H64" i="4"/>
  <c r="H55" i="4"/>
  <c r="H46" i="4"/>
  <c r="H37" i="4"/>
  <c r="H29" i="4"/>
  <c r="H72" i="4"/>
  <c r="H71" i="4"/>
  <c r="H62" i="4"/>
  <c r="H53" i="4"/>
  <c r="H44" i="4"/>
  <c r="H35" i="4"/>
  <c r="H26" i="4"/>
  <c r="H45" i="4"/>
  <c r="J10" i="4"/>
  <c r="J72" i="4"/>
  <c r="J54" i="4"/>
  <c r="J36" i="4"/>
  <c r="J26" i="4"/>
  <c r="J71" i="4"/>
  <c r="J70" i="4"/>
  <c r="J61" i="4"/>
  <c r="J52" i="4"/>
  <c r="J43" i="4"/>
  <c r="J34" i="4"/>
  <c r="J25" i="4"/>
  <c r="J69" i="4"/>
  <c r="J60" i="4"/>
  <c r="J51" i="4"/>
  <c r="J42" i="4"/>
  <c r="J33" i="4"/>
  <c r="J24" i="4"/>
  <c r="J47" i="4"/>
  <c r="J38" i="4"/>
  <c r="J53" i="4"/>
  <c r="J68" i="4"/>
  <c r="J59" i="4"/>
  <c r="J49" i="4"/>
  <c r="J40" i="4"/>
  <c r="J32" i="4"/>
  <c r="J23" i="4"/>
  <c r="J56" i="4"/>
  <c r="J21" i="4"/>
  <c r="J35" i="4"/>
  <c r="J66" i="4"/>
  <c r="J58" i="4"/>
  <c r="J48" i="4"/>
  <c r="J39" i="4"/>
  <c r="J31" i="4"/>
  <c r="J22" i="4"/>
  <c r="J65" i="4"/>
  <c r="J30" i="4"/>
  <c r="J44" i="4"/>
  <c r="J64" i="4"/>
  <c r="J55" i="4"/>
  <c r="J46" i="4"/>
  <c r="J37" i="4"/>
  <c r="J29" i="4"/>
  <c r="J63" i="4"/>
  <c r="J45" i="4"/>
  <c r="J27" i="4"/>
  <c r="J62" i="4"/>
  <c r="F68" i="4"/>
  <c r="F59" i="4"/>
  <c r="F49" i="4"/>
  <c r="F40" i="4"/>
  <c r="F32" i="4"/>
  <c r="F23" i="4"/>
  <c r="F31" i="4"/>
  <c r="F21" i="4"/>
  <c r="F52" i="4"/>
  <c r="F25" i="4"/>
  <c r="F69" i="4"/>
  <c r="F66" i="4"/>
  <c r="F58" i="4"/>
  <c r="F48" i="4"/>
  <c r="F39" i="4"/>
  <c r="F22" i="4"/>
  <c r="F43" i="4"/>
  <c r="F51" i="4"/>
  <c r="F65" i="4"/>
  <c r="F56" i="4"/>
  <c r="F47" i="4"/>
  <c r="F38" i="4"/>
  <c r="F30" i="4"/>
  <c r="F61" i="4"/>
  <c r="F60" i="4"/>
  <c r="F24" i="4"/>
  <c r="F64" i="4"/>
  <c r="F55" i="4"/>
  <c r="F46" i="4"/>
  <c r="F37" i="4"/>
  <c r="F29" i="4"/>
  <c r="F27" i="4"/>
  <c r="F33" i="4"/>
  <c r="F72" i="4"/>
  <c r="F63" i="4"/>
  <c r="F54" i="4"/>
  <c r="F45" i="4"/>
  <c r="F36" i="4"/>
  <c r="F71" i="4"/>
  <c r="F62" i="4"/>
  <c r="F53" i="4"/>
  <c r="F44" i="4"/>
  <c r="F35" i="4"/>
  <c r="F26" i="4"/>
  <c r="F70" i="4"/>
  <c r="F34" i="4"/>
  <c r="F42" i="4"/>
  <c r="H10" i="4"/>
  <c r="F11" i="4"/>
  <c r="E72" i="4"/>
  <c r="E71" i="4"/>
  <c r="E62" i="4"/>
  <c r="E53" i="4"/>
  <c r="E44" i="4"/>
  <c r="E35" i="4"/>
  <c r="E26" i="4"/>
  <c r="E61" i="4"/>
  <c r="E52" i="4"/>
  <c r="E43" i="4"/>
  <c r="E34" i="4"/>
  <c r="E25" i="4"/>
  <c r="E60" i="4"/>
  <c r="E51" i="4"/>
  <c r="E42" i="4"/>
  <c r="E33" i="4"/>
  <c r="E24" i="4"/>
  <c r="E68" i="4"/>
  <c r="E59" i="4"/>
  <c r="E49" i="4"/>
  <c r="E40" i="4"/>
  <c r="E32" i="4"/>
  <c r="E23" i="4"/>
  <c r="E27" i="4"/>
  <c r="E70" i="4"/>
  <c r="E69" i="4"/>
  <c r="E66" i="4"/>
  <c r="E58" i="4"/>
  <c r="E48" i="4"/>
  <c r="E39" i="4"/>
  <c r="E31" i="4"/>
  <c r="E22" i="4"/>
  <c r="E65" i="4"/>
  <c r="E56" i="4"/>
  <c r="E47" i="4"/>
  <c r="E38" i="4"/>
  <c r="E30" i="4"/>
  <c r="E21" i="4"/>
  <c r="E64" i="4"/>
  <c r="E55" i="4"/>
  <c r="E46" i="4"/>
  <c r="E37" i="4"/>
  <c r="E29" i="4"/>
  <c r="E63" i="4"/>
  <c r="E54" i="4"/>
  <c r="E45" i="4"/>
  <c r="E36" i="4"/>
  <c r="J12" i="4"/>
  <c r="J13" i="4"/>
  <c r="J15" i="4"/>
  <c r="J17" i="4"/>
  <c r="J14" i="4"/>
  <c r="J16" i="4"/>
  <c r="J18" i="4"/>
  <c r="J19" i="4"/>
  <c r="I13" i="4"/>
  <c r="I12" i="4"/>
  <c r="I17" i="4"/>
  <c r="I14" i="4"/>
  <c r="I16" i="4"/>
  <c r="I18" i="4"/>
  <c r="I15" i="4"/>
  <c r="I19" i="4"/>
  <c r="H19" i="4"/>
  <c r="H12" i="4"/>
  <c r="H15" i="4"/>
  <c r="H13" i="4"/>
  <c r="H16" i="4"/>
  <c r="H14" i="4"/>
  <c r="H18" i="4"/>
  <c r="H17" i="4"/>
  <c r="E12" i="4"/>
  <c r="F15" i="4"/>
  <c r="E17" i="4"/>
  <c r="F17" i="4"/>
  <c r="F12" i="4"/>
  <c r="E14" i="4"/>
  <c r="F14" i="4"/>
  <c r="E19" i="4"/>
  <c r="E16" i="4"/>
  <c r="E13" i="4"/>
  <c r="F13" i="4"/>
  <c r="E18" i="4"/>
  <c r="F19" i="4"/>
  <c r="F16" i="4"/>
  <c r="E15" i="4"/>
  <c r="F18" i="4"/>
  <c r="J11" i="4"/>
  <c r="I11" i="4"/>
  <c r="H11" i="4"/>
  <c r="E11" i="4"/>
  <c r="J9" i="4" l="1"/>
  <c r="J8" i="4"/>
  <c r="I8" i="4"/>
  <c r="I9" i="4"/>
  <c r="H9" i="4"/>
  <c r="H8" i="4"/>
  <c r="F10" i="4"/>
  <c r="E10" i="4" l="1"/>
  <c r="E8" i="4"/>
  <c r="E9" i="4"/>
  <c r="F9" i="4"/>
  <c r="F8" i="4"/>
  <c r="E6" i="4" l="1"/>
</calcChain>
</file>

<file path=xl/sharedStrings.xml><?xml version="1.0" encoding="utf-8"?>
<sst xmlns="http://schemas.openxmlformats.org/spreadsheetml/2006/main" count="3981" uniqueCount="1958">
  <si>
    <t>District</t>
  </si>
  <si>
    <t>IRN</t>
  </si>
  <si>
    <t>Ada Ex Vill SD, Hardin</t>
  </si>
  <si>
    <t>Adena Local SD, Ross</t>
  </si>
  <si>
    <t>Akron City SD, Summit</t>
  </si>
  <si>
    <t>Alexander Local SD, Athens</t>
  </si>
  <si>
    <t>Allen East Local SD, Allen</t>
  </si>
  <si>
    <t>Alliance City SD, Stark</t>
  </si>
  <si>
    <t>Amanda-Clearcreek Local SD, Fairfield</t>
  </si>
  <si>
    <t>Amherst Ex Vill SD, Lorain</t>
  </si>
  <si>
    <t>Anna Local SD, Shelby</t>
  </si>
  <si>
    <t>Ansonia Local SD, Darke</t>
  </si>
  <si>
    <t>Anthony Wayne Local SD, Lucas</t>
  </si>
  <si>
    <t>Antwerp Local SD, Paulding</t>
  </si>
  <si>
    <t>Arcadia Local SD, Hancock</t>
  </si>
  <si>
    <t>Arcanum Butler Local SD, Darke</t>
  </si>
  <si>
    <t>Archbold-Area Local SD, Fulton</t>
  </si>
  <si>
    <t>Arlington Local SD, Hancock</t>
  </si>
  <si>
    <t>Ashland City SD, Ashland</t>
  </si>
  <si>
    <t>Ashtabula Area City SD, Ashtabula</t>
  </si>
  <si>
    <t>Athens City SD, Athens</t>
  </si>
  <si>
    <t>Aurora City SD, Portage</t>
  </si>
  <si>
    <t>Austintown Local SD, Mahoning</t>
  </si>
  <si>
    <t>Avon Lake City SD, Lorain</t>
  </si>
  <si>
    <t>Avon Local SD, Lorain</t>
  </si>
  <si>
    <t>Ayersville Local SD, Defiance</t>
  </si>
  <si>
    <t>Barberton City SD, Summit</t>
  </si>
  <si>
    <t>Barnesville Ex Vill SD, Belmont</t>
  </si>
  <si>
    <t>Batavia Local SD, Clermont</t>
  </si>
  <si>
    <t>Bath Local SD, Allen</t>
  </si>
  <si>
    <t>Bay Village City SD, Cuyahoga</t>
  </si>
  <si>
    <t>Beachwood City SD, Cuyahoga</t>
  </si>
  <si>
    <t>Beaver Local SD, Columbiana</t>
  </si>
  <si>
    <t>Beavercreek City SD, Greene</t>
  </si>
  <si>
    <t>Bedford City SD, Cuyahoga</t>
  </si>
  <si>
    <t>Bellaire Local SD, Belmont</t>
  </si>
  <si>
    <t>Bellefontaine City SD, Logan</t>
  </si>
  <si>
    <t>Bellevue City SD, Huron</t>
  </si>
  <si>
    <t>Belpre City SD, Washington</t>
  </si>
  <si>
    <t>Benjamin Logan Local SD, Logan</t>
  </si>
  <si>
    <t>Benton Carroll Salem Local S, Ottawa</t>
  </si>
  <si>
    <t>Berea City SD, Cuyahoga</t>
  </si>
  <si>
    <t>Berkshire Local SD, Geauga</t>
  </si>
  <si>
    <t>Berne Union Local SD, Fairfield</t>
  </si>
  <si>
    <t>Bethel Local SD, Miami</t>
  </si>
  <si>
    <t>Bethel-Tate Local SD, Clermont</t>
  </si>
  <si>
    <t>Bexley City SD, Franklin</t>
  </si>
  <si>
    <t>Big Walnut Local SD, Delaware</t>
  </si>
  <si>
    <t>Black River Local SD, Medina</t>
  </si>
  <si>
    <t>Blanchester Local SD, Clinton</t>
  </si>
  <si>
    <t>Bloom Carroll Local SD, Fairfield</t>
  </si>
  <si>
    <t>Bloom-Vernon Local SD, Scioto</t>
  </si>
  <si>
    <t>Bloomfield-Mespo Local SD, Trumbull</t>
  </si>
  <si>
    <t>Bluffton Ex Vill SD, Allen</t>
  </si>
  <si>
    <t>Boardman Local SD, Mahoning</t>
  </si>
  <si>
    <t>Botkins Local SD, Shelby</t>
  </si>
  <si>
    <t>Bowling Green City SD, Wood</t>
  </si>
  <si>
    <t>Bradford Ex Vill SD, Miami</t>
  </si>
  <si>
    <t>Brecksville-Broadview Height, Cuyahoga</t>
  </si>
  <si>
    <t>Bridgeport Ex Vill SD, Belmont</t>
  </si>
  <si>
    <t>Bright Local SD, Highland</t>
  </si>
  <si>
    <t>Bristol Local SD, Trumbull</t>
  </si>
  <si>
    <t>Brookfield Local SD, Trumbull</t>
  </si>
  <si>
    <t>Brooklyn City SD, Cuyahoga</t>
  </si>
  <si>
    <t>Brookville Local SD, Montgomery</t>
  </si>
  <si>
    <t>Brown Local SD, Carroll</t>
  </si>
  <si>
    <t>Brunswick City SD, Medina</t>
  </si>
  <si>
    <t>Bryan City SD, Williams</t>
  </si>
  <si>
    <t>Buckeye Central Local SD, Crawford</t>
  </si>
  <si>
    <t>Buckeye Local SD, Ashtabula</t>
  </si>
  <si>
    <t>Buckeye Local SD, Jefferson</t>
  </si>
  <si>
    <t>Buckeye Local SD, Medina</t>
  </si>
  <si>
    <t>Buckeye Valley Local SD, Delaware</t>
  </si>
  <si>
    <t>Bucyrus City SD, Crawford</t>
  </si>
  <si>
    <t>Caldwell Ex Vill SD, Noble</t>
  </si>
  <si>
    <t>Cambridge City SD, Guernsey</t>
  </si>
  <si>
    <t>Campbell City SD, Mahoning</t>
  </si>
  <si>
    <t>Canal Winchester Local SD, Franklin</t>
  </si>
  <si>
    <t>Canfield Local SD, Mahoning</t>
  </si>
  <si>
    <t>Canton City SD, Stark</t>
  </si>
  <si>
    <t>Canton Local SD, Stark</t>
  </si>
  <si>
    <t>Cardinal Local SD, Geauga</t>
  </si>
  <si>
    <t>Cardington-Lincoln Local SD, Morrow</t>
  </si>
  <si>
    <t>Carey Ex Vill SD, Wyandot</t>
  </si>
  <si>
    <t>Carlisle Local SD, Warren</t>
  </si>
  <si>
    <t>Carrollton Ex Vill SD, Carroll</t>
  </si>
  <si>
    <t>Cedar Cliff Local SD, Greene</t>
  </si>
  <si>
    <t>Celina City SD, Mercer</t>
  </si>
  <si>
    <t>Centerburg Local SD, Knox</t>
  </si>
  <si>
    <t>Centerville City SD, Montgomery</t>
  </si>
  <si>
    <t>Central Local SD, Defiance</t>
  </si>
  <si>
    <t>Chagrin Falls Ex Vill SD, Cuyahoga</t>
  </si>
  <si>
    <t>Champion Local SD, Trumbull</t>
  </si>
  <si>
    <t>Chardon Local SD, Geauga</t>
  </si>
  <si>
    <t>Chesapeake Union Ex Vill SD, Lawrence</t>
  </si>
  <si>
    <t>Chillicothe City SD, Ross</t>
  </si>
  <si>
    <t>Chippewa Local SD, Wayne</t>
  </si>
  <si>
    <t>Cincinnati City SD, Hamilton</t>
  </si>
  <si>
    <t>Circleville City SD, Pickaway</t>
  </si>
  <si>
    <t>Clark-Shawnee Local SD, Clark</t>
  </si>
  <si>
    <t>Clay Local SD, Scioto</t>
  </si>
  <si>
    <t>Claymont City SD, Tuscarawas</t>
  </si>
  <si>
    <t>Clear Fork Valley Local SD, Richland</t>
  </si>
  <si>
    <t>Clearview Local SD, Lorain</t>
  </si>
  <si>
    <t>Clermont-Northeastern Local, Clermont</t>
  </si>
  <si>
    <t>Cleveland Hts-Univ Hts City, Cuyahoga</t>
  </si>
  <si>
    <t>Cleveland Municipal SD, Cuyahoga</t>
  </si>
  <si>
    <t>Clinton-Massie Local SD, Clinton</t>
  </si>
  <si>
    <t>Cloverleaf Local SD, Medina</t>
  </si>
  <si>
    <t>Clyde-Green Springs Ex Vill, Sandusky</t>
  </si>
  <si>
    <t>Coldwater Ex Vill SD, Mercer</t>
  </si>
  <si>
    <t>Colonel Crawford Local SD, Crawford</t>
  </si>
  <si>
    <t>Columbia Local SD, Lorain</t>
  </si>
  <si>
    <t>Columbiana Ex Vill SD, Columbiana</t>
  </si>
  <si>
    <t>Columbus City SD, Franklin</t>
  </si>
  <si>
    <t>Columbus Grove Local SD, Putnam</t>
  </si>
  <si>
    <t>Conneaut Area City SD, Ashtabula</t>
  </si>
  <si>
    <t>Conotton Valley Union Local, Harrison</t>
  </si>
  <si>
    <t>Continental Local SD, Putnam</t>
  </si>
  <si>
    <t>Copley-Fairlawn City SD, Summit</t>
  </si>
  <si>
    <t>Cory-Rawson Local SD, Hancock</t>
  </si>
  <si>
    <t>Coshocton City SD, Coshocton</t>
  </si>
  <si>
    <t>Coventry Local SD, Summit</t>
  </si>
  <si>
    <t>Covington Ex Vill SD, Miami</t>
  </si>
  <si>
    <t>Crestline Ex Vill SD, Crawford</t>
  </si>
  <si>
    <t>Crestview Local SD, Columbiana</t>
  </si>
  <si>
    <t>Crestview Local SD, Richland</t>
  </si>
  <si>
    <t>Crestview Local SD, Van Wert</t>
  </si>
  <si>
    <t>Crestwood Local SD, Portage</t>
  </si>
  <si>
    <t>Crooksville Ex Vill SD, Perry</t>
  </si>
  <si>
    <t>Cuyahoga Falls City SD, Summit</t>
  </si>
  <si>
    <t>Cuyahoga Heights Local SD, Cuyahoga</t>
  </si>
  <si>
    <t>Dalton Local SD, Wayne</t>
  </si>
  <si>
    <t>Danbury Local SD, Ottawa</t>
  </si>
  <si>
    <t>Danville Local SD, Knox</t>
  </si>
  <si>
    <t>Dawson-Bryant Local SD, Lawrence</t>
  </si>
  <si>
    <t>Dayton City SD, Montgomery</t>
  </si>
  <si>
    <t>Deer Park Community City SD, Hamilton</t>
  </si>
  <si>
    <t>Defiance City SD, Defiance</t>
  </si>
  <si>
    <t>Delaware City SD, Delaware</t>
  </si>
  <si>
    <t>Delphos City SD, Allen</t>
  </si>
  <si>
    <t>Dover City SD, Tuscarawas</t>
  </si>
  <si>
    <t>Dublin City SD, Franklin</t>
  </si>
  <si>
    <t>East Cleveland City SD, Cuyahoga</t>
  </si>
  <si>
    <t>East Clinton Local SD, Clinton</t>
  </si>
  <si>
    <t>East Guernsey Local SD, Guernsey</t>
  </si>
  <si>
    <t>East Holmes Local SD, Holmes</t>
  </si>
  <si>
    <t>East Knox Local SD, Knox</t>
  </si>
  <si>
    <t>East Liverpool City SD, Columbiana</t>
  </si>
  <si>
    <t>East Muskingum Local SD, Muskingum</t>
  </si>
  <si>
    <t>East Palestine City SD, Columbiana</t>
  </si>
  <si>
    <t>Eastern Local SD, Brown</t>
  </si>
  <si>
    <t>Eastern Local SD, Meigs</t>
  </si>
  <si>
    <t>Eastern Local SD, Pike</t>
  </si>
  <si>
    <t>Eastwood Local SD, Wood</t>
  </si>
  <si>
    <t>Eaton Community Schools City, Preble</t>
  </si>
  <si>
    <t>Edgerton Local SD, Williams</t>
  </si>
  <si>
    <t>Edgewood City SD, Butler</t>
  </si>
  <si>
    <t>Edison Local SD, Erie</t>
  </si>
  <si>
    <t>Edison Local SD, Jefferson</t>
  </si>
  <si>
    <t>Edon-Northwest Local SD, Williams</t>
  </si>
  <si>
    <t>Elgin Local SD, Marion</t>
  </si>
  <si>
    <t>Elida Local SD, Allen</t>
  </si>
  <si>
    <t>Elmwood Local SD, Wood</t>
  </si>
  <si>
    <t>Elyria City SD, Lorain</t>
  </si>
  <si>
    <t>Euclid City SD, Cuyahoga</t>
  </si>
  <si>
    <t>Evergreen Local SD, Fulton</t>
  </si>
  <si>
    <t>Fairbanks Local SD, Union</t>
  </si>
  <si>
    <t>Fairborn City SD, Greene</t>
  </si>
  <si>
    <t>Fairfield City SD, Butler</t>
  </si>
  <si>
    <t>Fairfield Local SD, Highland</t>
  </si>
  <si>
    <t>Fairfield Union Local SD, Fairfield</t>
  </si>
  <si>
    <t>Fairland Local SD, Lawrence</t>
  </si>
  <si>
    <t>Fairlawn Local SD, Shelby</t>
  </si>
  <si>
    <t>Fairless Local SD, Stark</t>
  </si>
  <si>
    <t>Fairport Harbor Ex Vill SD, Lake</t>
  </si>
  <si>
    <t>Fairview Park City SD, Cuyahoga</t>
  </si>
  <si>
    <t>Fayette Local SD, Fulton</t>
  </si>
  <si>
    <t>Fayetteville-Perry Local SD, Brown</t>
  </si>
  <si>
    <t>Federal Hocking Local SD, Athens</t>
  </si>
  <si>
    <t>Felicity-Franklin Local SD, Clermont</t>
  </si>
  <si>
    <t>Field Local SD, Portage</t>
  </si>
  <si>
    <t>Findlay City SD, Hancock</t>
  </si>
  <si>
    <t>Finneytown Local SD, Hamilton</t>
  </si>
  <si>
    <t>Firelands Local SD, Lorain</t>
  </si>
  <si>
    <t>Forest Hills Local SD, Hamilton</t>
  </si>
  <si>
    <t>Fort Frye Local SD, Washington</t>
  </si>
  <si>
    <t>Fort Loramie Local SD, Shelby</t>
  </si>
  <si>
    <t>Fort Recovery Local SD, Mercer</t>
  </si>
  <si>
    <t>Fostoria City SD, Seneca</t>
  </si>
  <si>
    <t>Franklin City SD, Warren</t>
  </si>
  <si>
    <t>Franklin Local SD, Muskingum</t>
  </si>
  <si>
    <t>Franklin-Monroe Local SD, Darke</t>
  </si>
  <si>
    <t>Fredericktown Local SD, Knox</t>
  </si>
  <si>
    <t>Fremont City SD, Sandusky</t>
  </si>
  <si>
    <t>Frontier Local SD, Washington</t>
  </si>
  <si>
    <t>Gahanna-Jefferson City SD, Franklin</t>
  </si>
  <si>
    <t>Galion City SD, Crawford</t>
  </si>
  <si>
    <t>Gallia County Local SD, Gallia</t>
  </si>
  <si>
    <t>Gallipolis City SD, Gallia</t>
  </si>
  <si>
    <t>Garaway Local SD, Tuscarawas</t>
  </si>
  <si>
    <t>Garfield Heights City SD, Cuyahoga</t>
  </si>
  <si>
    <t>Geneva Area City SD, Ashtabula</t>
  </si>
  <si>
    <t>Genoa Area Local SD, Ottawa</t>
  </si>
  <si>
    <t>Georgetown Ex Vill SD, Brown</t>
  </si>
  <si>
    <t>Gibsonburg Ex Vill SD, Sandusky</t>
  </si>
  <si>
    <t>Girard City SD, Trumbull</t>
  </si>
  <si>
    <t>Goshen Local SD, Clermont</t>
  </si>
  <si>
    <t>Graham Local SD, Champaign</t>
  </si>
  <si>
    <t>Grand Valley Local SD, Ashtabula</t>
  </si>
  <si>
    <t>Grandview Heights City SD, Franklin</t>
  </si>
  <si>
    <t>Granville Ex Vill SD, Licking</t>
  </si>
  <si>
    <t>Green Local SD, Scioto</t>
  </si>
  <si>
    <t>Green Local SD, Summit</t>
  </si>
  <si>
    <t>Green Local SD, Wayne</t>
  </si>
  <si>
    <t>Greeneview Local SD, Greene</t>
  </si>
  <si>
    <t>Greenfield Ex Vill SD, Highland</t>
  </si>
  <si>
    <t>Greenon Local SD, Clark</t>
  </si>
  <si>
    <t>Greenville City SD, Darke</t>
  </si>
  <si>
    <t>Groveport Madison Local SD, Franklin</t>
  </si>
  <si>
    <t>Hamilton City SD, Butler</t>
  </si>
  <si>
    <t>Hamilton Local SD, Franklin</t>
  </si>
  <si>
    <t>Hardin Northern Local SD, Hardin</t>
  </si>
  <si>
    <t>Hardin-Houston Local SD, Shelby</t>
  </si>
  <si>
    <t>Harrison Hills City SD, Harrison</t>
  </si>
  <si>
    <t>Heath City SD, Licking</t>
  </si>
  <si>
    <t>Hicksville Ex Vill SD, Defiance</t>
  </si>
  <si>
    <t>Highland Local SD, Medina</t>
  </si>
  <si>
    <t>Highland Local SD, Morrow</t>
  </si>
  <si>
    <t>Hilliard City SD, Franklin</t>
  </si>
  <si>
    <t>Hillsboro City SD, Highland</t>
  </si>
  <si>
    <t>Hillsdale Local SD, Ashland</t>
  </si>
  <si>
    <t>Holgate Local SD, Henry</t>
  </si>
  <si>
    <t>Hopewell-Loudon Local SD, Seneca</t>
  </si>
  <si>
    <t>Howland Local SD, Trumbull</t>
  </si>
  <si>
    <t>Hubbard Ex Vill SD, Trumbull</t>
  </si>
  <si>
    <t>Huber Heights City SD, Montgomery</t>
  </si>
  <si>
    <t>Hudson City SD, Summit</t>
  </si>
  <si>
    <t>Huntington Local SD, Ross</t>
  </si>
  <si>
    <t>Huron City SD, Erie</t>
  </si>
  <si>
    <t>Independence Local SD, Cuyahoga</t>
  </si>
  <si>
    <t>Indian Creek Local SD, Jefferson</t>
  </si>
  <si>
    <t>Indian Hill Ex Vill SD, Hamilton</t>
  </si>
  <si>
    <t>Indian Lake Local SD, Logan</t>
  </si>
  <si>
    <t>Indian Valley Local SD, Tuscarawas</t>
  </si>
  <si>
    <t>Ironton City SD, Lawrence</t>
  </si>
  <si>
    <t>Jackson Center Local SD, Shelby</t>
  </si>
  <si>
    <t>Jackson City SD, Jackson</t>
  </si>
  <si>
    <t>Jackson Local SD, Stark</t>
  </si>
  <si>
    <t>Jackson-Milton Local SD, Mahoning</t>
  </si>
  <si>
    <t>James A Garfield Local SD, Portage</t>
  </si>
  <si>
    <t>Jefferson Area Local SD, Ashtabula</t>
  </si>
  <si>
    <t>Jefferson Local SD, Madison</t>
  </si>
  <si>
    <t>Jefferson Township Local SD, Montgomery</t>
  </si>
  <si>
    <t>Jennings Local SD, Putnam</t>
  </si>
  <si>
    <t>Johnstown-Monroe Local SD, Licking</t>
  </si>
  <si>
    <t>Jonathan Alder Local SD, Madison</t>
  </si>
  <si>
    <t>Joseph Badger Local SD, Trumbull</t>
  </si>
  <si>
    <t>Kalida Local SD, Putnam</t>
  </si>
  <si>
    <t>Kenston Local SD, Geauga</t>
  </si>
  <si>
    <t>Kent City SD, Portage</t>
  </si>
  <si>
    <t>Kenton City SD, Hardin</t>
  </si>
  <si>
    <t>Kettering City SD, Montgomery</t>
  </si>
  <si>
    <t>Keystone Local SD, Lorain</t>
  </si>
  <si>
    <t>Kings Local SD, Warren</t>
  </si>
  <si>
    <t>Kirtland Local SD, Lake</t>
  </si>
  <si>
    <t>La Brae Local SD, Trumbull</t>
  </si>
  <si>
    <t>Lake Local SD, Stark</t>
  </si>
  <si>
    <t>Lake Local SD, Wood</t>
  </si>
  <si>
    <t>Lakeview Local SD, Trumbull</t>
  </si>
  <si>
    <t>Lakewood City SD, Cuyahoga</t>
  </si>
  <si>
    <t>Lakewood Local SD, Licking</t>
  </si>
  <si>
    <t>Lakota Local SD, Butler</t>
  </si>
  <si>
    <t>Lakota Local SD, Sandusky</t>
  </si>
  <si>
    <t>Lancaster City SD, Fairfield</t>
  </si>
  <si>
    <t>Lebanon City SD, Warren</t>
  </si>
  <si>
    <t>Leetonia Ex Vill SD, Columbiana</t>
  </si>
  <si>
    <t>Leipsic Local SD, Putnam</t>
  </si>
  <si>
    <t>Lexington Local SD, Richland</t>
  </si>
  <si>
    <t>Liberty Benton Local SD, Hancock</t>
  </si>
  <si>
    <t>Liberty Center Local SD, Henry</t>
  </si>
  <si>
    <t>Liberty Local SD, Trumbull</t>
  </si>
  <si>
    <t>Liberty Union-Thurston Local, Fairfield</t>
  </si>
  <si>
    <t>Licking Heights Local SD, Licking</t>
  </si>
  <si>
    <t>Licking Valley Local SD, Licking</t>
  </si>
  <si>
    <t>Lima City SD, Allen</t>
  </si>
  <si>
    <t>Lincolnview Local SD, Van Wert</t>
  </si>
  <si>
    <t>Lisbon Ex Vill SD, Columbiana</t>
  </si>
  <si>
    <t>Little Miami Local SD, Warren</t>
  </si>
  <si>
    <t>Lockland City SD, Hamilton</t>
  </si>
  <si>
    <t>Logan Elm Local SD, Pickaway</t>
  </si>
  <si>
    <t>Logan-Hocking Local SD, Hocking</t>
  </si>
  <si>
    <t>London City SD, Madison</t>
  </si>
  <si>
    <t>Lorain City SD, Lorain</t>
  </si>
  <si>
    <t>Lordstown Local SD, Trumbull</t>
  </si>
  <si>
    <t>Loudonville-Perrysville Ex V, Ashland</t>
  </si>
  <si>
    <t>Louisville City SD, Stark</t>
  </si>
  <si>
    <t>Loveland City SD, Hamilton</t>
  </si>
  <si>
    <t>Lowellville Local SD, Mahoning</t>
  </si>
  <si>
    <t>Lucas Local SD, Richland</t>
  </si>
  <si>
    <t>Lynchburg-Clay Local SD, Highland</t>
  </si>
  <si>
    <t>Mad River Local SD, Montgomery</t>
  </si>
  <si>
    <t>Madeira City SD, Hamilton</t>
  </si>
  <si>
    <t>Madison Local SD, Butler</t>
  </si>
  <si>
    <t>Madison Local SD, Lake</t>
  </si>
  <si>
    <t>Madison Local SD, Richland</t>
  </si>
  <si>
    <t>Madison-Plains Local SD, Madison</t>
  </si>
  <si>
    <t>Manchester Local SD, Adams</t>
  </si>
  <si>
    <t>Manchester Local SD, Summit</t>
  </si>
  <si>
    <t>Mansfield City SD, Richland</t>
  </si>
  <si>
    <t>Maple Heights City SD, Cuyahoga</t>
  </si>
  <si>
    <t>Mapleton Local SD, Ashland</t>
  </si>
  <si>
    <t>Maplewood Local SD, Trumbull</t>
  </si>
  <si>
    <t>Margaretta Local SD, Erie</t>
  </si>
  <si>
    <t>Mariemont City SD, Hamilton</t>
  </si>
  <si>
    <t>Marietta City SD, Washington</t>
  </si>
  <si>
    <t>Marion City SD, Marion</t>
  </si>
  <si>
    <t>Marion Local SD, Mercer</t>
  </si>
  <si>
    <t>Marlington Local SD, Stark</t>
  </si>
  <si>
    <t>Martins Ferry City SD, Belmont</t>
  </si>
  <si>
    <t>Marysville Ex Vill SD, Union</t>
  </si>
  <si>
    <t>Mason City SD, Warren</t>
  </si>
  <si>
    <t>Massillon City SD, Stark</t>
  </si>
  <si>
    <t>Mathews Local SD, Trumbull</t>
  </si>
  <si>
    <t>Maumee City SD, Lucas</t>
  </si>
  <si>
    <t>Mayfield City SD, Cuyahoga</t>
  </si>
  <si>
    <t>Maysville Local SD, Muskingum</t>
  </si>
  <si>
    <t>McComb Local SD, Hancock</t>
  </si>
  <si>
    <t>McDonald Local SD, Trumbull</t>
  </si>
  <si>
    <t>Mechanicsburg Ex Vill SD, Champaign</t>
  </si>
  <si>
    <t>Medina City SD, Medina</t>
  </si>
  <si>
    <t>Meigs Local SD, Meigs</t>
  </si>
  <si>
    <t>Mentor Ex Vill SD, Lake</t>
  </si>
  <si>
    <t>Miami East Local SD, Miami</t>
  </si>
  <si>
    <t>Miami Trace Local SD, Fayette</t>
  </si>
  <si>
    <t>Miamisburg City SD, Montgomery</t>
  </si>
  <si>
    <t>Middletown City SD, Butler</t>
  </si>
  <si>
    <t>Midview Local SD, Lorain</t>
  </si>
  <si>
    <t>Milford Ex Vill SD, Clermont</t>
  </si>
  <si>
    <t>Millcreek-West Unity Local S, Williams</t>
  </si>
  <si>
    <t>Miller City-New Cleveland Lo, Putnam</t>
  </si>
  <si>
    <t>Milton-Union Ex Vill SD, Miami</t>
  </si>
  <si>
    <t>Minerva Local SD, Stark</t>
  </si>
  <si>
    <t>Minford Local SD, Scioto</t>
  </si>
  <si>
    <t>Minster Local SD, Auglaize</t>
  </si>
  <si>
    <t>Mississinawa Valley Local SD, Darke</t>
  </si>
  <si>
    <t>Mogadore Local SD, Summit</t>
  </si>
  <si>
    <t>Mohawk Local SD, Wyandot</t>
  </si>
  <si>
    <t>Monroe Local SD, Butler</t>
  </si>
  <si>
    <t>Monroeville Local SD, Huron</t>
  </si>
  <si>
    <t>Montpelier Ex Vill SD, Williams</t>
  </si>
  <si>
    <t>Morgan Local SD, Morgan</t>
  </si>
  <si>
    <t>Mount Gilead Ex Vill SD, Morrow</t>
  </si>
  <si>
    <t>Mount Healthy City SD, Hamilton</t>
  </si>
  <si>
    <t>Mount Vernon City SD, Knox</t>
  </si>
  <si>
    <t>Napoleon City SD, Henry</t>
  </si>
  <si>
    <t>National Trail Local SD, Preble</t>
  </si>
  <si>
    <t>Nelsonville-York City SD, Athens</t>
  </si>
  <si>
    <t>New Albany-Plain Local SD, Franklin</t>
  </si>
  <si>
    <t>New Boston Local SD, Scioto</t>
  </si>
  <si>
    <t>New Bremen Local SD, Auglaize</t>
  </si>
  <si>
    <t>New Knoxville Local SD, Auglaize</t>
  </si>
  <si>
    <t>New Lebanon Local SD, Montgomery</t>
  </si>
  <si>
    <t>New Lexington City SD, Perry</t>
  </si>
  <si>
    <t>New London Local SD, Huron</t>
  </si>
  <si>
    <t>New Miami Local SD, Butler</t>
  </si>
  <si>
    <t>New Philadelphia City SD, Tuscarawas</t>
  </si>
  <si>
    <t>New Richmond Ex Vill SD, Clermont</t>
  </si>
  <si>
    <t>New Riegel Local SD, Seneca</t>
  </si>
  <si>
    <t>Newark City SD, Licking</t>
  </si>
  <si>
    <t>Newbury Local SD, Geauga</t>
  </si>
  <si>
    <t>Newcomerstown Ex Vill SD, Tuscarawas</t>
  </si>
  <si>
    <t>Newton Falls Ex Vill SD, Trumbull</t>
  </si>
  <si>
    <t>Newton Local SD, Miami</t>
  </si>
  <si>
    <t>Niles City SD, Trumbull</t>
  </si>
  <si>
    <t>Noble Local SD, Noble</t>
  </si>
  <si>
    <t>Nordonia Hills City SD, Summit</t>
  </si>
  <si>
    <t>North Baltimore Local SD, Wood</t>
  </si>
  <si>
    <t>North Canton City SD, Stark</t>
  </si>
  <si>
    <t>North Central Local SD, Williams</t>
  </si>
  <si>
    <t>North College Hill City SD, Hamilton</t>
  </si>
  <si>
    <t>North Fork Local SD, Licking</t>
  </si>
  <si>
    <t>North Olmsted City SD, Cuyahoga</t>
  </si>
  <si>
    <t>North Ridgeville City SD, Lorain</t>
  </si>
  <si>
    <t>North Royalton City SD, Cuyahoga</t>
  </si>
  <si>
    <t>North Union Local SD, Union</t>
  </si>
  <si>
    <t>Northeastern Local SD, Clark</t>
  </si>
  <si>
    <t>Northeastern Local SD, Defiance</t>
  </si>
  <si>
    <t>Northern Local SD, Perry</t>
  </si>
  <si>
    <t>Northmont City SD, Montgomery</t>
  </si>
  <si>
    <t>Northmor Local SD, Morrow</t>
  </si>
  <si>
    <t>Northridge Local SD, Licking</t>
  </si>
  <si>
    <t>Northridge Local SD, Montgomery</t>
  </si>
  <si>
    <t>Northwest Local SD, Hamilton</t>
  </si>
  <si>
    <t>Northwest Local SD, Scioto</t>
  </si>
  <si>
    <t>Northwest Local SD, Stark</t>
  </si>
  <si>
    <t>Northwestern Local SD, Clark</t>
  </si>
  <si>
    <t>Northwestern Local SD, Wayne</t>
  </si>
  <si>
    <t>Northwood Local SD, Wood</t>
  </si>
  <si>
    <t>Norton City SD, Summit</t>
  </si>
  <si>
    <t>Norwalk City SD, Huron</t>
  </si>
  <si>
    <t>Norwayne Local SD, Wayne</t>
  </si>
  <si>
    <t>Norwood City SD, Hamilton</t>
  </si>
  <si>
    <t>Oak Hill Union Local SD, Jackson</t>
  </si>
  <si>
    <t>Oak Hills Local SD, Hamilton</t>
  </si>
  <si>
    <t>Oakwood City SD, Montgomery</t>
  </si>
  <si>
    <t>Oberlin City SD, Lorain</t>
  </si>
  <si>
    <t>Ohio Valley Local SD, Adams</t>
  </si>
  <si>
    <t>Old Fort Local SD, Seneca</t>
  </si>
  <si>
    <t>Olentangy Local SD, Delaware</t>
  </si>
  <si>
    <t>Olmsted Falls City SD, Cuyahoga</t>
  </si>
  <si>
    <t>Ontario Local SD, Richland</t>
  </si>
  <si>
    <t>Orange City SD, Cuyahoga</t>
  </si>
  <si>
    <t>Oregon City SD, Lucas</t>
  </si>
  <si>
    <t>Orrville City SD, Wayne</t>
  </si>
  <si>
    <t>Osnaburg Local SD, Stark</t>
  </si>
  <si>
    <t>Otsego Local SD, Wood</t>
  </si>
  <si>
    <t>Ottawa Hills Local SD, Lucas</t>
  </si>
  <si>
    <t>Ottawa-Glandorf Local SD, Putnam</t>
  </si>
  <si>
    <t>Ottoville Local SD, Putnam</t>
  </si>
  <si>
    <t>Painsville City Local SD, Lake</t>
  </si>
  <si>
    <t>Paint Valley Local SD, Ross</t>
  </si>
  <si>
    <t>Pandora-Gilboa Local SD, Putnam</t>
  </si>
  <si>
    <t>Parkway Local SD, Mercer</t>
  </si>
  <si>
    <t>Parma City SD, Cuyahoga</t>
  </si>
  <si>
    <t>Patrick Henry Local SD, Henry</t>
  </si>
  <si>
    <t>Paulding Ex Vill SD, Paulding</t>
  </si>
  <si>
    <t>Perkins Local SD, Erie</t>
  </si>
  <si>
    <t>Perry Local SD, Allen</t>
  </si>
  <si>
    <t>Perry Local SD, Lake</t>
  </si>
  <si>
    <t>Perry Local SD, Stark</t>
  </si>
  <si>
    <t>Perrysburg Ex Vill SD, Wood</t>
  </si>
  <si>
    <t>Pettisville Local SD, Fulton</t>
  </si>
  <si>
    <t>Pickerington Local SD, Fairfield</t>
  </si>
  <si>
    <t>Pike-Delta-York Local SD, Fulton</t>
  </si>
  <si>
    <t>Piqua City SD, Miami</t>
  </si>
  <si>
    <t>Plain Local SD, Stark</t>
  </si>
  <si>
    <t>Pleasant Local SD, Marion</t>
  </si>
  <si>
    <t>Plymouth-Shiloh Local SD, Richland</t>
  </si>
  <si>
    <t>Poland Local SD, Mahoning</t>
  </si>
  <si>
    <t>Port Clinton City SD, Ottawa</t>
  </si>
  <si>
    <t>Portsmouth City SD, Scioto</t>
  </si>
  <si>
    <t>Preble-Shawnee Local SD, Preble</t>
  </si>
  <si>
    <t>Princeton City SD, Hamilton</t>
  </si>
  <si>
    <t>Pymatuning Valley Local SD, Ashtabula</t>
  </si>
  <si>
    <t>Ravenna City SD, Portage</t>
  </si>
  <si>
    <t>Reading Community City SD, Hamilton</t>
  </si>
  <si>
    <t>Revere Local SD, Summit</t>
  </si>
  <si>
    <t>Reynoldsburg City SD, Franklin</t>
  </si>
  <si>
    <t>Richmond Heights Local SD, Cuyahoga</t>
  </si>
  <si>
    <t>Ridgedale Local SD, Marion</t>
  </si>
  <si>
    <t>Ridgemont Local SD, Hardin</t>
  </si>
  <si>
    <t>Ridgewood Local SD, Coshocton</t>
  </si>
  <si>
    <t>Ripley-Union-Lewis Local SD, Brown</t>
  </si>
  <si>
    <t>Rittman Ex Vill SD, Wayne</t>
  </si>
  <si>
    <t>River Valley Local SD, Marion</t>
  </si>
  <si>
    <t>River View Local SD, Coshocton</t>
  </si>
  <si>
    <t>Riverdale Local SD, Hancock</t>
  </si>
  <si>
    <t>Riverside Local SD, Lake</t>
  </si>
  <si>
    <t>Riverside Local SD, Logan</t>
  </si>
  <si>
    <t>Rock Hill Local SD, Lawrence</t>
  </si>
  <si>
    <t>Rocky River City SD, Cuyahoga</t>
  </si>
  <si>
    <t>Rolling Hills Local SD, Guernsey</t>
  </si>
  <si>
    <t>Rootstown Local SD, Portage</t>
  </si>
  <si>
    <t>Ross Local SD, Butler</t>
  </si>
  <si>
    <t>Rossford Ex Vill SD, Wood</t>
  </si>
  <si>
    <t>Russia Local SD, Shelby</t>
  </si>
  <si>
    <t>Salem City SD, Columbiana</t>
  </si>
  <si>
    <t>Sandusky City SD, Erie</t>
  </si>
  <si>
    <t>Sandy Valley Local SD, Stark</t>
  </si>
  <si>
    <t>Scioto Valley Local SD, Pike</t>
  </si>
  <si>
    <t>Sebring Local SD, Mahoning</t>
  </si>
  <si>
    <t>Seneca East Local SD, Seneca</t>
  </si>
  <si>
    <t>Shadyside Local SD, Belmont</t>
  </si>
  <si>
    <t>Shaker Heights City SD, Cuyahoga</t>
  </si>
  <si>
    <t>Shawnee Local SD, Allen</t>
  </si>
  <si>
    <t>Sheffield-Sheffield Lake Cit, Lorain</t>
  </si>
  <si>
    <t>Shelby City SD, Richland</t>
  </si>
  <si>
    <t>Sidney City SD, Shelby</t>
  </si>
  <si>
    <t>Solon City SD, Cuyahoga</t>
  </si>
  <si>
    <t>South Central Local SD, Huron</t>
  </si>
  <si>
    <t>South Euclid-Lyndhurst City, Cuyahoga</t>
  </si>
  <si>
    <t>South Point Local SD, Lawrence</t>
  </si>
  <si>
    <t>South Range Local SD, Mahoning</t>
  </si>
  <si>
    <t>South-Western City SD, Franklin</t>
  </si>
  <si>
    <t>Southeast Local SD, Portage</t>
  </si>
  <si>
    <t>Southeast Local SD, Wayne</t>
  </si>
  <si>
    <t>Southeastern Local SD, Clark</t>
  </si>
  <si>
    <t>Southeastern Local SD, Ross</t>
  </si>
  <si>
    <t>Southern Local SD, Columbiana</t>
  </si>
  <si>
    <t>Southern Local SD, Meigs</t>
  </si>
  <si>
    <t>Southern Local SD, Perry</t>
  </si>
  <si>
    <t>Southington Local SD, Trumbull</t>
  </si>
  <si>
    <t>Southwest Licking Local SD, Licking</t>
  </si>
  <si>
    <t>Southwest Local SD, Hamilton</t>
  </si>
  <si>
    <t>Spencerville Local SD, Allen</t>
  </si>
  <si>
    <t>Springboro Community City SD, Warren</t>
  </si>
  <si>
    <t>Springfield City SD, Clark</t>
  </si>
  <si>
    <t>Springfield Local SD, Lucas</t>
  </si>
  <si>
    <t>Springfield Local SD, Mahoning</t>
  </si>
  <si>
    <t>Springfield Local SD, Summit</t>
  </si>
  <si>
    <t>St Bernard-Elmwood Place Cit, Hamilton</t>
  </si>
  <si>
    <t>St Clairsville-Richland City, Belmont</t>
  </si>
  <si>
    <t>St Henry Consolidated Local, Mercer</t>
  </si>
  <si>
    <t>St Marys City SD, Auglaize</t>
  </si>
  <si>
    <t>Steubenville City SD, Jefferson</t>
  </si>
  <si>
    <t>Stow-Munroe Falls City SD, Summit</t>
  </si>
  <si>
    <t>Strasburg-Franklin Local SD, Tuscarawas</t>
  </si>
  <si>
    <t>Streetsboro City SD, Portage</t>
  </si>
  <si>
    <t>Strongsville City SD, Cuyahoga</t>
  </si>
  <si>
    <t>Struthers City SD, Mahoning</t>
  </si>
  <si>
    <t>Stryker Local SD, Williams</t>
  </si>
  <si>
    <t>Sugarcreek Local SD, Greene</t>
  </si>
  <si>
    <t>Swanton Local SD, Fulton</t>
  </si>
  <si>
    <t>Switzerland Of Ohio Local SD, Monroe</t>
  </si>
  <si>
    <t>Sycamore Community City SD, Hamilton</t>
  </si>
  <si>
    <t>Sylvania City SD, Lucas</t>
  </si>
  <si>
    <t>Symmes Valley Local SD, Lawrence</t>
  </si>
  <si>
    <t>Talawanda City SD, Butler</t>
  </si>
  <si>
    <t>Tallmadge City SD, Summit</t>
  </si>
  <si>
    <t>Teays Valley Local SD, Pickaway</t>
  </si>
  <si>
    <t>Tecumseh Local SD, Clark</t>
  </si>
  <si>
    <t>Three Rivers Local SD, Hamilton</t>
  </si>
  <si>
    <t>Tiffin City SD, Seneca</t>
  </si>
  <si>
    <t>Tipp City Ex Vill SD, Miami</t>
  </si>
  <si>
    <t>Toledo City SD, Lucas</t>
  </si>
  <si>
    <t>Toronto City SD, Jefferson</t>
  </si>
  <si>
    <t>Tri-County North Local SD, Preble</t>
  </si>
  <si>
    <t>Tri-Valley Local SD, Muskingum</t>
  </si>
  <si>
    <t>Tri-Village Local SD, Darke</t>
  </si>
  <si>
    <t>Triad Local SD, Champaign</t>
  </si>
  <si>
    <t>Trimble Local SD, Athens</t>
  </si>
  <si>
    <t>Triway Local SD, Wayne</t>
  </si>
  <si>
    <t>Trotwood-Madison City SD, Montgomery</t>
  </si>
  <si>
    <t>Troy City SD, Miami</t>
  </si>
  <si>
    <t>Tuscarawas Valley Local SD, Tuscarawas</t>
  </si>
  <si>
    <t>Tuslaw Local SD, Stark</t>
  </si>
  <si>
    <t>Twin Valley Community Local, Preble</t>
  </si>
  <si>
    <t>Twinsburg City SD, Summit</t>
  </si>
  <si>
    <t>Union Local SD, Belmont</t>
  </si>
  <si>
    <t>Union Scioto Local SD, Ross</t>
  </si>
  <si>
    <t>United Local SD, Columbiana</t>
  </si>
  <si>
    <t>Upper Arlington City SD, Franklin</t>
  </si>
  <si>
    <t>Upper Sandusky Ex Vill SD, Wyandot</t>
  </si>
  <si>
    <t>Upper Scioto Valley Local SD, Hardin</t>
  </si>
  <si>
    <t>Urbana City SD, Champaign</t>
  </si>
  <si>
    <t>Valley Local SD, Scioto</t>
  </si>
  <si>
    <t>Valley View Local SD, Montgomery</t>
  </si>
  <si>
    <t>Van Buren Local SD, Hancock</t>
  </si>
  <si>
    <t>Van Wert City SD, Van Wert</t>
  </si>
  <si>
    <t>Vandalia-Butler City SD, Montgomery</t>
  </si>
  <si>
    <t>Vanlue Local SD, Hancock</t>
  </si>
  <si>
    <t>Vermilion Local SD, Erie</t>
  </si>
  <si>
    <t>Versailles Ex Vill SD, Darke</t>
  </si>
  <si>
    <t>Vinton County Local SD, Vinton</t>
  </si>
  <si>
    <t>Wadsworth City SD, Medina</t>
  </si>
  <si>
    <t>Walnut Township Local SD, Fairfield</t>
  </si>
  <si>
    <t>Wapakoneta City SD, Auglaize</t>
  </si>
  <si>
    <t>Warren City SD, Trumbull</t>
  </si>
  <si>
    <t>Warren Local SD, Washington</t>
  </si>
  <si>
    <t>Warrensville Heights City SD, Cuyahoga</t>
  </si>
  <si>
    <t>Washington Court House City, Fayette</t>
  </si>
  <si>
    <t>Washington Local SD, Lucas</t>
  </si>
  <si>
    <t>Washington-Nile Local SD, Scioto</t>
  </si>
  <si>
    <t>Waterloo Local SD, Portage</t>
  </si>
  <si>
    <t>Wauseon Ex Vill SD, Fulton</t>
  </si>
  <si>
    <t>Waverly City SD, Pike</t>
  </si>
  <si>
    <t>Wayne Local SD, Warren</t>
  </si>
  <si>
    <t>Wayne Trace Local SD, Paulding</t>
  </si>
  <si>
    <t>Waynesfield-Goshen Local SD, Auglaize</t>
  </si>
  <si>
    <t>Weathersfield Local SD, Trumbull</t>
  </si>
  <si>
    <t>Wellington Ex Vill SD, Lorain</t>
  </si>
  <si>
    <t>Wellston City SD, Jackson</t>
  </si>
  <si>
    <t>Wellsville Local SD, Columbiana</t>
  </si>
  <si>
    <t>West Branch Local SD, Mahoning</t>
  </si>
  <si>
    <t>West Carrollton City SD, Montgomery</t>
  </si>
  <si>
    <t>West Clermont Local SD, Clermont</t>
  </si>
  <si>
    <t>West Geauga Local SD, Geauga</t>
  </si>
  <si>
    <t>West Holmes Local SD, Holmes</t>
  </si>
  <si>
    <t>West Liberty-Salem Local SD, Champaign</t>
  </si>
  <si>
    <t>West Muskingum Local SD, Muskingum</t>
  </si>
  <si>
    <t>Western Brown Local SD, Brown</t>
  </si>
  <si>
    <t>Western Local SD, Pike</t>
  </si>
  <si>
    <t>Western Reserve Local SD, Huron</t>
  </si>
  <si>
    <t>Western Reserve Local SD, Mahoning</t>
  </si>
  <si>
    <t>Westerville City SD, Franklin</t>
  </si>
  <si>
    <t>Westfall Local SD, Pickaway</t>
  </si>
  <si>
    <t>Westlake City SD, Cuyahoga</t>
  </si>
  <si>
    <t>Wheelersburg Local SD, Scioto</t>
  </si>
  <si>
    <t>Whitehall City SD, Franklin</t>
  </si>
  <si>
    <t>Wickliffe City SD, Lake</t>
  </si>
  <si>
    <t>Willard City SD, Huron</t>
  </si>
  <si>
    <t>Williamsburg Local SD, Clermont</t>
  </si>
  <si>
    <t>Willoughby-Eastlake City SD, Lake</t>
  </si>
  <si>
    <t>Wilmington City SD, Clinton</t>
  </si>
  <si>
    <t>Windham Ex Vill SD, Portage</t>
  </si>
  <si>
    <t>Winton Woods City SD, Hamilton</t>
  </si>
  <si>
    <t>Wolf Creek Local SD, Washington</t>
  </si>
  <si>
    <t>Woodmore Local SD, Sandusky</t>
  </si>
  <si>
    <t>Woodridge Local SD, Summit</t>
  </si>
  <si>
    <t>Wooster City SD, Wayne</t>
  </si>
  <si>
    <t>Worthington City SD, Franklin</t>
  </si>
  <si>
    <t>Wynford Local SD, Crawford</t>
  </si>
  <si>
    <t>Wyoming City SD, Hamilton</t>
  </si>
  <si>
    <t>Xenia Community City SD, Greene</t>
  </si>
  <si>
    <t>Yellow Springs Ex Vill SD, Greene</t>
  </si>
  <si>
    <t>Youngstown City SD, Mahoning</t>
  </si>
  <si>
    <t>Zane Trace Local SD, Ross</t>
  </si>
  <si>
    <t>Zanesville City SD, Muskingum</t>
  </si>
  <si>
    <t>Comparison District 1</t>
  </si>
  <si>
    <t>Comparison District 2</t>
  </si>
  <si>
    <t>Comparison District 3</t>
  </si>
  <si>
    <t/>
  </si>
  <si>
    <t xml:space="preserve"> </t>
  </si>
  <si>
    <t>NAME</t>
  </si>
  <si>
    <t>Office of Budget and School Funding</t>
  </si>
  <si>
    <t>School District Area Square Mileage</t>
  </si>
  <si>
    <t>District Pupil Density</t>
  </si>
  <si>
    <t>Enrolled ADM</t>
  </si>
  <si>
    <t>Classroom Teachers' Average Salary</t>
  </si>
  <si>
    <t>% Teachers With 0-4 Years Experience</t>
  </si>
  <si>
    <t>% Teachers With 4-10 Years Experience</t>
  </si>
  <si>
    <t>% Teachers With 10+ Years Experience</t>
  </si>
  <si>
    <t>Administrators' Average Salary</t>
  </si>
  <si>
    <t>Pupil Administrator Ratio</t>
  </si>
  <si>
    <t>Statewide Average of All Districts</t>
  </si>
  <si>
    <t>Similar Districts Average</t>
  </si>
  <si>
    <t>045187</t>
  </si>
  <si>
    <t>049494</t>
  </si>
  <si>
    <t>043489</t>
  </si>
  <si>
    <t>045906</t>
  </si>
  <si>
    <t>045757</t>
  </si>
  <si>
    <t>043497</t>
  </si>
  <si>
    <t>046847</t>
  </si>
  <si>
    <t>045195</t>
  </si>
  <si>
    <t>049759</t>
  </si>
  <si>
    <t>046623</t>
  </si>
  <si>
    <t>048207</t>
  </si>
  <si>
    <t>048991</t>
  </si>
  <si>
    <t>047415</t>
  </si>
  <si>
    <t>046631</t>
  </si>
  <si>
    <t>047043</t>
  </si>
  <si>
    <t>047423</t>
  </si>
  <si>
    <t>043505</t>
  </si>
  <si>
    <t>043513</t>
  </si>
  <si>
    <t>043521</t>
  </si>
  <si>
    <t>049171</t>
  </si>
  <si>
    <t>048298</t>
  </si>
  <si>
    <t>048124</t>
  </si>
  <si>
    <t>048116</t>
  </si>
  <si>
    <t>046706</t>
  </si>
  <si>
    <t>043539</t>
  </si>
  <si>
    <t>045203</t>
  </si>
  <si>
    <t>046300</t>
  </si>
  <si>
    <t>045765</t>
  </si>
  <si>
    <t>043547</t>
  </si>
  <si>
    <t>043554</t>
  </si>
  <si>
    <t>046425</t>
  </si>
  <si>
    <t>047241</t>
  </si>
  <si>
    <t>043562</t>
  </si>
  <si>
    <t>043570</t>
  </si>
  <si>
    <t>043588</t>
  </si>
  <si>
    <t>043596</t>
  </si>
  <si>
    <t>043604</t>
  </si>
  <si>
    <t>048074</t>
  </si>
  <si>
    <t>048926</t>
  </si>
  <si>
    <t>043612</t>
  </si>
  <si>
    <t>047167</t>
  </si>
  <si>
    <t>046854</t>
  </si>
  <si>
    <t>048611</t>
  </si>
  <si>
    <t>046318</t>
  </si>
  <si>
    <t>043620</t>
  </si>
  <si>
    <t>046748</t>
  </si>
  <si>
    <t>048462</t>
  </si>
  <si>
    <t>046383</t>
  </si>
  <si>
    <t>046862</t>
  </si>
  <si>
    <t>049593</t>
  </si>
  <si>
    <t>050096</t>
  </si>
  <si>
    <t>045211</t>
  </si>
  <si>
    <t>048306</t>
  </si>
  <si>
    <t>049767</t>
  </si>
  <si>
    <t>043638</t>
  </si>
  <si>
    <t>045229</t>
  </si>
  <si>
    <t>043646</t>
  </si>
  <si>
    <t>045237</t>
  </si>
  <si>
    <t>047613</t>
  </si>
  <si>
    <t>050112</t>
  </si>
  <si>
    <t>050120</t>
  </si>
  <si>
    <t>043653</t>
  </si>
  <si>
    <t>048678</t>
  </si>
  <si>
    <t>046177</t>
  </si>
  <si>
    <t>043661</t>
  </si>
  <si>
    <t>043679</t>
  </si>
  <si>
    <t>046508</t>
  </si>
  <si>
    <t>045856</t>
  </si>
  <si>
    <t>047787</t>
  </si>
  <si>
    <t>048470</t>
  </si>
  <si>
    <t>046755</t>
  </si>
  <si>
    <t>043687</t>
  </si>
  <si>
    <t>045252</t>
  </si>
  <si>
    <t>043695</t>
  </si>
  <si>
    <t>043703</t>
  </si>
  <si>
    <t>046946</t>
  </si>
  <si>
    <t>048314</t>
  </si>
  <si>
    <t>043711</t>
  </si>
  <si>
    <t>049833</t>
  </si>
  <si>
    <t>047175</t>
  </si>
  <si>
    <t>048793</t>
  </si>
  <si>
    <t>045260</t>
  </si>
  <si>
    <t>050419</t>
  </si>
  <si>
    <t>045278</t>
  </si>
  <si>
    <t>047258</t>
  </si>
  <si>
    <t>043729</t>
  </si>
  <si>
    <t>047829</t>
  </si>
  <si>
    <t>043737</t>
  </si>
  <si>
    <t>046714</t>
  </si>
  <si>
    <t>045286</t>
  </si>
  <si>
    <t>050138</t>
  </si>
  <si>
    <t>047183</t>
  </si>
  <si>
    <t>045294</t>
  </si>
  <si>
    <t>043745</t>
  </si>
  <si>
    <t>050534</t>
  </si>
  <si>
    <t>043752</t>
  </si>
  <si>
    <t>043760</t>
  </si>
  <si>
    <t>046284</t>
  </si>
  <si>
    <t>049601</t>
  </si>
  <si>
    <t>043778</t>
  </si>
  <si>
    <t>049411</t>
  </si>
  <si>
    <t>048132</t>
  </si>
  <si>
    <t>046326</t>
  </si>
  <si>
    <t>043794</t>
  </si>
  <si>
    <t>043786</t>
  </si>
  <si>
    <t>046391</t>
  </si>
  <si>
    <t>048488</t>
  </si>
  <si>
    <t>045302</t>
  </si>
  <si>
    <t>045310</t>
  </si>
  <si>
    <t>046516</t>
  </si>
  <si>
    <t>048140</t>
  </si>
  <si>
    <t>045328</t>
  </si>
  <si>
    <t>043802</t>
  </si>
  <si>
    <t>049312</t>
  </si>
  <si>
    <t>043810</t>
  </si>
  <si>
    <t>047548</t>
  </si>
  <si>
    <t>049320</t>
  </si>
  <si>
    <t>049981</t>
  </si>
  <si>
    <t>047431</t>
  </si>
  <si>
    <t>043828</t>
  </si>
  <si>
    <t>049999</t>
  </si>
  <si>
    <t>045336</t>
  </si>
  <si>
    <t>045344</t>
  </si>
  <si>
    <t>046433</t>
  </si>
  <si>
    <t>049429</t>
  </si>
  <si>
    <t>050351</t>
  </si>
  <si>
    <t>049189</t>
  </si>
  <si>
    <t>045351</t>
  </si>
  <si>
    <t>043836</t>
  </si>
  <si>
    <t>046557</t>
  </si>
  <si>
    <t>050542</t>
  </si>
  <si>
    <t>048934</t>
  </si>
  <si>
    <t>047837</t>
  </si>
  <si>
    <t>047928</t>
  </si>
  <si>
    <t>043844</t>
  </si>
  <si>
    <t>043851</t>
  </si>
  <si>
    <t>043869</t>
  </si>
  <si>
    <t>043877</t>
  </si>
  <si>
    <t>043885</t>
  </si>
  <si>
    <t>043893</t>
  </si>
  <si>
    <t>047027</t>
  </si>
  <si>
    <t>043901</t>
  </si>
  <si>
    <t>046409</t>
  </si>
  <si>
    <t>069682</t>
  </si>
  <si>
    <t>047688</t>
  </si>
  <si>
    <t>047845</t>
  </si>
  <si>
    <t>043919</t>
  </si>
  <si>
    <t>048835</t>
  </si>
  <si>
    <t>043927</t>
  </si>
  <si>
    <t>046037</t>
  </si>
  <si>
    <t>048512</t>
  </si>
  <si>
    <t>049122</t>
  </si>
  <si>
    <t>050674</t>
  </si>
  <si>
    <t>043935</t>
  </si>
  <si>
    <t>050617</t>
  </si>
  <si>
    <t>046094</t>
  </si>
  <si>
    <t>046789</t>
  </si>
  <si>
    <t>047795</t>
  </si>
  <si>
    <t>050625</t>
  </si>
  <si>
    <t>048413</t>
  </si>
  <si>
    <t>045773</t>
  </si>
  <si>
    <t>050682</t>
  </si>
  <si>
    <t>043943</t>
  </si>
  <si>
    <t>043950</t>
  </si>
  <si>
    <t>047050</t>
  </si>
  <si>
    <t>050328</t>
  </si>
  <si>
    <t>043968</t>
  </si>
  <si>
    <t>046102</t>
  </si>
  <si>
    <t>047621</t>
  </si>
  <si>
    <t>046870</t>
  </si>
  <si>
    <t>047936</t>
  </si>
  <si>
    <t>049775</t>
  </si>
  <si>
    <t>049841</t>
  </si>
  <si>
    <t>045369</t>
  </si>
  <si>
    <t>043976</t>
  </si>
  <si>
    <t>047068</t>
  </si>
  <si>
    <t>046045</t>
  </si>
  <si>
    <t>045914</t>
  </si>
  <si>
    <t>046334</t>
  </si>
  <si>
    <t>049197</t>
  </si>
  <si>
    <t>043984</t>
  </si>
  <si>
    <t>047332</t>
  </si>
  <si>
    <t>048157</t>
  </si>
  <si>
    <t>047340</t>
  </si>
  <si>
    <t>050484</t>
  </si>
  <si>
    <t>049783</t>
  </si>
  <si>
    <t>048595</t>
  </si>
  <si>
    <t>043992</t>
  </si>
  <si>
    <t>044008</t>
  </si>
  <si>
    <t>048843</t>
  </si>
  <si>
    <t>046649</t>
  </si>
  <si>
    <t>047852</t>
  </si>
  <si>
    <t>044016</t>
  </si>
  <si>
    <t>050492</t>
  </si>
  <si>
    <t>046961</t>
  </si>
  <si>
    <t>044024</t>
  </si>
  <si>
    <t>065680</t>
  </si>
  <si>
    <t>044032</t>
  </si>
  <si>
    <t>050278</t>
  </si>
  <si>
    <t>044040</t>
  </si>
  <si>
    <t>044057</t>
  </si>
  <si>
    <t>048942</t>
  </si>
  <si>
    <t>045377</t>
  </si>
  <si>
    <t>045385</t>
  </si>
  <si>
    <t>044065</t>
  </si>
  <si>
    <t>046342</t>
  </si>
  <si>
    <t>046193</t>
  </si>
  <si>
    <t>045864</t>
  </si>
  <si>
    <t>044073</t>
  </si>
  <si>
    <t>045393</t>
  </si>
  <si>
    <t>049619</t>
  </si>
  <si>
    <t>050013</t>
  </si>
  <si>
    <t>050559</t>
  </si>
  <si>
    <t>047266</t>
  </si>
  <si>
    <t>045401</t>
  </si>
  <si>
    <t>046235</t>
  </si>
  <si>
    <t>044099</t>
  </si>
  <si>
    <t>046979</t>
  </si>
  <si>
    <t>044107</t>
  </si>
  <si>
    <t>046953</t>
  </si>
  <si>
    <t>047498</t>
  </si>
  <si>
    <t>049791</t>
  </si>
  <si>
    <t>045245</t>
  </si>
  <si>
    <t>044115</t>
  </si>
  <si>
    <t>045419</t>
  </si>
  <si>
    <t>048496</t>
  </si>
  <si>
    <t>048801</t>
  </si>
  <si>
    <t>047019</t>
  </si>
  <si>
    <t>044123</t>
  </si>
  <si>
    <t>045823</t>
  </si>
  <si>
    <t>047571</t>
  </si>
  <si>
    <t>049700</t>
  </si>
  <si>
    <t>050161</t>
  </si>
  <si>
    <t>045427</t>
  </si>
  <si>
    <t>048751</t>
  </si>
  <si>
    <t>050021</t>
  </si>
  <si>
    <t>049502</t>
  </si>
  <si>
    <t>044131</t>
  </si>
  <si>
    <t>046565</t>
  </si>
  <si>
    <t>047803</t>
  </si>
  <si>
    <t>045435</t>
  </si>
  <si>
    <t>048082</t>
  </si>
  <si>
    <t>050286</t>
  </si>
  <si>
    <t>044149</t>
  </si>
  <si>
    <t>049809</t>
  </si>
  <si>
    <t>044156</t>
  </si>
  <si>
    <t>049858</t>
  </si>
  <si>
    <t>048322</t>
  </si>
  <si>
    <t>049205</t>
  </si>
  <si>
    <t>045872</t>
  </si>
  <si>
    <t>048256</t>
  </si>
  <si>
    <t>048686</t>
  </si>
  <si>
    <t>049338</t>
  </si>
  <si>
    <t>047985</t>
  </si>
  <si>
    <t>048264</t>
  </si>
  <si>
    <t>050179</t>
  </si>
  <si>
    <t>049346</t>
  </si>
  <si>
    <t>047191</t>
  </si>
  <si>
    <t>044164</t>
  </si>
  <si>
    <t>044172</t>
  </si>
  <si>
    <t>044180</t>
  </si>
  <si>
    <t>048165</t>
  </si>
  <si>
    <t>050435</t>
  </si>
  <si>
    <t>047878</t>
  </si>
  <si>
    <t>050245</t>
  </si>
  <si>
    <t>049866</t>
  </si>
  <si>
    <t>050690</t>
  </si>
  <si>
    <t>050187</t>
  </si>
  <si>
    <t>044198</t>
  </si>
  <si>
    <t>047993</t>
  </si>
  <si>
    <t>046110</t>
  </si>
  <si>
    <t>049569</t>
  </si>
  <si>
    <t>044206</t>
  </si>
  <si>
    <t>044214</t>
  </si>
  <si>
    <t>045443</t>
  </si>
  <si>
    <t>049353</t>
  </si>
  <si>
    <t>049437</t>
  </si>
  <si>
    <t>047449</t>
  </si>
  <si>
    <t>047589</t>
  </si>
  <si>
    <t>050195</t>
  </si>
  <si>
    <t>046888</t>
  </si>
  <si>
    <t>048009</t>
  </si>
  <si>
    <t>048017</t>
  </si>
  <si>
    <t>044222</t>
  </si>
  <si>
    <t>050369</t>
  </si>
  <si>
    <t>045450</t>
  </si>
  <si>
    <t>050443</t>
  </si>
  <si>
    <t>044230</t>
  </si>
  <si>
    <t>049080</t>
  </si>
  <si>
    <t>044248</t>
  </si>
  <si>
    <t>044255</t>
  </si>
  <si>
    <t>044263</t>
  </si>
  <si>
    <t>050203</t>
  </si>
  <si>
    <t>045468</t>
  </si>
  <si>
    <t>049874</t>
  </si>
  <si>
    <t>044271</t>
  </si>
  <si>
    <t>048330</t>
  </si>
  <si>
    <t>049445</t>
  </si>
  <si>
    <t>047639</t>
  </si>
  <si>
    <t>048702</t>
  </si>
  <si>
    <t>044289</t>
  </si>
  <si>
    <t>046128</t>
  </si>
  <si>
    <t>047886</t>
  </si>
  <si>
    <t>049452</t>
  </si>
  <si>
    <t>048272</t>
  </si>
  <si>
    <t>000442</t>
  </si>
  <si>
    <t>050005</t>
  </si>
  <si>
    <t>044297</t>
  </si>
  <si>
    <t>044305</t>
  </si>
  <si>
    <t>045831</t>
  </si>
  <si>
    <t>050211</t>
  </si>
  <si>
    <t>046805</t>
  </si>
  <si>
    <t>044313</t>
  </si>
  <si>
    <t>044321</t>
  </si>
  <si>
    <t>044339</t>
  </si>
  <si>
    <t>048553</t>
  </si>
  <si>
    <t>049882</t>
  </si>
  <si>
    <t>044347</t>
  </si>
  <si>
    <t>045476</t>
  </si>
  <si>
    <t>050450</t>
  </si>
  <si>
    <t>044354</t>
  </si>
  <si>
    <t>050153</t>
  </si>
  <si>
    <t>044362</t>
  </si>
  <si>
    <t>044370</t>
  </si>
  <si>
    <t>048850</t>
  </si>
  <si>
    <t>047456</t>
  </si>
  <si>
    <t>050229</t>
  </si>
  <si>
    <t>045484</t>
  </si>
  <si>
    <t>044388</t>
  </si>
  <si>
    <t>048520</t>
  </si>
  <si>
    <t>045492</t>
  </si>
  <si>
    <t>048629</t>
  </si>
  <si>
    <t>046920</t>
  </si>
  <si>
    <t>044396</t>
  </si>
  <si>
    <t>044404</t>
  </si>
  <si>
    <t>048173</t>
  </si>
  <si>
    <t>045500</t>
  </si>
  <si>
    <t>050633</t>
  </si>
  <si>
    <t>049361</t>
  </si>
  <si>
    <t>045518</t>
  </si>
  <si>
    <t>049890</t>
  </si>
  <si>
    <t>049627</t>
  </si>
  <si>
    <t>045948</t>
  </si>
  <si>
    <t>046672</t>
  </si>
  <si>
    <t>050039</t>
  </si>
  <si>
    <t>050740</t>
  </si>
  <si>
    <t>139303</t>
  </si>
  <si>
    <t>047712</t>
  </si>
  <si>
    <t>045526</t>
  </si>
  <si>
    <t>048777</t>
  </si>
  <si>
    <t>045534</t>
  </si>
  <si>
    <t>044412</t>
  </si>
  <si>
    <t>044420</t>
  </si>
  <si>
    <t>044438</t>
  </si>
  <si>
    <t>049270</t>
  </si>
  <si>
    <t>044446</t>
  </si>
  <si>
    <t>046995</t>
  </si>
  <si>
    <t>044461</t>
  </si>
  <si>
    <t>045955</t>
  </si>
  <si>
    <t>045963</t>
  </si>
  <si>
    <t>048710</t>
  </si>
  <si>
    <t>044479</t>
  </si>
  <si>
    <t>047720</t>
  </si>
  <si>
    <t>046136</t>
  </si>
  <si>
    <t>044487</t>
  </si>
  <si>
    <t>045559</t>
  </si>
  <si>
    <t>049718</t>
  </si>
  <si>
    <t>044453</t>
  </si>
  <si>
    <t>045542</t>
  </si>
  <si>
    <t>045567</t>
  </si>
  <si>
    <t>048637</t>
  </si>
  <si>
    <t>044495</t>
  </si>
  <si>
    <t>048900</t>
  </si>
  <si>
    <t>050047</t>
  </si>
  <si>
    <t>050708</t>
  </si>
  <si>
    <t>044503</t>
  </si>
  <si>
    <t>050641</t>
  </si>
  <si>
    <t>044511</t>
  </si>
  <si>
    <t>048025</t>
  </si>
  <si>
    <t>044529</t>
  </si>
  <si>
    <t>044537</t>
  </si>
  <si>
    <t>044545</t>
  </si>
  <si>
    <t>050336</t>
  </si>
  <si>
    <t>046250</t>
  </si>
  <si>
    <t>046722</t>
  </si>
  <si>
    <t>049056</t>
  </si>
  <si>
    <t>048728</t>
  </si>
  <si>
    <t>048819</t>
  </si>
  <si>
    <t>048033</t>
  </si>
  <si>
    <t>048736</t>
  </si>
  <si>
    <t>047365</t>
  </si>
  <si>
    <t>049635</t>
  </si>
  <si>
    <t>049908</t>
  </si>
  <si>
    <t>046268</t>
  </si>
  <si>
    <t>050575</t>
  </si>
  <si>
    <t>050716</t>
  </si>
  <si>
    <t>044552</t>
  </si>
  <si>
    <t>044560</t>
  </si>
  <si>
    <t>050567</t>
  </si>
  <si>
    <t>044578</t>
  </si>
  <si>
    <t>047761</t>
  </si>
  <si>
    <t>047373</t>
  </si>
  <si>
    <t>044586</t>
  </si>
  <si>
    <t>044594</t>
  </si>
  <si>
    <t>061903</t>
  </si>
  <si>
    <t>049726</t>
  </si>
  <si>
    <t>046763</t>
  </si>
  <si>
    <t>046573</t>
  </si>
  <si>
    <t>049478</t>
  </si>
  <si>
    <t>046581</t>
  </si>
  <si>
    <t>044602</t>
  </si>
  <si>
    <t>044610</t>
  </si>
  <si>
    <t>049916</t>
  </si>
  <si>
    <t>050724</t>
  </si>
  <si>
    <t>048215</t>
  </si>
  <si>
    <t>049379</t>
  </si>
  <si>
    <t>049387</t>
  </si>
  <si>
    <t>044628</t>
  </si>
  <si>
    <t>049510</t>
  </si>
  <si>
    <t>049395</t>
  </si>
  <si>
    <t>048579</t>
  </si>
  <si>
    <t>044636</t>
  </si>
  <si>
    <t>047597</t>
  </si>
  <si>
    <t>045575</t>
  </si>
  <si>
    <t>046813</t>
  </si>
  <si>
    <t>045781</t>
  </si>
  <si>
    <t>047902</t>
  </si>
  <si>
    <t>049924</t>
  </si>
  <si>
    <t>045583</t>
  </si>
  <si>
    <t>047076</t>
  </si>
  <si>
    <t>046896</t>
  </si>
  <si>
    <t>047084</t>
  </si>
  <si>
    <t>044644</t>
  </si>
  <si>
    <t>049932</t>
  </si>
  <si>
    <t>048421</t>
  </si>
  <si>
    <t>049460</t>
  </si>
  <si>
    <t>048348</t>
  </si>
  <si>
    <t>044651</t>
  </si>
  <si>
    <t>044669</t>
  </si>
  <si>
    <t>049288</t>
  </si>
  <si>
    <t>044677</t>
  </si>
  <si>
    <t>045880</t>
  </si>
  <si>
    <t>044685</t>
  </si>
  <si>
    <t>044693</t>
  </si>
  <si>
    <t>050054</t>
  </si>
  <si>
    <t>047001</t>
  </si>
  <si>
    <t>046599</t>
  </si>
  <si>
    <t>048439</t>
  </si>
  <si>
    <t>047506</t>
  </si>
  <si>
    <t>046474</t>
  </si>
  <si>
    <t>046078</t>
  </si>
  <si>
    <t>045591</t>
  </si>
  <si>
    <t>048447</t>
  </si>
  <si>
    <t>046482</t>
  </si>
  <si>
    <t>047514</t>
  </si>
  <si>
    <t>047894</t>
  </si>
  <si>
    <t>048090</t>
  </si>
  <si>
    <t>047944</t>
  </si>
  <si>
    <t>044701</t>
  </si>
  <si>
    <t>047308</t>
  </si>
  <si>
    <t>049213</t>
  </si>
  <si>
    <t>046144</t>
  </si>
  <si>
    <t>045609</t>
  </si>
  <si>
    <t>049817</t>
  </si>
  <si>
    <t>044735</t>
  </si>
  <si>
    <t>044743</t>
  </si>
  <si>
    <t>049940</t>
  </si>
  <si>
    <t>049130</t>
  </si>
  <si>
    <t>048355</t>
  </si>
  <si>
    <t>049684</t>
  </si>
  <si>
    <t>046003</t>
  </si>
  <si>
    <t>044750</t>
  </si>
  <si>
    <t>045799</t>
  </si>
  <si>
    <t>044768</t>
  </si>
  <si>
    <t>044776</t>
  </si>
  <si>
    <t>044784</t>
  </si>
  <si>
    <t>046607</t>
  </si>
  <si>
    <t>047738</t>
  </si>
  <si>
    <t>044792</t>
  </si>
  <si>
    <t>047951</t>
  </si>
  <si>
    <t>048363</t>
  </si>
  <si>
    <t>044800</t>
  </si>
  <si>
    <t>049221</t>
  </si>
  <si>
    <t>050583</t>
  </si>
  <si>
    <t>046276</t>
  </si>
  <si>
    <t>049528</t>
  </si>
  <si>
    <t>046441</t>
  </si>
  <si>
    <t>048538</t>
  </si>
  <si>
    <t>049064</t>
  </si>
  <si>
    <t>050237</t>
  </si>
  <si>
    <t>048041</t>
  </si>
  <si>
    <t>047381</t>
  </si>
  <si>
    <t>045807</t>
  </si>
  <si>
    <t>050427</t>
  </si>
  <si>
    <t>044818</t>
  </si>
  <si>
    <t>048223</t>
  </si>
  <si>
    <t>048371</t>
  </si>
  <si>
    <t>050062</t>
  </si>
  <si>
    <t>044719</t>
  </si>
  <si>
    <t>045997</t>
  </si>
  <si>
    <t>048587</t>
  </si>
  <si>
    <t>044727</t>
  </si>
  <si>
    <t>044826</t>
  </si>
  <si>
    <t>044834</t>
  </si>
  <si>
    <t>050294</t>
  </si>
  <si>
    <t>049239</t>
  </si>
  <si>
    <t>044842</t>
  </si>
  <si>
    <t>044859</t>
  </si>
  <si>
    <t>050658</t>
  </si>
  <si>
    <t>047274</t>
  </si>
  <si>
    <t>047092</t>
  </si>
  <si>
    <t>048652</t>
  </si>
  <si>
    <t>044867</t>
  </si>
  <si>
    <t>044875</t>
  </si>
  <si>
    <t>047969</t>
  </si>
  <si>
    <t>046151</t>
  </si>
  <si>
    <t>044883</t>
  </si>
  <si>
    <t>049098</t>
  </si>
  <si>
    <t>046243</t>
  </si>
  <si>
    <t>047399</t>
  </si>
  <si>
    <t>044891</t>
  </si>
  <si>
    <t>045617</t>
  </si>
  <si>
    <t>044909</t>
  </si>
  <si>
    <t>044917</t>
  </si>
  <si>
    <t>091397</t>
  </si>
  <si>
    <t>048876</t>
  </si>
  <si>
    <t>046680</t>
  </si>
  <si>
    <t>046201</t>
  </si>
  <si>
    <t>045922</t>
  </si>
  <si>
    <t>050591</t>
  </si>
  <si>
    <t>048694</t>
  </si>
  <si>
    <t>044925</t>
  </si>
  <si>
    <t>050302</t>
  </si>
  <si>
    <t>049957</t>
  </si>
  <si>
    <t>049296</t>
  </si>
  <si>
    <t>050070</t>
  </si>
  <si>
    <t>046011</t>
  </si>
  <si>
    <t>049536</t>
  </si>
  <si>
    <t>046458</t>
  </si>
  <si>
    <t>044933</t>
  </si>
  <si>
    <t>045625</t>
  </si>
  <si>
    <t>047522</t>
  </si>
  <si>
    <t>044941</t>
  </si>
  <si>
    <t>049643</t>
  </si>
  <si>
    <t>048744</t>
  </si>
  <si>
    <t>047464</t>
  </si>
  <si>
    <t>044966</t>
  </si>
  <si>
    <t>044958</t>
  </si>
  <si>
    <t>047472</t>
  </si>
  <si>
    <t>046821</t>
  </si>
  <si>
    <t>045633</t>
  </si>
  <si>
    <t>050393</t>
  </si>
  <si>
    <t>044974</t>
  </si>
  <si>
    <t>046904</t>
  </si>
  <si>
    <t>044982</t>
  </si>
  <si>
    <t>044990</t>
  </si>
  <si>
    <t>050500</t>
  </si>
  <si>
    <t>045005</t>
  </si>
  <si>
    <t>045013</t>
  </si>
  <si>
    <t>048231</t>
  </si>
  <si>
    <t>049650</t>
  </si>
  <si>
    <t>049247</t>
  </si>
  <si>
    <t>045641</t>
  </si>
  <si>
    <t>049148</t>
  </si>
  <si>
    <t>050468</t>
  </si>
  <si>
    <t>049031</t>
  </si>
  <si>
    <t>045971</t>
  </si>
  <si>
    <t>050252</t>
  </si>
  <si>
    <t>045658</t>
  </si>
  <si>
    <t>045021</t>
  </si>
  <si>
    <t>045039</t>
  </si>
  <si>
    <t>048389</t>
  </si>
  <si>
    <t>045054</t>
  </si>
  <si>
    <t>046359</t>
  </si>
  <si>
    <t>047225</t>
  </si>
  <si>
    <t>047696</t>
  </si>
  <si>
    <t>046219</t>
  </si>
  <si>
    <t>048884</t>
  </si>
  <si>
    <t>046060</t>
  </si>
  <si>
    <t>049155</t>
  </si>
  <si>
    <t>047746</t>
  </si>
  <si>
    <t>048397</t>
  </si>
  <si>
    <t>045047</t>
  </si>
  <si>
    <t>049106</t>
  </si>
  <si>
    <t>045062</t>
  </si>
  <si>
    <t>049668</t>
  </si>
  <si>
    <t>045070</t>
  </si>
  <si>
    <t>045088</t>
  </si>
  <si>
    <t>045096</t>
  </si>
  <si>
    <t>046367</t>
  </si>
  <si>
    <t>045104</t>
  </si>
  <si>
    <t>045112</t>
  </si>
  <si>
    <t>045666</t>
  </si>
  <si>
    <t>044081</t>
  </si>
  <si>
    <t>050518</t>
  </si>
  <si>
    <t>049577</t>
  </si>
  <si>
    <t>049973</t>
  </si>
  <si>
    <t>045120</t>
  </si>
  <si>
    <t>045138</t>
  </si>
  <si>
    <t>046524</t>
  </si>
  <si>
    <t>045146</t>
  </si>
  <si>
    <t>045153</t>
  </si>
  <si>
    <t>045674</t>
  </si>
  <si>
    <t>045161</t>
  </si>
  <si>
    <t>049544</t>
  </si>
  <si>
    <t>045179</t>
  </si>
  <si>
    <t>047217</t>
  </si>
  <si>
    <t>FTE Number Of Administrators</t>
  </si>
  <si>
    <t xml:space="preserve">D i s t r i c t     P r o f i l e     R e p o r t     f o r  </t>
  </si>
  <si>
    <t>C - Property Valuation And Tax Data</t>
  </si>
  <si>
    <t>D - Local Effort Data</t>
  </si>
  <si>
    <t>% of Black Students</t>
  </si>
  <si>
    <t>% of American Indian/Alaskan Native Students</t>
  </si>
  <si>
    <t>% of Hispanic Students</t>
  </si>
  <si>
    <t>% of White Students</t>
  </si>
  <si>
    <t>% of Multiracial Students</t>
  </si>
  <si>
    <t>% of Economically Disadvantaged Students</t>
  </si>
  <si>
    <t>% of English Learners</t>
  </si>
  <si>
    <t>% of Students With A Disability</t>
  </si>
  <si>
    <t>Fringe Benefits As % of Operating Expenditures</t>
  </si>
  <si>
    <t>Salaries As % of Operating Expenditures</t>
  </si>
  <si>
    <t>Purchased Services As % of Operating Expenditures</t>
  </si>
  <si>
    <t>Supplies &amp; Materials As % of Operating Expenditures</t>
  </si>
  <si>
    <t>Other Expenses As % of Operating Expenditures</t>
  </si>
  <si>
    <t>% of State Revenue</t>
  </si>
  <si>
    <t>% of Local Revenue</t>
  </si>
  <si>
    <t>% of Other Non-Tax Revenue</t>
  </si>
  <si>
    <t>% of Federal Revenue</t>
  </si>
  <si>
    <t>Administration Expenditure Per-pupil</t>
  </si>
  <si>
    <t>Building Operation Expenditure Per-pupil</t>
  </si>
  <si>
    <t>Instructional Expenditure Per-pupil</t>
  </si>
  <si>
    <t>Pupil Support Expenditure Per-pupil</t>
  </si>
  <si>
    <t>Staff Support Expenditure Per-pupil</t>
  </si>
  <si>
    <t>Total Operating Expenditure Per-pupil</t>
  </si>
  <si>
    <t>State Revenue Per-pupil</t>
  </si>
  <si>
    <t>Local Revenue Per-pupil</t>
  </si>
  <si>
    <t>Other Non-Tax Revenue Per-pupil</t>
  </si>
  <si>
    <t>Federal Revenue Per-pupil</t>
  </si>
  <si>
    <t>Total Revenue Per-pupil</t>
  </si>
  <si>
    <t>Ada Exempted Village (045187) - Hardin County</t>
  </si>
  <si>
    <t>Adams County Ohio Valley Local (061903) - Adams County</t>
  </si>
  <si>
    <t>Adena Local (049494) - Ross County</t>
  </si>
  <si>
    <t>Akron City (043489) - Summit County</t>
  </si>
  <si>
    <t>Alexander Local (045906) - Athens County</t>
  </si>
  <si>
    <t>Allen East Local (045757) - Allen County</t>
  </si>
  <si>
    <t>Alliance City (043497) - Stark County</t>
  </si>
  <si>
    <t>Amanda-Clearcreek Local (046847) - Fairfield County</t>
  </si>
  <si>
    <t>Amherst Exempted Village (045195) - Lorain County</t>
  </si>
  <si>
    <t>Anna Local (049759) - Shelby County</t>
  </si>
  <si>
    <t>Ansonia Local (046623) - Darke County</t>
  </si>
  <si>
    <t>Anthony Wayne Local (048207) - Lucas County</t>
  </si>
  <si>
    <t>Antwerp Local (048991) - Paulding County</t>
  </si>
  <si>
    <t>Arcadia Local (047415) - Hancock County</t>
  </si>
  <si>
    <t>Archbold-Area Local (047043) - Fulton County</t>
  </si>
  <si>
    <t>Arlington Local (047423) - Hancock County</t>
  </si>
  <si>
    <t>Ashland City (043505) - Ashland County</t>
  </si>
  <si>
    <t>Ashtabula Area City (043513) - Ashtabula County</t>
  </si>
  <si>
    <t>Aurora City (049171) - Portage County</t>
  </si>
  <si>
    <t>Austintown Local Schools (048298) - Mahoning County</t>
  </si>
  <si>
    <t>Avon Lake City (048124) - Lorain County</t>
  </si>
  <si>
    <t>Avon Local (048116) - Lorain County</t>
  </si>
  <si>
    <t>Barberton City (043539) - Summit County</t>
  </si>
  <si>
    <t>Barnesville Exempted Village (045203) - Belmont County</t>
  </si>
  <si>
    <t>Batavia Local (046300) - Clermont County</t>
  </si>
  <si>
    <t>Bath Local (045765) - Allen County</t>
  </si>
  <si>
    <t>Bay Village City (043547) - Cuyahoga County</t>
  </si>
  <si>
    <t>Beachwood City (043554) - Cuyahoga County</t>
  </si>
  <si>
    <t>Beaver Local (046425) - Columbiana County</t>
  </si>
  <si>
    <t>Beavercreek City (047241) - Greene County</t>
  </si>
  <si>
    <t>Bedford City (043562) - Cuyahoga County</t>
  </si>
  <si>
    <t>Bellaire Local (043570) - Belmont County</t>
  </si>
  <si>
    <t>Bellbrook-Sugarcreek Local (047274) - Greene County</t>
  </si>
  <si>
    <t>Bellevue City (043596) - Huron County</t>
  </si>
  <si>
    <t>Belpre City (043604) - Washington County</t>
  </si>
  <si>
    <t>Benjamin Logan Local (048074) - Logan County</t>
  </si>
  <si>
    <t>Benton Carroll Salem Local (048926) - Ottawa County</t>
  </si>
  <si>
    <t>Berea City (043612) - Cuyahoga County</t>
  </si>
  <si>
    <t>Berkshire Local (047167) - Geauga County</t>
  </si>
  <si>
    <t>Berne Union Local (046854) - Fairfield County</t>
  </si>
  <si>
    <t>Bethel Local (048611) - Miami County</t>
  </si>
  <si>
    <t>Bethel-Tate Local (046318) - Clermont County</t>
  </si>
  <si>
    <t>Bexley City (043620) - Franklin County</t>
  </si>
  <si>
    <t>Big Walnut Local (046748) - Delaware County</t>
  </si>
  <si>
    <t>Black River Local (048462) - Medina County</t>
  </si>
  <si>
    <t>Blanchester Local (046383) - Clinton County</t>
  </si>
  <si>
    <t>Bloom-Carroll Local (046862) - Fairfield County</t>
  </si>
  <si>
    <t>Bloom-Vernon Local (049593) - Scioto County</t>
  </si>
  <si>
    <t>Bloomfield-Mespo Local (050096) - Trumbull County</t>
  </si>
  <si>
    <t>Bluffton Exempted Village (045211) - Allen County</t>
  </si>
  <si>
    <t>Boardman Local (048306) - Mahoning County</t>
  </si>
  <si>
    <t>Botkins Local (049767) - Shelby County</t>
  </si>
  <si>
    <t>Bowling Green City School District (043638) - Wood County</t>
  </si>
  <si>
    <t>Bradford Exempted Village (045229) - Miami County</t>
  </si>
  <si>
    <t>Brecksville-Broadview Heights City (043646) - Cuyahoga County</t>
  </si>
  <si>
    <t>Bridgeport Exempted Village (045237) - Belmont County</t>
  </si>
  <si>
    <t>Bright Local (047613) - Highland County</t>
  </si>
  <si>
    <t>Bristol Local (050112) - Trumbull County</t>
  </si>
  <si>
    <t>Brooklyn City (043653) - Cuyahoga County</t>
  </si>
  <si>
    <t>Brookville Local (048678) - Montgomery County</t>
  </si>
  <si>
    <t>Brown Local (046177) - Carroll County</t>
  </si>
  <si>
    <t>Brunswick City (043661) - Medina County</t>
  </si>
  <si>
    <t>Bryan City (043679) - Williams County</t>
  </si>
  <si>
    <t>Buckeye Central Local (046508) - Crawford County</t>
  </si>
  <si>
    <t>Buckeye Local (045856) - Ashtabula County</t>
  </si>
  <si>
    <t>Buckeye Valley Local (046755) - Delaware County</t>
  </si>
  <si>
    <t>Bucyrus City (043687) - Crawford County</t>
  </si>
  <si>
    <t>Caldwell Exempted Village (045252) - Noble County</t>
  </si>
  <si>
    <t>Cambridge City (043695) - Guernsey County</t>
  </si>
  <si>
    <t>Campbell City (043703) - Mahoning County</t>
  </si>
  <si>
    <t>Canal Winchester Local (046946) - Franklin County</t>
  </si>
  <si>
    <t>Canfield Local (048314) - Mahoning County</t>
  </si>
  <si>
    <t>Canton City (043711) - Stark County</t>
  </si>
  <si>
    <t>Canton Local (049833) - Stark County</t>
  </si>
  <si>
    <t>Cardinal Local (047175) - Geauga County</t>
  </si>
  <si>
    <t>Cardington-Lincoln Local (048793) - Morrow County</t>
  </si>
  <si>
    <t>Carey Exempted Village Schools (045260) - Wyandot County</t>
  </si>
  <si>
    <t>Carlisle Local (050419) - Warren County</t>
  </si>
  <si>
    <t>Carrollton Exempted Village (045278) - Carroll County</t>
  </si>
  <si>
    <t>Cedar Cliff Local (047258) - Greene County</t>
  </si>
  <si>
    <t>Celina City (043729) - Mercer County</t>
  </si>
  <si>
    <t>Centerburg Local (047829) - Knox County</t>
  </si>
  <si>
    <t>Centerville City (043737) - Montgomery County</t>
  </si>
  <si>
    <t>Chagrin Falls Exempted Village (045286) - Cuyahoga County</t>
  </si>
  <si>
    <t>Champion Local (050138) - Trumbull County</t>
  </si>
  <si>
    <t>Chardon Local (047183) - Geauga County</t>
  </si>
  <si>
    <t>Chesapeake Union Exempted Village (045294) - Lawrence County</t>
  </si>
  <si>
    <t>Chillicothe City (043745) - Ross County</t>
  </si>
  <si>
    <t>Chippewa Local (050534) - Wayne County</t>
  </si>
  <si>
    <t>Cincinnati Public Schools (043752) - Hamilton County</t>
  </si>
  <si>
    <t>Circleville City (043760) - Pickaway County</t>
  </si>
  <si>
    <t>Clark-Shawnee Local (046284) - Clark County</t>
  </si>
  <si>
    <t>Clay Local (049601) - Scioto County</t>
  </si>
  <si>
    <t>Claymont City (043778) - Tuscarawas County</t>
  </si>
  <si>
    <t>Clear Fork Valley Local (049411) - Richland County</t>
  </si>
  <si>
    <t>Clearview Local (048132) - Lorain County</t>
  </si>
  <si>
    <t>Clermont Northeastern Local (046326) - Clermont County</t>
  </si>
  <si>
    <t>Cleveland Heights-University Heights City (043794) - Cuyahoga County</t>
  </si>
  <si>
    <t>Cleveland Municipal (043786) - Cuyahoga County</t>
  </si>
  <si>
    <t>Clinton-Massie Local (046391) - Clinton County</t>
  </si>
  <si>
    <t>Cloverleaf Local (048488) - Medina County</t>
  </si>
  <si>
    <t>Clyde-Green Springs Exempted Village (045302) - Sandusky County</t>
  </si>
  <si>
    <t>Coldwater Exempted Village (045310) - Mercer County</t>
  </si>
  <si>
    <t>Colonel Crawford Local (046516) - Crawford County</t>
  </si>
  <si>
    <t>Columbia Local (048140) - Lorain County</t>
  </si>
  <si>
    <t>Columbiana Exempted Village (045328) - Columbiana County</t>
  </si>
  <si>
    <t>Columbus City Schools District (043802) - Franklin County</t>
  </si>
  <si>
    <t>Columbus Grove Local (049312) - Putnam County</t>
  </si>
  <si>
    <t>Conneaut Area City (043810) - Ashtabula County</t>
  </si>
  <si>
    <t>Conotton Valley Union Local (047548) - Harrison County</t>
  </si>
  <si>
    <t>Continental Local (049320) - Putnam County</t>
  </si>
  <si>
    <t>Copley-Fairlawn City (049981) - Summit County</t>
  </si>
  <si>
    <t>Cory-Rawson Local (047431) - Hancock County</t>
  </si>
  <si>
    <t>Coshocton City (043828) - Coshocton County</t>
  </si>
  <si>
    <t>Coventry Local (049999) - Summit County</t>
  </si>
  <si>
    <t>Covington Exempted Village (045336) - Miami County</t>
  </si>
  <si>
    <t>Crestline Exempted Village (045344) - Crawford County</t>
  </si>
  <si>
    <t>Crestview Local (046433) - Columbiana County</t>
  </si>
  <si>
    <t>Crestview Local (049429) - Richland County</t>
  </si>
  <si>
    <t>Crestview Local (050351) - Van Wert County</t>
  </si>
  <si>
    <t>Crestwood Local (049189) - Portage County</t>
  </si>
  <si>
    <t>Crooksville Exempted Village (045351) - Perry County</t>
  </si>
  <si>
    <t>Cuyahoga Falls City (043836) - Summit County</t>
  </si>
  <si>
    <t>Cuyahoga Heights Local (046557) - Cuyahoga County</t>
  </si>
  <si>
    <t>Dalton Local (050542) - Wayne County</t>
  </si>
  <si>
    <t>Danbury Local (048934) - Ottawa County</t>
  </si>
  <si>
    <t>Dawson-Bryant Local (047928) - Lawrence County</t>
  </si>
  <si>
    <t>Dayton City (043844) - Montgomery County</t>
  </si>
  <si>
    <t>Deer Park Community City (043851) - Hamilton County</t>
  </si>
  <si>
    <t>Defiance City (043869) - Defiance County</t>
  </si>
  <si>
    <t>Delaware City (043877) - Delaware County</t>
  </si>
  <si>
    <t>Delphos City (043885) - Allen County</t>
  </si>
  <si>
    <t>Dover City (043893) - Tuscarawas County</t>
  </si>
  <si>
    <t>Dublin City (047027) - Franklin County</t>
  </si>
  <si>
    <t>East Cleveland City School District (043901) - Cuyahoga County</t>
  </si>
  <si>
    <t>East Clinton Local (046409) - Clinton County</t>
  </si>
  <si>
    <t>East Guernsey Local (069682) - Guernsey County</t>
  </si>
  <si>
    <t>East Knox Local (047845) - Knox County</t>
  </si>
  <si>
    <t>East Liverpool City (043919) - Columbiana County</t>
  </si>
  <si>
    <t>East Muskingum Local (048835) - Muskingum County</t>
  </si>
  <si>
    <t>East Palestine City (043927) - Columbiana County</t>
  </si>
  <si>
    <t>Eastern Local (048512) - Meigs County</t>
  </si>
  <si>
    <t>Eastern Local School District (046037) - Brown County</t>
  </si>
  <si>
    <t>Eastern Local School District (049122) - Pike County</t>
  </si>
  <si>
    <t>Eastwood Local (050674) - Wood County</t>
  </si>
  <si>
    <t>Eaton Community City (043935) - Preble County</t>
  </si>
  <si>
    <t>Edgerton Local (050617) - Williams County</t>
  </si>
  <si>
    <t>Edgewood City School District (046094) - Butler County</t>
  </si>
  <si>
    <t>Edison Local (047795) - Jefferson County</t>
  </si>
  <si>
    <t>Edison Local (formerly Berlin-Milan) (046789) - Erie County</t>
  </si>
  <si>
    <t>Edon Northwest Local (050625) - Williams County</t>
  </si>
  <si>
    <t>Elgin Local (048413) - Marion County</t>
  </si>
  <si>
    <t>Elida Local (045773) - Allen County</t>
  </si>
  <si>
    <t>Elmwood Local (050682) - Wood County</t>
  </si>
  <si>
    <t>Elyria City Schools (043943) - Lorain County</t>
  </si>
  <si>
    <t>Euclid City (043950) - Cuyahoga County</t>
  </si>
  <si>
    <t>Evergreen Local (047050) - Fulton County</t>
  </si>
  <si>
    <t>Fairbanks Local (050328) - Union County</t>
  </si>
  <si>
    <t>Fairfield City (046102) - Butler County</t>
  </si>
  <si>
    <t>Fairfield Local (047621) - Highland County</t>
  </si>
  <si>
    <t>Fairfield Union Local (046870) - Fairfield County</t>
  </si>
  <si>
    <t>Fairlawn Local (049775) - Shelby County</t>
  </si>
  <si>
    <t>Fairless Local (049841) - Stark County</t>
  </si>
  <si>
    <t>Fairport Harbor Exempted Village (045369) - Lake County</t>
  </si>
  <si>
    <t>Fairview Park City (043976) - Cuyahoga County</t>
  </si>
  <si>
    <t>Fayette Local (047068) - Fulton County</t>
  </si>
  <si>
    <t>Fayetteville-Perry Local (046045) - Brown County</t>
  </si>
  <si>
    <t>Federal Hocking Local (045914) - Athens County</t>
  </si>
  <si>
    <t>Felicity-Franklin Local (046334) - Clermont County</t>
  </si>
  <si>
    <t>Field Local (049197) - Portage County</t>
  </si>
  <si>
    <t>Findlay City (043984) - Hancock County</t>
  </si>
  <si>
    <t>Finneytown Local (047332) - Hamilton County</t>
  </si>
  <si>
    <t>Firelands Local (048157) - Lorain County</t>
  </si>
  <si>
    <t>Forest Hills Local (047340) - Hamilton County</t>
  </si>
  <si>
    <t>Fort Frye Local (050484) - Washington County</t>
  </si>
  <si>
    <t>Fort Loramie Local (049783) - Shelby County</t>
  </si>
  <si>
    <t>Fort Recovery Local (048595) - Mercer County</t>
  </si>
  <si>
    <t>Fostoria City (043992) - Seneca County</t>
  </si>
  <si>
    <t>Franklin City (044008) - Warren County</t>
  </si>
  <si>
    <t>Franklin Monroe Local (046649) - Darke County</t>
  </si>
  <si>
    <t>Fredericktown Local (047852) - Knox County</t>
  </si>
  <si>
    <t>Fremont City (044016) - Sandusky County</t>
  </si>
  <si>
    <t>Frontier Local (050492) - Washington County</t>
  </si>
  <si>
    <t>Gahanna-Jefferson City (046961) - Franklin County</t>
  </si>
  <si>
    <t>Galion City (044024) - Crawford County</t>
  </si>
  <si>
    <t>Gallia County Local (065680) - Gallia County</t>
  </si>
  <si>
    <t>Garaway Local (050278) - Tuscarawas County</t>
  </si>
  <si>
    <t>Garfield Heights City Schools (044040) - Cuyahoga County</t>
  </si>
  <si>
    <t>Geneva Area City (044057) - Ashtabula County</t>
  </si>
  <si>
    <t>Genoa Area Local (048942) - Ottawa County</t>
  </si>
  <si>
    <t>Georgetown Exempted Village (045377) - Brown County</t>
  </si>
  <si>
    <t>Gibsonburg Exempted Village (045385) - Sandusky County</t>
  </si>
  <si>
    <t>Girard City School District (044065) - Trumbull County</t>
  </si>
  <si>
    <t>Goshen Local (046342) - Clermont County</t>
  </si>
  <si>
    <t>Graham Local (046193) - Champaign County</t>
  </si>
  <si>
    <t>Grand Valley Local (045864) - Ashtabula County</t>
  </si>
  <si>
    <t>Grandview Heights Schools (044073) - Franklin County</t>
  </si>
  <si>
    <t>Granville Exempted Village (045393) - Licking County</t>
  </si>
  <si>
    <t>Green Local (049619) - Scioto County</t>
  </si>
  <si>
    <t>Green Local (050013) - Summit County</t>
  </si>
  <si>
    <t>Green Local (050559) - Wayne County</t>
  </si>
  <si>
    <t>Greeneview Local (047266) - Greene County</t>
  </si>
  <si>
    <t>Greenfield Exempted Village (045401) - Highland County</t>
  </si>
  <si>
    <t>Greenon Local (046235) - Clark County</t>
  </si>
  <si>
    <t>Groveport Madison Local (046979) - Franklin County</t>
  </si>
  <si>
    <t>Hamilton City (044107) - Butler County</t>
  </si>
  <si>
    <t>Hamilton Local (046953) - Franklin County</t>
  </si>
  <si>
    <t>Hardin Northern Local (047498) - Hardin County</t>
  </si>
  <si>
    <t>Hardin-Houston Local (049791) - Shelby County</t>
  </si>
  <si>
    <t>Harrison Hills City (045245) - Harrison County</t>
  </si>
  <si>
    <t>Heath City (044115) - Licking County</t>
  </si>
  <si>
    <t>Hicksville Exempted Village School District (045419) - Defiance County</t>
  </si>
  <si>
    <t>Highland Local (048496) - Medina County</t>
  </si>
  <si>
    <t>Highland Local (048801) - Morrow County</t>
  </si>
  <si>
    <t>Hilliard City (047019) - Franklin County</t>
  </si>
  <si>
    <t>Hillsboro City (044123) - Highland County</t>
  </si>
  <si>
    <t>Hillsdale Local (045823) - Ashland County</t>
  </si>
  <si>
    <t>Holgate Local (047571) - Henry County</t>
  </si>
  <si>
    <t>Hopewell-Loudon Local (049700) - Seneca County</t>
  </si>
  <si>
    <t>Howland Local (050161) - Trumbull County</t>
  </si>
  <si>
    <t>Hubbard Exempted Village (045427) - Trumbull County</t>
  </si>
  <si>
    <t>Huber Heights City (048751) - Montgomery County</t>
  </si>
  <si>
    <t>Hudson City (050021) - Summit County</t>
  </si>
  <si>
    <t>Huntington Local (049502) - Ross County</t>
  </si>
  <si>
    <t>Huron City Schools (044131) - Erie County</t>
  </si>
  <si>
    <t>Independence Local (046565) - Cuyahoga County</t>
  </si>
  <si>
    <t>Indian Creek Local (047803) - Jefferson County</t>
  </si>
  <si>
    <t>Indian Hill Exempted Village (045435) - Hamilton County</t>
  </si>
  <si>
    <t>Indian Lake Local (048082) - Logan County</t>
  </si>
  <si>
    <t>Indian Valley Local (050286) - Tuscarawas County</t>
  </si>
  <si>
    <t>Ironton City School District (044149) - Lawrence County</t>
  </si>
  <si>
    <t>Jackson Center Local (049809) - Shelby County</t>
  </si>
  <si>
    <t>Jackson City (044156) - Jackson County</t>
  </si>
  <si>
    <t>Jackson Local (049858) - Stark County</t>
  </si>
  <si>
    <t>Jackson-Milton Local (048322) - Mahoning County</t>
  </si>
  <si>
    <t>James A Garfield Local (049205) - Portage County</t>
  </si>
  <si>
    <t>Jefferson Area Local (045872) - Ashtabula County</t>
  </si>
  <si>
    <t>Jefferson Local (048256) - Madison County</t>
  </si>
  <si>
    <t>Jefferson Township Local (048686) - Montgomery County</t>
  </si>
  <si>
    <t>Jennings Local (049338) - Putnam County</t>
  </si>
  <si>
    <t>Johnstown-Monroe Local (047985) - Licking County</t>
  </si>
  <si>
    <t>Jonathan Alder Local (048264) - Madison County</t>
  </si>
  <si>
    <t>Joseph Badger Local (050179) - Trumbull County</t>
  </si>
  <si>
    <t>Kalida Local (049346) - Putnam County</t>
  </si>
  <si>
    <t>Kenston Local (047191) - Geauga County</t>
  </si>
  <si>
    <t>Kent City (044164) - Portage County</t>
  </si>
  <si>
    <t>Kenton City (044172) - Hardin County</t>
  </si>
  <si>
    <t>Kettering City School District (044180) - Montgomery County</t>
  </si>
  <si>
    <t>Keystone Local (048165) - Lorain County</t>
  </si>
  <si>
    <t>Kings Local (050435) - Warren County</t>
  </si>
  <si>
    <t>Kirtland Local (047878) - Lake County</t>
  </si>
  <si>
    <t>LaBrae Local (050245) - Trumbull County</t>
  </si>
  <si>
    <t>Lake Local (049866) - Stark County</t>
  </si>
  <si>
    <t>Lake Local (050690) - Wood County</t>
  </si>
  <si>
    <t>Lakeview Local (050187) - Trumbull County</t>
  </si>
  <si>
    <t>Lakewood City (044198) - Cuyahoga County</t>
  </si>
  <si>
    <t>Lakewood Local (047993) - Licking County</t>
  </si>
  <si>
    <t>Lakota Local (046110) - Butler County</t>
  </si>
  <si>
    <t>Lakota Local (049569) - Sandusky County</t>
  </si>
  <si>
    <t>Lancaster City (044206) - Fairfield County</t>
  </si>
  <si>
    <t>Lebanon City (044214) - Warren County</t>
  </si>
  <si>
    <t>Leetonia Exempted Village School District (045443) - Columbiana County</t>
  </si>
  <si>
    <t>Leipsic Local (049353) - Putnam County</t>
  </si>
  <si>
    <t>Lexington Local (049437) - Richland County</t>
  </si>
  <si>
    <t>Liberty Center Local (047589) - Henry County</t>
  </si>
  <si>
    <t>Liberty Local (050195) - Trumbull County</t>
  </si>
  <si>
    <t>Liberty Union-Thurston Local (046888) - Fairfield County</t>
  </si>
  <si>
    <t>Liberty-Benton Local (047449) - Hancock County</t>
  </si>
  <si>
    <t>Licking Heights Local (048009) - Licking County</t>
  </si>
  <si>
    <t>Licking Valley Local (048017) - Licking County</t>
  </si>
  <si>
    <t>Lima City (044222) - Allen County</t>
  </si>
  <si>
    <t>Lincolnview Local (050369) - Van Wert County</t>
  </si>
  <si>
    <t>Lisbon Exempted Village (045450) - Columbiana County</t>
  </si>
  <si>
    <t>Little Miami Local (050443) - Warren County</t>
  </si>
  <si>
    <t>Lockland Local (044230) - Hamilton County</t>
  </si>
  <si>
    <t>Logan Elm Local (049080) - Pickaway County</t>
  </si>
  <si>
    <t>Logan-Hocking Local (044248) - Hocking County</t>
  </si>
  <si>
    <t>London City (044255) - Madison County</t>
  </si>
  <si>
    <t>Lorain City (044263) - Lorain County</t>
  </si>
  <si>
    <t>Lordstown Local (050203) - Trumbull County</t>
  </si>
  <si>
    <t>Loudonville-Perrysville Exempted Village (045468) - Ashland County</t>
  </si>
  <si>
    <t>Louisville City (049874) - Stark County</t>
  </si>
  <si>
    <t>Loveland City (044271) - Hamilton County</t>
  </si>
  <si>
    <t>Lowellville Local (048330) - Mahoning County</t>
  </si>
  <si>
    <t>Lucas Local (049445) - Richland County</t>
  </si>
  <si>
    <t>Lynchburg-Clay Local (047639) - Highland County</t>
  </si>
  <si>
    <t>Mad River Local (048702) - Montgomery County</t>
  </si>
  <si>
    <t>Madeira City (044289) - Hamilton County</t>
  </si>
  <si>
    <t>Madison Local (046128) - Butler County</t>
  </si>
  <si>
    <t>Madison Local (049452) - Richland County</t>
  </si>
  <si>
    <t>Madison-Plains Local (048272) - Madison County</t>
  </si>
  <si>
    <t>Manchester Local (000442) - Adams County</t>
  </si>
  <si>
    <t>Manchester Local (050005) - Summit County</t>
  </si>
  <si>
    <t>Mansfield City (044297) - Richland County</t>
  </si>
  <si>
    <t>Maple Heights City (044305) - Cuyahoga County</t>
  </si>
  <si>
    <t>Mapleton Local (045831) - Ashland County</t>
  </si>
  <si>
    <t>Maplewood Local (050211) - Trumbull County</t>
  </si>
  <si>
    <t>Margaretta Local (046805) - Erie County</t>
  </si>
  <si>
    <t>Mariemont City (044313) - Hamilton County</t>
  </si>
  <si>
    <t>Marietta City (044321) - Washington County</t>
  </si>
  <si>
    <t>Marion City (044339) - Marion County</t>
  </si>
  <si>
    <t>Marion Local (048553) - Mercer County</t>
  </si>
  <si>
    <t>Marlington Local (049882) - Stark County</t>
  </si>
  <si>
    <t>Martins Ferry City (044347) - Belmont County</t>
  </si>
  <si>
    <t>Marysville Exempted Village (045476) - Union County</t>
  </si>
  <si>
    <t>Mason City (050450) - Warren County</t>
  </si>
  <si>
    <t>Massillon City (044354) - Stark County</t>
  </si>
  <si>
    <t>Mathews Local (050153) - Trumbull County</t>
  </si>
  <si>
    <t>Maumee City (044362) - Lucas County</t>
  </si>
  <si>
    <t>Mayfield City (044370) - Cuyahoga County</t>
  </si>
  <si>
    <t>Maysville Local (048850) - Muskingum County</t>
  </si>
  <si>
    <t>McComb Local (047456) - Hancock County</t>
  </si>
  <si>
    <t>McDonald Local (050229) - Trumbull County</t>
  </si>
  <si>
    <t>Mechanicsburg Exempted Village (045484) - Champaign County</t>
  </si>
  <si>
    <t>Medina City SD (044388) - Medina County</t>
  </si>
  <si>
    <t>Meigs Local (048520) - Meigs County</t>
  </si>
  <si>
    <t>Mentor Exempted Village (045492) - Lake County</t>
  </si>
  <si>
    <t>Miami East Local (048629) - Miami County</t>
  </si>
  <si>
    <t>Miami Trace Local (046920) - Fayette County</t>
  </si>
  <si>
    <t>Miamisburg City (044396) - Montgomery County</t>
  </si>
  <si>
    <t>Middletown City (044404) - Butler County</t>
  </si>
  <si>
    <t>Midview Local (048173) - Lorain County</t>
  </si>
  <si>
    <t>Milford Exempted Village (045500) - Clermont County</t>
  </si>
  <si>
    <t>Millcreek-West Unity Local (050633) - Williams County</t>
  </si>
  <si>
    <t>Miller City-New Cleveland Local (049361) - Putnam County</t>
  </si>
  <si>
    <t>Milton-Union Exempted Village (045518) - Miami County</t>
  </si>
  <si>
    <t>Minerva Local (049890) - Stark County</t>
  </si>
  <si>
    <t>Minford Local (049627) - Scioto County</t>
  </si>
  <si>
    <t>Minster Local (045948) - Auglaize County</t>
  </si>
  <si>
    <t>Mississinawa Valley Local (046672) - Darke County</t>
  </si>
  <si>
    <t>Mogadore Local (050039) - Summit County</t>
  </si>
  <si>
    <t>Mohawk Local (050740) - Wyandot County</t>
  </si>
  <si>
    <t>Monroe Local (139303) - Butler County</t>
  </si>
  <si>
    <t>Monroeville Local (047712) - Huron County</t>
  </si>
  <si>
    <t>Montpelier Exempted Village (045526) - Williams County</t>
  </si>
  <si>
    <t>Morgan Local (048777) - Morgan County</t>
  </si>
  <si>
    <t>Mount Gilead Exempted Village (045534) - Morrow County</t>
  </si>
  <si>
    <t>Mount Vernon City (044420) - Knox County</t>
  </si>
  <si>
    <t>Mt Healthy City (044412) - Hamilton County</t>
  </si>
  <si>
    <t>Napoleon Area City (044438) - Henry County</t>
  </si>
  <si>
    <t>National Trail Local (049270) - Preble County</t>
  </si>
  <si>
    <t>Nelsonville-York City (044446) - Athens County</t>
  </si>
  <si>
    <t>New Albany-Plain Local (046995) - Franklin County</t>
  </si>
  <si>
    <t>New Boston Local (044461) - Scioto County</t>
  </si>
  <si>
    <t>New Bremen Local (045955) - Auglaize County</t>
  </si>
  <si>
    <t>New Knoxville Local (045963) - Auglaize County</t>
  </si>
  <si>
    <t>New Lebanon Local School District (048710) - Montgomery County</t>
  </si>
  <si>
    <t>New Lexington School District (044479) - Perry County</t>
  </si>
  <si>
    <t>New London Local (047720) - Huron County</t>
  </si>
  <si>
    <t>New Miami Local (046136) - Butler County</t>
  </si>
  <si>
    <t>New Philadelphia City (044487) - Tuscarawas County</t>
  </si>
  <si>
    <t>New Richmond Exempted Village (045559) - Clermont County</t>
  </si>
  <si>
    <t>New Riegel Local (049718) - Seneca County</t>
  </si>
  <si>
    <t>Newark City (044453) - Licking County</t>
  </si>
  <si>
    <t>Newcomerstown Exempted Village (045542) - Tuscarawas County</t>
  </si>
  <si>
    <t>Newton Falls Exempted Village (045567) - Trumbull County</t>
  </si>
  <si>
    <t>Newton Local (048637) - Miami County</t>
  </si>
  <si>
    <t>Niles City (044495) - Trumbull County</t>
  </si>
  <si>
    <t>Noble Local (048900) - Noble County</t>
  </si>
  <si>
    <t>Nordonia Hills City (050047) - Summit County</t>
  </si>
  <si>
    <t>North Baltimore Local (050708) - Wood County</t>
  </si>
  <si>
    <t>North Canton City (044503) - Stark County</t>
  </si>
  <si>
    <t>North Central Local (050641) - Williams County</t>
  </si>
  <si>
    <t>North College Hill City (044511) - Hamilton County</t>
  </si>
  <si>
    <t>North Fork Local (048025) - Licking County</t>
  </si>
  <si>
    <t>North Olmsted City (044529) - Cuyahoga County</t>
  </si>
  <si>
    <t>North Ridgeville City (044537) - Lorain County</t>
  </si>
  <si>
    <t>North Royalton City (044545) - Cuyahoga County</t>
  </si>
  <si>
    <t>North Union Local School District (050336) - Union County</t>
  </si>
  <si>
    <t>Northeastern Local (046250) - Clark County</t>
  </si>
  <si>
    <t>Northeastern Local (046722) - Defiance County</t>
  </si>
  <si>
    <t>Northern Local (049056) - Perry County</t>
  </si>
  <si>
    <t>Northmont City (048728) - Montgomery County</t>
  </si>
  <si>
    <t>Northmor Local (048819) - Morrow County</t>
  </si>
  <si>
    <t>Northridge Local (048033) - Licking County</t>
  </si>
  <si>
    <t>Northridge Local (048736) - Montgomery County</t>
  </si>
  <si>
    <t>Northwest Local (049635) - Scioto County</t>
  </si>
  <si>
    <t>Northwest Local (049908) - Stark County</t>
  </si>
  <si>
    <t>Northwestern Local (046268) - Clark County</t>
  </si>
  <si>
    <t>Northwestern Local (050575) - Wayne County</t>
  </si>
  <si>
    <t>Northwood Local Schools (050716) - Wood County</t>
  </si>
  <si>
    <t>Norton City (044552) - Summit County</t>
  </si>
  <si>
    <t>Norwalk City (044560) - Huron County</t>
  </si>
  <si>
    <t>Norwayne Local (050567) - Wayne County</t>
  </si>
  <si>
    <t>Oak Hill Union Local (047761) - Jackson County</t>
  </si>
  <si>
    <t>Oakwood City (044586) - Montgomery County</t>
  </si>
  <si>
    <t>Oberlin City Schools (044594) - Lorain County</t>
  </si>
  <si>
    <t>Old Fort Local (049726) - Seneca County</t>
  </si>
  <si>
    <t>Olentangy Local (046763) - Delaware County</t>
  </si>
  <si>
    <t>Olmsted Falls City (046573) - Cuyahoga County</t>
  </si>
  <si>
    <t>Ontario Local (049478) - Richland County</t>
  </si>
  <si>
    <t>Oregon City (044602) - Lucas County</t>
  </si>
  <si>
    <t>Orrville City (044610) - Wayne County</t>
  </si>
  <si>
    <t>Osnaburg Local (049916) - Stark County</t>
  </si>
  <si>
    <t>Otsego Local (050724) - Wood County</t>
  </si>
  <si>
    <t>Ottawa Hills Local (048215) - Lucas County</t>
  </si>
  <si>
    <t>Ottawa-Glandorf Local (049379) - Putnam County</t>
  </si>
  <si>
    <t>Ottoville Local (049387) - Putnam County</t>
  </si>
  <si>
    <t>Painesville City Local (044628) - Lake County</t>
  </si>
  <si>
    <t>Paint Valley Local (049510) - Ross County</t>
  </si>
  <si>
    <t>Pandora-Gilboa Local (049395) - Putnam County</t>
  </si>
  <si>
    <t>Parkway Local (048579) - Mercer County</t>
  </si>
  <si>
    <t>Parma City (044636) - Cuyahoga County</t>
  </si>
  <si>
    <t>Patrick Henry Local (047597) - Henry County</t>
  </si>
  <si>
    <t>Paulding Exempted Village (045575) - Paulding County</t>
  </si>
  <si>
    <t>Perkins Local (046813) - Erie County</t>
  </si>
  <si>
    <t>Perry Local (045781) - Allen County</t>
  </si>
  <si>
    <t>Perry Local (047902) - Lake County</t>
  </si>
  <si>
    <t>Perry Local (049924) - Stark County</t>
  </si>
  <si>
    <t>Perrysburg Exempted Village (045583) - Wood County</t>
  </si>
  <si>
    <t>Pettisville Local (047076) - Fulton County</t>
  </si>
  <si>
    <t>Pickerington Local (046896) - Fairfield County</t>
  </si>
  <si>
    <t>Pike-Delta-York Local (047084) - Fulton County</t>
  </si>
  <si>
    <t>Piqua City (044644) - Miami County</t>
  </si>
  <si>
    <t>Plain Local (049932) - Stark County</t>
  </si>
  <si>
    <t>Pleasant Local (048421) - Marion County</t>
  </si>
  <si>
    <t>Plymouth-Shiloh Local (049460) - Richland County</t>
  </si>
  <si>
    <t>Poland Local (048348) - Mahoning County</t>
  </si>
  <si>
    <t>Port Clinton City (044651) - Ottawa County</t>
  </si>
  <si>
    <t>Portsmouth City (044669) - Scioto County</t>
  </si>
  <si>
    <t>Preble Shawnee Local (049288) - Preble County</t>
  </si>
  <si>
    <t>Princeton City (044677) - Hamilton County</t>
  </si>
  <si>
    <t>Pymatuning Valley Local (045880) - Ashtabula County</t>
  </si>
  <si>
    <t>Ravenna City (044685) - Portage County</t>
  </si>
  <si>
    <t>Reading Community City (044693) - Hamilton County</t>
  </si>
  <si>
    <t>Revere Local (050054) - Summit County</t>
  </si>
  <si>
    <t>Reynoldsburg City (047001) - Franklin County</t>
  </si>
  <si>
    <t>Richmond Heights Local (046599) - Cuyahoga County</t>
  </si>
  <si>
    <t>Ridgemont Local (047506) - Hardin County</t>
  </si>
  <si>
    <t>Ridgewood Local (046474) - Coshocton County</t>
  </si>
  <si>
    <t>Ripley-Union-Lewis-Huntington Local (046078) - Brown County</t>
  </si>
  <si>
    <t>Rittman Exempted Village (045591) - Wayne County</t>
  </si>
  <si>
    <t>River Valley Local (048447) - Marion County</t>
  </si>
  <si>
    <t>River View Local (046482) - Coshocton County</t>
  </si>
  <si>
    <t>Riverdale Local (047514) - Hancock County</t>
  </si>
  <si>
    <t>Riverside Local (047894) - Lake County</t>
  </si>
  <si>
    <t>Riverside Local (048090) - Logan County</t>
  </si>
  <si>
    <t>Rock Hill Local (047944) - Lawrence County</t>
  </si>
  <si>
    <t>Rocky River City (044701) - Cuyahoga County</t>
  </si>
  <si>
    <t>Rolling Hills Local (047308) - Guernsey County</t>
  </si>
  <si>
    <t>Rootstown Local (049213) - Portage County</t>
  </si>
  <si>
    <t>Ross Local (046144) - Butler County</t>
  </si>
  <si>
    <t>Rossford Exempted Village (045609) - Wood County</t>
  </si>
  <si>
    <t>Russia Local (049817) - Shelby County</t>
  </si>
  <si>
    <t>Salem City (044735) - Columbiana County</t>
  </si>
  <si>
    <t>Sandusky City (044743) - Erie County</t>
  </si>
  <si>
    <t>Sandy Valley Local (049940) - Stark County</t>
  </si>
  <si>
    <t>Scioto Valley Local (049130) - Pike County</t>
  </si>
  <si>
    <t>Sebring Local (048355) - Mahoning County</t>
  </si>
  <si>
    <t>Seneca East Local (049684) - Seneca County</t>
  </si>
  <si>
    <t>Shadyside Local (046003) - Belmont County</t>
  </si>
  <si>
    <t>Shaker Heights City (044750) - Cuyahoga County</t>
  </si>
  <si>
    <t>Shawnee Local (045799) - Allen County</t>
  </si>
  <si>
    <t>Sheffield-Sheffield Lake City (044768) - Lorain County</t>
  </si>
  <si>
    <t>Shelby City (044776) - Richland County</t>
  </si>
  <si>
    <t>Sidney City (044784) - Shelby County</t>
  </si>
  <si>
    <t>Solon City (046607) - Cuyahoga County</t>
  </si>
  <si>
    <t>South Central Local (047738) - Huron County</t>
  </si>
  <si>
    <t>South Euclid-Lyndhurst City (044792) - Cuyahoga County</t>
  </si>
  <si>
    <t>South Point Local (047951) - Lawrence County</t>
  </si>
  <si>
    <t>South Range Local (048363) - Mahoning County</t>
  </si>
  <si>
    <t>South-Western City (044800) - Franklin County</t>
  </si>
  <si>
    <t>Southeast Local (049221) - Portage County</t>
  </si>
  <si>
    <t>Southeast Local (050583) - Wayne County</t>
  </si>
  <si>
    <t>Southeastern Local (046276) - Clark County</t>
  </si>
  <si>
    <t>Southeastern Local (049528) - Ross County</t>
  </si>
  <si>
    <t>Southern Local (046441) - Columbiana County</t>
  </si>
  <si>
    <t>Southern Local (048538) - Meigs County</t>
  </si>
  <si>
    <t>Southern Local (049064) - Perry County</t>
  </si>
  <si>
    <t>Southington Local (050237) - Trumbull County</t>
  </si>
  <si>
    <t>Southwest Licking Local (048041) - Licking County</t>
  </si>
  <si>
    <t>Southwest Local (047381) - Hamilton County</t>
  </si>
  <si>
    <t>Spencerville Local (045807) - Allen County</t>
  </si>
  <si>
    <t>Springboro Community City (050427) - Warren County</t>
  </si>
  <si>
    <t>Springfield City School District (044818) - Clark County</t>
  </si>
  <si>
    <t>Springfield Local (048223) - Lucas County</t>
  </si>
  <si>
    <t>Springfield Local (048371) - Mahoning County</t>
  </si>
  <si>
    <t>Springfield Local (050062) - Summit County</t>
  </si>
  <si>
    <t>St Bernard-Elmwood Place City (044719) - Hamilton County</t>
  </si>
  <si>
    <t>St Clairsville-Richland City (045997) - Belmont County</t>
  </si>
  <si>
    <t>St Henry Consolidated Local (048587) - Mercer County</t>
  </si>
  <si>
    <t>St Marys City (044727) - Auglaize County</t>
  </si>
  <si>
    <t>Steubenville City (044826) - Jefferson County</t>
  </si>
  <si>
    <t>Stow-Munroe Falls City School District (044834) - Summit County</t>
  </si>
  <si>
    <t>Strasburg-Franklin Local (050294) - Tuscarawas County</t>
  </si>
  <si>
    <t>Streetsboro City (049239) - Portage County</t>
  </si>
  <si>
    <t>Strongsville City (044842) - Cuyahoga County</t>
  </si>
  <si>
    <t>Struthers City (044859) - Mahoning County</t>
  </si>
  <si>
    <t>Stryker Local (050658) - Williams County</t>
  </si>
  <si>
    <t>Swanton Local (047092) - Fulton County</t>
  </si>
  <si>
    <t>Switzerland of Ohio Local (048652) - Monroe County</t>
  </si>
  <si>
    <t>Sycamore Community City (044867) - Hamilton County</t>
  </si>
  <si>
    <t>Sylvania Schools (044875) - Lucas County</t>
  </si>
  <si>
    <t>Symmes Valley Local (047969) - Lawrence County</t>
  </si>
  <si>
    <t>Talawanda City (046151) - Butler County</t>
  </si>
  <si>
    <t>Tallmadge City (044883) - Summit County</t>
  </si>
  <si>
    <t>Teays Valley Local (049098) - Pickaway County</t>
  </si>
  <si>
    <t>Tecumseh Local (046243) - Clark County</t>
  </si>
  <si>
    <t>Tiffin City (044891) - Seneca County</t>
  </si>
  <si>
    <t>Tipp City Exempted Village (045617) - Miami County</t>
  </si>
  <si>
    <t>Toledo City (044909) - Lucas County</t>
  </si>
  <si>
    <t>Toronto City (044917) - Jefferson County</t>
  </si>
  <si>
    <t>Tri-County North Local (091397) - Preble County</t>
  </si>
  <si>
    <t>Tri-Village Local (046680) - Darke County</t>
  </si>
  <si>
    <t>Triad Local (046201) - Champaign County</t>
  </si>
  <si>
    <t>Trimble Local (045922) - Athens County</t>
  </si>
  <si>
    <t>Triway Local (050591) - Wayne County</t>
  </si>
  <si>
    <t>Trotwood-Madison City (048694) - Montgomery County</t>
  </si>
  <si>
    <t>Troy City (044925) - Miami County</t>
  </si>
  <si>
    <t>Tuscarawas Valley Local (050302) - Tuscarawas County</t>
  </si>
  <si>
    <t>Tuslaw Local (049957) - Stark County</t>
  </si>
  <si>
    <t>Twin Valley Community Local (049296) - Preble County</t>
  </si>
  <si>
    <t>Twinsburg City (050070) - Summit County</t>
  </si>
  <si>
    <t>Union Local (046011) - Belmont County</t>
  </si>
  <si>
    <t>Union-Scioto Local (049536) - Ross County</t>
  </si>
  <si>
    <t>United Local (046458) - Columbiana County</t>
  </si>
  <si>
    <t>Upper Arlington City (044933) - Franklin County</t>
  </si>
  <si>
    <t>Upper Sandusky Exempted Village (045625) - Wyandot County</t>
  </si>
  <si>
    <t>Upper Scioto Valley Local (047522) - Hardin County</t>
  </si>
  <si>
    <t>Urbana City (044941) - Champaign County</t>
  </si>
  <si>
    <t>Valley Local (049643) - Scioto County</t>
  </si>
  <si>
    <t>Valley View Local (048744) - Montgomery County</t>
  </si>
  <si>
    <t>Van Buren Local (047464) - Hancock County</t>
  </si>
  <si>
    <t>Van Wert City (044966) - Van Wert County</t>
  </si>
  <si>
    <t>Vandalia-Butler City (044958) - Montgomery County</t>
  </si>
  <si>
    <t>Vanlue Local (047472) - Hancock County</t>
  </si>
  <si>
    <t>Vermilion Local (046821) - Erie County</t>
  </si>
  <si>
    <t>Versailles Exempted Village (045633) - Darke County</t>
  </si>
  <si>
    <t>Vinton County Local (050393) - Vinton County</t>
  </si>
  <si>
    <t>Walnut Township Local (046904) - Fairfield County</t>
  </si>
  <si>
    <t>Wapakoneta City (044982) - Auglaize County</t>
  </si>
  <si>
    <t>Warren City (044990) - Trumbull County</t>
  </si>
  <si>
    <t>Warren Local (050500) - Washington County</t>
  </si>
  <si>
    <t>Warrensville Heights City (045005) - Cuyahoga County</t>
  </si>
  <si>
    <t>Washington Court House City (045013) - Fayette County</t>
  </si>
  <si>
    <t>Washington-Nile Local (049650) - Scioto County</t>
  </si>
  <si>
    <t>Waterloo Local (049247) - Portage County</t>
  </si>
  <si>
    <t>Wauseon Exempted Village (045641) - Fulton County</t>
  </si>
  <si>
    <t>Waverly City (049148) - Pike County</t>
  </si>
  <si>
    <t>Wayne Local (050468) - Warren County</t>
  </si>
  <si>
    <t>Wayne Trace Local (049031) - Paulding County</t>
  </si>
  <si>
    <t>Waynesfield-Goshen Local (045971) - Auglaize County</t>
  </si>
  <si>
    <t>Weathersfield Local (050252) - Trumbull County</t>
  </si>
  <si>
    <t>Wellington Exempted Village (045658) - Lorain County</t>
  </si>
  <si>
    <t>Wellsville Local (045039) - Columbiana County</t>
  </si>
  <si>
    <t>West Branch Local (048389) - Mahoning County</t>
  </si>
  <si>
    <t>West Carrollton City (045054) - Montgomery County</t>
  </si>
  <si>
    <t>West Clermont Local (046359) - Clermont County</t>
  </si>
  <si>
    <t>West Geauga Local (047225) - Geauga County</t>
  </si>
  <si>
    <t>West Holmes Local (047696) - Holmes County</t>
  </si>
  <si>
    <t>West Liberty-Salem Local (046219) - Champaign County</t>
  </si>
  <si>
    <t>West Muskingum Local (048884) - Muskingum County</t>
  </si>
  <si>
    <t>Western Brown Local (046060) - Brown County</t>
  </si>
  <si>
    <t>Western Local (049155) - Pike County</t>
  </si>
  <si>
    <t>Western Reserve Local (047746) - Huron County</t>
  </si>
  <si>
    <t>Western Reserve Local (048397) - Mahoning County</t>
  </si>
  <si>
    <t>Westerville City (045047) - Franklin County</t>
  </si>
  <si>
    <t>Westfall Local (049106) - Pickaway County</t>
  </si>
  <si>
    <t>Westlake City (045062) - Cuyahoga County</t>
  </si>
  <si>
    <t>Wheelersburg Local (049668) - Scioto County</t>
  </si>
  <si>
    <t>Whitehall City (045070) - Franklin County</t>
  </si>
  <si>
    <t>Wickliffe City (045088) - Lake County</t>
  </si>
  <si>
    <t>Willard City (045096) - Huron County</t>
  </si>
  <si>
    <t>Williamsburg Local (046367) - Clermont County</t>
  </si>
  <si>
    <t>Willoughby-Eastlake City (045104) - Lake County</t>
  </si>
  <si>
    <t>Wilmington City (045112) - Clinton County</t>
  </si>
  <si>
    <t>Windham Exempted Village (045666) - Portage County</t>
  </si>
  <si>
    <t>Winton Woods City (044081) - Hamilton County</t>
  </si>
  <si>
    <t>Wolf Creek Local (050518) - Washington County</t>
  </si>
  <si>
    <t>Woodmore Local (049577) - Sandusky County</t>
  </si>
  <si>
    <t>Woodridge Local (049973) - Summit County</t>
  </si>
  <si>
    <t>Wooster City (045120) - Wayne County</t>
  </si>
  <si>
    <t>Worthington City (045138) - Franklin County</t>
  </si>
  <si>
    <t>Wynford Local (046524) - Crawford County</t>
  </si>
  <si>
    <t>Wyoming City (045146) - Hamilton County</t>
  </si>
  <si>
    <t>Xenia Community City (045153) - Greene County</t>
  </si>
  <si>
    <t>Yellow Springs Exempted Village (045674) - Greene County</t>
  </si>
  <si>
    <t>Youngstown City (045161) - Mahoning County</t>
  </si>
  <si>
    <t>Zane Trace Local (049544) - Ross County</t>
  </si>
  <si>
    <t>Zanesville City (045179) - Muskingum County</t>
  </si>
  <si>
    <t>% of Asian/Pacific Islander Students</t>
  </si>
  <si>
    <t xml:space="preserve">Ohio Department Of Education &amp; Workforce     </t>
  </si>
  <si>
    <t>District Area Square Mileage FY24</t>
  </si>
  <si>
    <t>District Pupil Density FY24</t>
  </si>
  <si>
    <t>Enrolled ADM FY24</t>
  </si>
  <si>
    <t>Asian/Pacific Islander Students as % of Total FY24</t>
  </si>
  <si>
    <t>Black Students as % of Total FY24</t>
  </si>
  <si>
    <t>American Indian/Alaskan Native Students as % of Total FY24</t>
  </si>
  <si>
    <t>Hispanic Students as % of Total FY24</t>
  </si>
  <si>
    <t>White Students as % of Total FY24</t>
  </si>
  <si>
    <t>Multiracial Students as % of Total FY24</t>
  </si>
  <si>
    <t>% of Students Economically Disadvantaged FY24</t>
  </si>
  <si>
    <t>% of Students English Learners FY24</t>
  </si>
  <si>
    <t>% of Students with Disabilities FY24</t>
  </si>
  <si>
    <t>Classroom Teachers' Average Salary FY24</t>
  </si>
  <si>
    <t>% of Teachers with 0-4 Years Experience FY24</t>
  </si>
  <si>
    <t>% of Teachers with 4-10 Years Experience FY24</t>
  </si>
  <si>
    <t>% of Teachers with 10+ Experience FY24</t>
  </si>
  <si>
    <t>FTE Number of Administrators FY24</t>
  </si>
  <si>
    <t>Administrators' Average Salary FY24</t>
  </si>
  <si>
    <t>Pupil Administrator Ratio FY24</t>
  </si>
  <si>
    <t>Assessed Property Valuation Per Pupil FY23</t>
  </si>
  <si>
    <t>Res &amp; Agr Real Property Valuation as % of Total TY23</t>
  </si>
  <si>
    <t>All Other Real Property Valuation as % of Total TY23</t>
  </si>
  <si>
    <t>Public Utility Tangible Value as % of Total TY23</t>
  </si>
  <si>
    <t>Business Valuation as % of Total TY23</t>
  </si>
  <si>
    <t>Per Pupil Revenue Raised by One Mill Property Tax TY23</t>
  </si>
  <si>
    <t>Total Property Tax Per Pupil ExJVS TY23</t>
  </si>
  <si>
    <t>Rollback &amp; Homestead Per Pupil FY24</t>
  </si>
  <si>
    <t>OFCC 3-Year Adjusted Valuation Per Pupil FY25</t>
  </si>
  <si>
    <t>District Ranking of OFCC Valuation Per Pupil FY25</t>
  </si>
  <si>
    <t>Ohio Median Income TY22</t>
  </si>
  <si>
    <t>Federal Average Income TY22</t>
  </si>
  <si>
    <t>Current Operating Millage Excluding JVS TY23</t>
  </si>
  <si>
    <t>Effective Class 1 Millage Excluding JVS TY23</t>
  </si>
  <si>
    <t>Effective Class 2 Millage Excluding JVS TY23</t>
  </si>
  <si>
    <t>Total Permanent Improvement Millage TY23</t>
  </si>
  <si>
    <t>Class 1 Permanent Improvement Millage TY23</t>
  </si>
  <si>
    <t>Class 2 Permanent Improvement Millage TY23</t>
  </si>
  <si>
    <t>School District Income Tax Per Pupil FY23</t>
  </si>
  <si>
    <t>Local Tax Effort Index FY24</t>
  </si>
  <si>
    <t>Administrator Expenditure Per Pupil FY24</t>
  </si>
  <si>
    <t>Building Operation Expenditure Per Pupil FY24</t>
  </si>
  <si>
    <t>Instructional Expenditure Per Pupil FY24</t>
  </si>
  <si>
    <t>Pupil Support Expenditure Per Pupil FY24</t>
  </si>
  <si>
    <t>Staff Support Expenditure Per Pupil FY24</t>
  </si>
  <si>
    <t>Total Operating Expenditure Per Pupil FY24</t>
  </si>
  <si>
    <t>State Revenue Per Pupil FY24</t>
  </si>
  <si>
    <t>State Revenue as % of Total FY24</t>
  </si>
  <si>
    <t>Local Revenue Per Pupil FY24</t>
  </si>
  <si>
    <t>Local Revenue as % of Total FY24</t>
  </si>
  <si>
    <t>Other Non-Tax Revenue Per Pupil FY24</t>
  </si>
  <si>
    <t>Other Non-Tax Revenue as % of Total FY24</t>
  </si>
  <si>
    <t>Federal Revenue Per Pupil FY24</t>
  </si>
  <si>
    <t>Federal Revenue as % of Total FY24</t>
  </si>
  <si>
    <t>Total Revenue Per Pupil FY24</t>
  </si>
  <si>
    <t>Salaries as % of Operating Expenditures FY24</t>
  </si>
  <si>
    <t>Fringe Benefits as % of Operating Expenditures FY24</t>
  </si>
  <si>
    <t>Purchased Services as % of Operating Expenditures FY24</t>
  </si>
  <si>
    <t>Supplies &amp; Materials as % of Operating Expenditures FY24</t>
  </si>
  <si>
    <t>Other Expenses as % of Operating Expenditures FY24</t>
  </si>
  <si>
    <t>Arcanum-Butler Local (046631) - Darke County</t>
  </si>
  <si>
    <t>Athens City School District (043521) - Athens County</t>
  </si>
  <si>
    <t>Ayersville Local (046706) - Defiance County</t>
  </si>
  <si>
    <t>Bellefontaine City (043588) - Logan County</t>
  </si>
  <si>
    <t>Brookfield Local (050120) - Trumbull County</t>
  </si>
  <si>
    <t>Buckeye Local (047787) - Jefferson County</t>
  </si>
  <si>
    <t>Buckeye Local (048470) - Medina County</t>
  </si>
  <si>
    <t>Central Local (046714) - Defiance County</t>
  </si>
  <si>
    <t>Danville Local (047837) - Knox County</t>
  </si>
  <si>
    <t>East Holmes Local (047688) - Holmes County</t>
  </si>
  <si>
    <t>Fairborn City (043968) - Greene County</t>
  </si>
  <si>
    <t>Fairland Local (047936) - Lawrence County</t>
  </si>
  <si>
    <t>Franklin Local (048843) - Muskingum County</t>
  </si>
  <si>
    <t>Gallipolis City (044032) - Gallia County</t>
  </si>
  <si>
    <t>Greenville City (044099) - Darke County</t>
  </si>
  <si>
    <t>Madison Local (047886) - Lake County</t>
  </si>
  <si>
    <t>Northwest Local (047365) - Hamilton County</t>
  </si>
  <si>
    <t>Norwood City (044578) - Hamilton County</t>
  </si>
  <si>
    <t>Oak Hills Local (047373) - Hamilton County</t>
  </si>
  <si>
    <t>Orange City (046581) - Cuyahoga County</t>
  </si>
  <si>
    <t>Ridgedale Local (048439) - Marion County</t>
  </si>
  <si>
    <t>Three Rivers Local (047399) - Hamilton County</t>
  </si>
  <si>
    <t>Tri-Valley Local (048876) - Muskingum County</t>
  </si>
  <si>
    <t>Wadsworth City (044974) - Medina County</t>
  </si>
  <si>
    <t>Washington Local (048231) - Lucas County</t>
  </si>
  <si>
    <t>Wellston City (045021) - Jackson County</t>
  </si>
  <si>
    <t>A - Demographic Data (FY24)</t>
  </si>
  <si>
    <t>B - Personnel Data (FY24)</t>
  </si>
  <si>
    <t>Assessed Property Valuation Per-pupil (TY23)</t>
  </si>
  <si>
    <t>% of Res &amp; Agr Real Property Valuation (TY23)</t>
  </si>
  <si>
    <t>% of All Other Real Property Valuation (TY23)</t>
  </si>
  <si>
    <t>% of Public Utility Tangible Value (TY23)</t>
  </si>
  <si>
    <t>% of Business Valuation (TY23)</t>
  </si>
  <si>
    <t>Per-pupil Revenue Raised By One Mill Property Tax (TY23)</t>
  </si>
  <si>
    <t>Total Property Tax Per-pupil (TY23)</t>
  </si>
  <si>
    <t>Rollback &amp; Homestead Per-pupil (FY24)</t>
  </si>
  <si>
    <t>OFCC 3-Year Adjusted Valuation Per-pupil (FY25)</t>
  </si>
  <si>
    <t>District Ranking Of OFCC Valuation Per-pupil (FY25)</t>
  </si>
  <si>
    <t>Ohio Median Income (TY22)</t>
  </si>
  <si>
    <t>Federal Average Income (TY22)</t>
  </si>
  <si>
    <t>Current Operating Millage Excluding JVSD Mills (TY23)</t>
  </si>
  <si>
    <t>Effective Class 1 Millage Excluding JVSD Mills (TY23)</t>
  </si>
  <si>
    <t>Effective Class 2 Millage Excluding JVSD Mills (TY23)</t>
  </si>
  <si>
    <t>Total Permanent Improvement Millage (TY23)</t>
  </si>
  <si>
    <t>Class 1 Permanent Improvement Millage (TY23)</t>
  </si>
  <si>
    <t>Class 2 Permanent Improvement Millage (TY23)</t>
  </si>
  <si>
    <t>School District Income Tax Per-pupil (FY24)</t>
  </si>
  <si>
    <t>Local Tax Effort Index (FY24)</t>
  </si>
  <si>
    <t>E - Operating Expenditure Per-pupil Data (FY24)</t>
  </si>
  <si>
    <t>F - Revenue By Source Data (FY24)</t>
  </si>
  <si>
    <t>G - District Financial Status From Five Year Forecast Data (FY24)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</si>
</sst>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"/>
    <numFmt numFmtId="165" formatCode="0.0000"/>
    <numFmt numFmtId="166" formatCode="#,##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3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35" borderId="0" xfId="0" applyFill="1"/>
    <xf numFmtId="0" fontId="0" fillId="33" borderId="0" xfId="0" applyFill="1"/>
    <xf numFmtId="0" fontId="20" fillId="36" borderId="0" xfId="0" applyFont="1" applyFill="1" applyAlignment="1" applyProtection="1">
      <alignment vertical="center"/>
      <protection hidden="1"/>
    </xf>
    <xf numFmtId="0" fontId="20" fillId="36" borderId="0" xfId="0" applyFont="1" applyFill="1" applyAlignment="1" applyProtection="1">
      <alignment horizontal="center" vertical="center"/>
      <protection hidden="1"/>
    </xf>
    <xf numFmtId="0" fontId="21" fillId="36" borderId="0" xfId="0" applyFont="1" applyFill="1" applyAlignment="1" applyProtection="1">
      <alignment horizontal="center"/>
      <protection hidden="1"/>
    </xf>
    <xf numFmtId="0" fontId="0" fillId="36" borderId="0" xfId="0" applyFill="1" applyAlignment="1" applyProtection="1">
      <alignment vertical="center"/>
      <protection hidden="1"/>
    </xf>
    <xf numFmtId="0" fontId="22" fillId="36" borderId="0" xfId="0" applyFont="1" applyFill="1" applyAlignment="1" applyProtection="1">
      <alignment horizontal="center" vertical="center"/>
      <protection hidden="1"/>
    </xf>
    <xf numFmtId="0" fontId="23" fillId="35" borderId="11" xfId="0" applyFont="1" applyFill="1" applyBorder="1" applyProtection="1">
      <protection hidden="1"/>
    </xf>
    <xf numFmtId="0" fontId="23" fillId="35" borderId="11" xfId="0" applyFont="1" applyFill="1" applyBorder="1" applyAlignment="1" applyProtection="1">
      <alignment vertical="center"/>
      <protection hidden="1"/>
    </xf>
    <xf numFmtId="0" fontId="23" fillId="35" borderId="17" xfId="0" applyFont="1" applyFill="1" applyBorder="1" applyAlignment="1" applyProtection="1">
      <alignment horizontal="center" vertical="center" wrapText="1"/>
      <protection locked="0" hidden="1"/>
    </xf>
    <xf numFmtId="0" fontId="0" fillId="33" borderId="16" xfId="0" applyFill="1" applyBorder="1"/>
    <xf numFmtId="0" fontId="0" fillId="33" borderId="18" xfId="0" applyFill="1" applyBorder="1"/>
    <xf numFmtId="0" fontId="0" fillId="0" borderId="10" xfId="0" applyBorder="1"/>
    <xf numFmtId="0" fontId="0" fillId="36" borderId="0" xfId="0" applyFill="1" applyAlignment="1" applyProtection="1">
      <alignment horizontal="right"/>
      <protection hidden="1"/>
    </xf>
    <xf numFmtId="0" fontId="16" fillId="33" borderId="0" xfId="0" applyFont="1" applyFill="1" applyProtection="1">
      <protection hidden="1"/>
    </xf>
    <xf numFmtId="0" fontId="0" fillId="33" borderId="0" xfId="0" applyFill="1" applyAlignment="1" applyProtection="1">
      <alignment horizontal="center" vertical="center"/>
      <protection hidden="1"/>
    </xf>
    <xf numFmtId="4" fontId="0" fillId="34" borderId="0" xfId="0" applyNumberFormat="1" applyFill="1" applyAlignment="1" applyProtection="1">
      <alignment horizontal="right"/>
      <protection hidden="1"/>
    </xf>
    <xf numFmtId="2" fontId="0" fillId="33" borderId="0" xfId="0" applyNumberFormat="1" applyFill="1" applyAlignment="1" applyProtection="1">
      <alignment horizontal="right"/>
      <protection hidden="1"/>
    </xf>
    <xf numFmtId="4" fontId="0" fillId="33" borderId="0" xfId="0" applyNumberFormat="1" applyFill="1" applyAlignment="1" applyProtection="1">
      <alignment horizontal="right"/>
      <protection hidden="1"/>
    </xf>
    <xf numFmtId="10" fontId="0" fillId="34" borderId="0" xfId="0" applyNumberFormat="1" applyFill="1" applyAlignment="1" applyProtection="1">
      <alignment horizontal="right"/>
      <protection hidden="1"/>
    </xf>
    <xf numFmtId="10" fontId="0" fillId="33" borderId="0" xfId="0" applyNumberFormat="1" applyFill="1" applyAlignment="1" applyProtection="1">
      <alignment horizontal="right"/>
      <protection hidden="1"/>
    </xf>
    <xf numFmtId="0" fontId="16" fillId="33" borderId="10" xfId="0" applyFont="1" applyFill="1" applyBorder="1" applyProtection="1">
      <protection hidden="1"/>
    </xf>
    <xf numFmtId="10" fontId="0" fillId="34" borderId="10" xfId="0" applyNumberFormat="1" applyFill="1" applyBorder="1" applyAlignment="1" applyProtection="1">
      <alignment horizontal="right"/>
      <protection hidden="1"/>
    </xf>
    <xf numFmtId="10" fontId="0" fillId="33" borderId="10" xfId="0" applyNumberFormat="1" applyFill="1" applyBorder="1" applyAlignment="1" applyProtection="1">
      <alignment horizontal="right"/>
      <protection hidden="1"/>
    </xf>
    <xf numFmtId="4" fontId="0" fillId="36" borderId="0" xfId="0" applyNumberFormat="1" applyFill="1" applyAlignment="1" applyProtection="1">
      <alignment horizontal="right"/>
      <protection hidden="1"/>
    </xf>
    <xf numFmtId="2" fontId="0" fillId="36" borderId="0" xfId="0" applyNumberFormat="1" applyFill="1" applyAlignment="1" applyProtection="1">
      <alignment horizontal="right"/>
      <protection hidden="1"/>
    </xf>
    <xf numFmtId="0" fontId="0" fillId="33" borderId="0" xfId="0" applyFill="1" applyAlignment="1" applyProtection="1">
      <alignment horizontal="center"/>
      <protection hidden="1"/>
    </xf>
    <xf numFmtId="164" fontId="0" fillId="34" borderId="0" xfId="0" applyNumberFormat="1" applyFill="1" applyAlignment="1" applyProtection="1">
      <alignment horizontal="right"/>
      <protection hidden="1"/>
    </xf>
    <xf numFmtId="164" fontId="0" fillId="33" borderId="0" xfId="0" applyNumberFormat="1" applyFill="1" applyAlignment="1" applyProtection="1">
      <alignment horizontal="right"/>
      <protection hidden="1"/>
    </xf>
    <xf numFmtId="0" fontId="0" fillId="33" borderId="10" xfId="0" applyFill="1" applyBorder="1" applyAlignment="1" applyProtection="1">
      <alignment horizontal="center"/>
      <protection hidden="1"/>
    </xf>
    <xf numFmtId="4" fontId="0" fillId="34" borderId="10" xfId="0" applyNumberFormat="1" applyFill="1" applyBorder="1" applyAlignment="1" applyProtection="1">
      <alignment horizontal="right"/>
      <protection hidden="1"/>
    </xf>
    <xf numFmtId="2" fontId="0" fillId="33" borderId="10" xfId="0" applyNumberFormat="1" applyFill="1" applyBorder="1" applyAlignment="1" applyProtection="1">
      <alignment horizontal="right"/>
      <protection hidden="1"/>
    </xf>
    <xf numFmtId="4" fontId="0" fillId="33" borderId="10" xfId="0" applyNumberFormat="1" applyFill="1" applyBorder="1" applyAlignment="1" applyProtection="1">
      <alignment horizontal="right"/>
      <protection hidden="1"/>
    </xf>
    <xf numFmtId="7" fontId="0" fillId="34" borderId="0" xfId="0" applyNumberFormat="1" applyFill="1" applyAlignment="1" applyProtection="1">
      <alignment horizontal="right"/>
      <protection hidden="1"/>
    </xf>
    <xf numFmtId="3" fontId="0" fillId="34" borderId="0" xfId="0" applyNumberFormat="1" applyFill="1" applyAlignment="1" applyProtection="1">
      <alignment horizontal="right"/>
      <protection hidden="1"/>
    </xf>
    <xf numFmtId="1" fontId="0" fillId="33" borderId="0" xfId="0" applyNumberFormat="1" applyFill="1" applyAlignment="1" applyProtection="1">
      <alignment horizontal="right"/>
      <protection hidden="1"/>
    </xf>
    <xf numFmtId="1" fontId="0" fillId="34" borderId="0" xfId="0" applyNumberFormat="1" applyFill="1" applyAlignment="1" applyProtection="1">
      <alignment horizontal="right"/>
      <protection hidden="1"/>
    </xf>
    <xf numFmtId="164" fontId="0" fillId="34" borderId="10" xfId="0" applyNumberFormat="1" applyFill="1" applyBorder="1" applyAlignment="1" applyProtection="1">
      <alignment horizontal="right"/>
      <protection hidden="1"/>
    </xf>
    <xf numFmtId="164" fontId="0" fillId="33" borderId="10" xfId="0" applyNumberFormat="1" applyFill="1" applyBorder="1" applyAlignment="1" applyProtection="1">
      <alignment horizontal="right"/>
      <protection hidden="1"/>
    </xf>
    <xf numFmtId="166" fontId="0" fillId="34" borderId="10" xfId="0" applyNumberFormat="1" applyFill="1" applyBorder="1" applyAlignment="1" applyProtection="1">
      <alignment horizontal="right"/>
      <protection hidden="1"/>
    </xf>
    <xf numFmtId="165" fontId="0" fillId="33" borderId="10" xfId="0" applyNumberFormat="1" applyFill="1" applyBorder="1" applyAlignment="1" applyProtection="1">
      <alignment horizontal="right"/>
      <protection hidden="1"/>
    </xf>
    <xf numFmtId="165" fontId="0" fillId="34" borderId="10" xfId="0" applyNumberFormat="1" applyFill="1" applyBorder="1" applyAlignment="1" applyProtection="1">
      <alignment horizontal="right"/>
      <protection hidden="1"/>
    </xf>
    <xf numFmtId="166" fontId="0" fillId="33" borderId="10" xfId="0" applyNumberFormat="1" applyFill="1" applyBorder="1" applyAlignment="1" applyProtection="1">
      <alignment horizontal="right"/>
      <protection hidden="1"/>
    </xf>
    <xf numFmtId="164" fontId="0" fillId="36" borderId="0" xfId="0" applyNumberFormat="1" applyFill="1" applyAlignment="1" applyProtection="1">
      <alignment horizontal="right"/>
      <protection hidden="1"/>
    </xf>
    <xf numFmtId="0" fontId="24" fillId="33" borderId="10" xfId="0" applyFont="1" applyFill="1" applyBorder="1" applyProtection="1">
      <protection hidden="1"/>
    </xf>
    <xf numFmtId="0" fontId="13" fillId="35" borderId="11" xfId="0" applyFont="1" applyFill="1" applyBorder="1" applyAlignment="1" applyProtection="1">
      <alignment horizontal="center" vertical="center" wrapText="1"/>
      <protection hidden="1"/>
    </xf>
    <xf numFmtId="4" fontId="0" fillId="36" borderId="12" xfId="0" applyNumberFormat="1" applyFill="1" applyBorder="1" applyAlignment="1" applyProtection="1">
      <alignment horizontal="right"/>
      <protection hidden="1"/>
    </xf>
    <xf numFmtId="2" fontId="0" fillId="36" borderId="12" xfId="0" applyNumberFormat="1" applyFill="1" applyBorder="1" applyAlignment="1" applyProtection="1">
      <alignment horizontal="right"/>
      <protection hidden="1"/>
    </xf>
    <xf numFmtId="0" fontId="16" fillId="36" borderId="12" xfId="0" applyFont="1" applyFill="1" applyBorder="1" applyProtection="1">
      <protection hidden="1"/>
    </xf>
    <xf numFmtId="0" fontId="0" fillId="36" borderId="12" xfId="0" applyFill="1" applyBorder="1"/>
    <xf numFmtId="0" fontId="22" fillId="36" borderId="0" xfId="0" applyFont="1" applyFill="1" applyAlignment="1" applyProtection="1">
      <alignment horizontal="center" vertical="center"/>
      <protection hidden="1"/>
    </xf>
    <xf numFmtId="0" fontId="13" fillId="35" borderId="0" xfId="0" applyFont="1" applyFill="1" applyAlignment="1" applyProtection="1">
      <alignment horizontal="center"/>
      <protection locked="0" hidden="1"/>
    </xf>
    <xf numFmtId="0" fontId="13" fillId="35" borderId="0" xfId="0" applyFont="1" applyFill="1" applyAlignment="1" applyProtection="1">
      <alignment horizontal="center"/>
      <protection hidden="1"/>
    </xf>
    <xf numFmtId="49" fontId="19" fillId="35" borderId="0" xfId="0" applyNumberFormat="1" applyFont="1" applyFill="1" applyAlignment="1" applyProtection="1">
      <alignment horizontal="center" vertical="center"/>
      <protection hidden="1"/>
    </xf>
    <xf numFmtId="0" fontId="16" fillId="34" borderId="13" xfId="0" applyFont="1" applyFill="1" applyBorder="1" applyAlignment="1" applyProtection="1">
      <alignment horizontal="center" vertical="center"/>
      <protection locked="0" hidden="1"/>
    </xf>
    <xf numFmtId="0" fontId="16" fillId="34" borderId="14" xfId="0" applyFont="1" applyFill="1" applyBorder="1" applyAlignment="1" applyProtection="1">
      <alignment horizontal="center" vertical="center"/>
      <protection locked="0" hidden="1"/>
    </xf>
    <xf numFmtId="0" fontId="16" fillId="34" borderId="15" xfId="0" applyFont="1" applyFill="1" applyBorder="1" applyAlignment="1" applyProtection="1">
      <alignment horizontal="center" vertical="center"/>
      <protection locked="0" hidden="1"/>
    </xf>
    <xf numFmtId="0" fontId="16" fillId="36" borderId="0" xfId="0" applyFont="1" applyFill="1" applyProtection="1">
      <protection hidden="1"/>
    </xf>
    <xf numFmtId="0" fontId="0" fillId="36" borderId="0" xfId="0" applyFill="1"/>
    <xf numFmtId="0" fontId="16" fillId="36" borderId="12" xfId="0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50864B05-1B35-4A53-8330-B45E35D089F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G552"/>
  <sheetViews>
    <sheetView tabSelected="1" topLeftCell="A11" zoomScaleNormal="100" workbookViewId="0">
      <selection activeCell="E4" sqref="E4:G4"/>
    </sheetView>
  </sheetViews>
  <sheetFormatPr defaultColWidth="2.1796875" defaultRowHeight="14.5" x14ac:dyDescent="0.35"/>
  <cols>
    <col min="2" max="2" width="4.54296875" customWidth="1"/>
    <col min="3" max="3" width="3" bestFit="1" customWidth="1"/>
    <col min="4" max="4" width="51.54296875" customWidth="1"/>
    <col min="5" max="5" width="14.81640625" bestFit="1" customWidth="1"/>
    <col min="6" max="6" width="14.453125" bestFit="1" customWidth="1"/>
    <col min="7" max="7" width="17" bestFit="1" customWidth="1"/>
    <col min="8" max="10" width="18.26953125" bestFit="1" customWidth="1"/>
    <col min="12" max="12" width="1.1796875" style="4" customWidth="1"/>
    <col min="13" max="267" width="2.1796875" style="4"/>
  </cols>
  <sheetData>
    <row r="1" spans="1:46" x14ac:dyDescent="0.35">
      <c r="A1" s="3"/>
      <c r="B1" s="54" t="s">
        <v>1847</v>
      </c>
      <c r="C1" s="54"/>
      <c r="D1" s="54"/>
      <c r="E1" s="54"/>
      <c r="F1" s="54"/>
      <c r="G1" s="54"/>
      <c r="H1" s="54"/>
      <c r="I1" s="54"/>
      <c r="J1" s="54"/>
      <c r="K1" s="3"/>
    </row>
    <row r="2" spans="1:46" x14ac:dyDescent="0.35">
      <c r="A2" s="3"/>
      <c r="B2" s="55" t="s">
        <v>615</v>
      </c>
      <c r="C2" s="55"/>
      <c r="D2" s="55"/>
      <c r="E2" s="55"/>
      <c r="F2" s="55"/>
      <c r="G2" s="55"/>
      <c r="H2" s="55"/>
      <c r="I2" s="55"/>
      <c r="J2" s="55"/>
      <c r="K2" s="3"/>
    </row>
    <row r="3" spans="1:46" ht="36.75" customHeight="1" thickBot="1" x14ac:dyDescent="0.4">
      <c r="A3" s="3"/>
      <c r="B3" s="56" t="s">
        <v>1235</v>
      </c>
      <c r="C3" s="56"/>
      <c r="D3" s="56"/>
      <c r="E3" s="56"/>
      <c r="F3" s="56"/>
      <c r="G3" s="56"/>
      <c r="H3" s="56"/>
      <c r="I3" s="56"/>
      <c r="J3" s="56"/>
      <c r="K3" s="3"/>
    </row>
    <row r="4" spans="1:46" ht="16" thickBot="1" x14ac:dyDescent="0.4">
      <c r="A4" s="3"/>
      <c r="B4" s="5"/>
      <c r="C4" s="6"/>
      <c r="D4" s="6"/>
      <c r="E4" s="57" t="s">
        <v>7</v>
      </c>
      <c r="F4" s="58"/>
      <c r="G4" s="59"/>
      <c r="H4" s="7" t="s">
        <v>609</v>
      </c>
      <c r="I4" s="7" t="s">
        <v>610</v>
      </c>
      <c r="J4" s="7" t="s">
        <v>611</v>
      </c>
      <c r="K4" s="3"/>
    </row>
    <row r="5" spans="1:46" ht="15" thickBot="1" x14ac:dyDescent="0.4">
      <c r="A5" s="3"/>
      <c r="B5" s="8"/>
      <c r="C5" s="8"/>
      <c r="D5" s="8"/>
      <c r="E5" s="53" t="str">
        <f>IF(E$4&lt;&gt;0,VLOOKUP(E4,Names!A$2:C$610,2,FALSE),"Select a district above")</f>
        <v>043497</v>
      </c>
      <c r="F5" s="53"/>
      <c r="G5" s="53"/>
      <c r="H5" s="9" t="str">
        <f>IF(H$6&lt;&gt;0,VLOOKUP(H6,Names!A$2:C$610,2,FALSE),"Select a district below")</f>
        <v>Select a district below</v>
      </c>
      <c r="I5" s="9" t="str">
        <f>IF(I$6&lt;&gt;0,VLOOKUP(I6,Names!A$2:C$610,2,FALSE),"Select a district below")</f>
        <v>Select a district below</v>
      </c>
      <c r="J5" s="9" t="str">
        <f>IF(J$6&lt;&gt;0,VLOOKUP(J6,Names!A$2:C$610,2,FALSE),"Select a district below")</f>
        <v>Select a district below</v>
      </c>
      <c r="K5" s="3"/>
    </row>
    <row r="6" spans="1:46" ht="47.25" customHeight="1" thickBot="1" x14ac:dyDescent="0.4">
      <c r="A6" s="3"/>
      <c r="B6" s="10"/>
      <c r="C6" s="11"/>
      <c r="D6" s="10"/>
      <c r="E6" s="48" t="str">
        <f>IF(E4&lt;&gt;0,E4,"")</f>
        <v>Alliance City SD, Stark</v>
      </c>
      <c r="F6" s="48" t="s">
        <v>626</v>
      </c>
      <c r="G6" s="48" t="s">
        <v>625</v>
      </c>
      <c r="H6" s="12"/>
      <c r="I6" s="12"/>
      <c r="J6" s="12"/>
      <c r="K6" s="3"/>
      <c r="AT6" s="13"/>
    </row>
    <row r="7" spans="1:46" x14ac:dyDescent="0.35">
      <c r="A7" s="3"/>
      <c r="B7" s="51" t="s">
        <v>1933</v>
      </c>
      <c r="C7" s="52"/>
      <c r="D7" s="52"/>
      <c r="E7" s="16"/>
      <c r="F7" s="16"/>
      <c r="G7" s="16"/>
      <c r="H7" s="16"/>
      <c r="I7" s="16"/>
      <c r="J7" s="16"/>
      <c r="K7" s="3"/>
    </row>
    <row r="8" spans="1:46" x14ac:dyDescent="0.35">
      <c r="A8" s="3"/>
      <c r="B8" s="17" t="s">
        <v>612</v>
      </c>
      <c r="C8" s="18">
        <v>1</v>
      </c>
      <c r="D8" t="s">
        <v>616</v>
      </c>
      <c r="E8" s="19">
        <f>IF(E$4&lt;&gt;0,VLOOKUP(E$5,'District Data'!B$2:BG$609,2,FALSE),"")</f>
        <v>12</v>
      </c>
      <c r="F8" s="20">
        <f>IF(E$4&lt;&gt;0,VLOOKUP(E$5,'Similar District Data'!B$2:BG$609,2,FALSE),"")</f>
        <v>15.5</v>
      </c>
      <c r="G8" s="19">
        <f>IF(E$4&lt;&gt;0, 'Statewide Data'!B1, "")</f>
        <v>68.047854785478506</v>
      </c>
      <c r="H8" s="21" t="str">
        <f>IF(H$6&lt;&gt;0,VLOOKUP(H$5,'District Data'!B$2:BG$609,2,FALSE),"")</f>
        <v/>
      </c>
      <c r="I8" s="19" t="str">
        <f>IF(I$6&lt;&gt;0,VLOOKUP(I$5,'District Data'!B$2:BG$609,2,FALSE),"")</f>
        <v/>
      </c>
      <c r="J8" s="21" t="str">
        <f>IF(J$6&lt;&gt;0,VLOOKUP(J$5,'District Data'!B$2:BG$609,2,FALSE),"")</f>
        <v/>
      </c>
      <c r="K8" s="3"/>
    </row>
    <row r="9" spans="1:46" x14ac:dyDescent="0.35">
      <c r="A9" s="3"/>
      <c r="B9" s="17" t="s">
        <v>612</v>
      </c>
      <c r="C9" s="18">
        <v>2</v>
      </c>
      <c r="D9" t="s">
        <v>617</v>
      </c>
      <c r="E9" s="19">
        <f>IF(E$4&lt;&gt;0,VLOOKUP(E$5,'District Data'!B$2:BG$609,3,FALSE),"")</f>
        <v>216.05404008333301</v>
      </c>
      <c r="F9" s="20">
        <f>IF(E$4&lt;&gt;0,VLOOKUP(E$5,'Similar District Data'!B$2:BG$609,3,FALSE),"")</f>
        <v>260.857880946911</v>
      </c>
      <c r="G9" s="19">
        <f>IF(E$4&lt;&gt;0, 'Statewide Data'!B2, "")</f>
        <v>94.315116165929695</v>
      </c>
      <c r="H9" s="21" t="str">
        <f>IF(H$6&lt;&gt;0,VLOOKUP(H$5,'District Data'!B$2:BG$609,3,FALSE),"")</f>
        <v/>
      </c>
      <c r="I9" s="19" t="str">
        <f>IF(I$6&lt;&gt;0,VLOOKUP(I$5,'District Data'!B$2:BG$609,3,FALSE),"")</f>
        <v/>
      </c>
      <c r="J9" s="21" t="str">
        <f>IF(J$6&lt;&gt;0,VLOOKUP(J$5,'District Data'!B$2:BG$609,3,FALSE),"")</f>
        <v/>
      </c>
      <c r="K9" s="3"/>
    </row>
    <row r="10" spans="1:46" x14ac:dyDescent="0.35">
      <c r="A10" s="3"/>
      <c r="B10" s="17"/>
      <c r="C10" s="18">
        <v>3</v>
      </c>
      <c r="D10" t="s">
        <v>618</v>
      </c>
      <c r="E10" s="19">
        <f>IF(E$4&lt;&gt;0,VLOOKUP(E$5,'District Data'!B$2:BG$609,4,FALSE),"")</f>
        <v>2592.6484810000002</v>
      </c>
      <c r="F10" s="21">
        <f>IF(E$4&lt;&gt;0,VLOOKUP(E$5,'Similar District Data'!B$2:BG$609,4,FALSE),"")</f>
        <v>2826.5289416000001</v>
      </c>
      <c r="G10" s="19">
        <f>IF(E$4&lt;&gt;0, 'Statewide Data'!B3, "")</f>
        <v>2375.3673157112198</v>
      </c>
      <c r="H10" s="21" t="str">
        <f>IF(H$6&lt;&gt;0,VLOOKUP(H$5,'District Data'!B$2:BG$609,4,FALSE),"")</f>
        <v/>
      </c>
      <c r="I10" s="19" t="str">
        <f>IF(I$6&lt;&gt;0,VLOOKUP(I$5,'District Data'!B$2:BH$609,4,FALSE),"")</f>
        <v/>
      </c>
      <c r="J10" s="21" t="str">
        <f>IF(J$6&lt;&gt;0,VLOOKUP(J$5,'District Data'!B$2:BI$609,4,FALSE),"")</f>
        <v/>
      </c>
      <c r="K10" s="3"/>
    </row>
    <row r="11" spans="1:46" x14ac:dyDescent="0.35">
      <c r="A11" s="3"/>
      <c r="B11" s="17" t="s">
        <v>612</v>
      </c>
      <c r="C11" s="18">
        <v>4</v>
      </c>
      <c r="D11" t="s">
        <v>1846</v>
      </c>
      <c r="E11" s="22" t="e">
        <f>IF(E$4&lt;&gt;0,VLOOKUP(E$5,'District Data'!B$2:BG$609,5,FALSE),"")</f>
        <v>#N/A</v>
      </c>
      <c r="F11" s="23">
        <f>IF(E$4&lt;&gt;0,VLOOKUP(E$5,'Similar District Data'!B$2:BG$609,5,FALSE),"")</f>
        <v>5.6131090311508196E-3</v>
      </c>
      <c r="G11" s="22">
        <f>IF(E$4&lt;&gt;0, 'Statewide Data'!B4, "")</f>
        <v>3.3014178686553597E-2</v>
      </c>
      <c r="H11" s="23" t="str">
        <f>IF(H$6&lt;&gt;0,VLOOKUP(H$5,'District Data'!B$2:BG$609,5,FALSE),"")</f>
        <v/>
      </c>
      <c r="I11" s="22" t="str">
        <f>IF(I$6&lt;&gt;0,VLOOKUP(I$5,'District Data'!B$2:BG$609,5,FALSE),"")</f>
        <v/>
      </c>
      <c r="J11" s="23" t="str">
        <f>IF(J$6&lt;&gt;0,VLOOKUP(J$5,'District Data'!B$2:BG$609,5,FALSE),"")</f>
        <v/>
      </c>
      <c r="K11" s="3"/>
    </row>
    <row r="12" spans="1:46" x14ac:dyDescent="0.35">
      <c r="A12" s="3"/>
      <c r="B12" s="17"/>
      <c r="C12" s="18">
        <v>5</v>
      </c>
      <c r="D12" t="s">
        <v>1238</v>
      </c>
      <c r="E12" s="22">
        <f>IF(E$4&lt;&gt;0,VLOOKUP(E$5,'District Data'!B$2:BG$609,6,FALSE),"")</f>
        <v>0.105307787183841</v>
      </c>
      <c r="F12" s="23">
        <f>IF(E$4&lt;&gt;0,VLOOKUP(E$5,'Similar District Data'!B$2:BG$609,6,FALSE),"")</f>
        <v>0.185595957658619</v>
      </c>
      <c r="G12" s="22">
        <f>IF(E$4&lt;&gt;0, 'Statewide Data'!B5, "")</f>
        <v>0.104890862742924</v>
      </c>
      <c r="H12" s="23" t="str">
        <f>IF(H$6&lt;&gt;0,VLOOKUP(H$5,'District Data'!B$2:BG$609,6,FALSE),"")</f>
        <v/>
      </c>
      <c r="I12" s="22" t="str">
        <f>IF(I$6&lt;&gt;0,VLOOKUP(I$5,'District Data'!B$2:BG$609,6,FALSE),"")</f>
        <v/>
      </c>
      <c r="J12" s="23" t="str">
        <f>IF(J$6&lt;&gt;0,VLOOKUP(J$5,'District Data'!B$2:BG$609,6,FALSE),"")</f>
        <v/>
      </c>
      <c r="K12" s="3"/>
    </row>
    <row r="13" spans="1:46" x14ac:dyDescent="0.35">
      <c r="A13" s="3"/>
      <c r="B13" s="17" t="s">
        <v>612</v>
      </c>
      <c r="C13" s="18">
        <v>6</v>
      </c>
      <c r="D13" t="s">
        <v>1239</v>
      </c>
      <c r="E13" s="22" t="e">
        <f>IF(E$4&lt;&gt;0,VLOOKUP(E$5,'District Data'!B$2:BG$609,7,FALSE),"")</f>
        <v>#N/A</v>
      </c>
      <c r="F13" s="23">
        <f>IF(E$4&lt;&gt;0,VLOOKUP(E$5,'Similar District Data'!B$2:BG$609,7,FALSE),"")</f>
        <v>2.1017586984576199E-3</v>
      </c>
      <c r="G13" s="22">
        <f>IF(E$4&lt;&gt;0, 'Statewide Data'!B6, "")</f>
        <v>2.3461922820713099E-3</v>
      </c>
      <c r="H13" s="23" t="str">
        <f>IF(H$6&lt;&gt;0,VLOOKUP(H$5,'District Data'!B$2:BG$609,7,FALSE),"")</f>
        <v/>
      </c>
      <c r="I13" s="22" t="str">
        <f>IF(I$6&lt;&gt;0,VLOOKUP(I$5,'District Data'!B$2:BG$609,7,FALSE),"")</f>
        <v/>
      </c>
      <c r="J13" s="23" t="str">
        <f>IF(J$6&lt;&gt;0,VLOOKUP(J$5,'District Data'!B$2:BG$609,7,FALSE),"")</f>
        <v/>
      </c>
      <c r="K13" s="3"/>
      <c r="S13" s="14"/>
    </row>
    <row r="14" spans="1:46" x14ac:dyDescent="0.35">
      <c r="A14" s="3"/>
      <c r="B14" s="17" t="s">
        <v>612</v>
      </c>
      <c r="C14" s="18">
        <v>7</v>
      </c>
      <c r="D14" t="s">
        <v>1240</v>
      </c>
      <c r="E14" s="22">
        <f>IF(E$4&lt;&gt;0,VLOOKUP(E$5,'District Data'!B$2:BG$609,8,FALSE),"")</f>
        <v>4.2348317830505397E-2</v>
      </c>
      <c r="F14" s="23">
        <f>IF(E$4&lt;&gt;0,VLOOKUP(E$5,'Similar District Data'!B$2:BG$609,8,FALSE),"")</f>
        <v>0.11203840389763101</v>
      </c>
      <c r="G14" s="22">
        <f>IF(E$4&lt;&gt;0, 'Statewide Data'!B7, "")</f>
        <v>5.8949033022512302E-2</v>
      </c>
      <c r="H14" s="23" t="str">
        <f>IF(H$6&lt;&gt;0,VLOOKUP(H$5,'District Data'!B$2:BG$609,8,FALSE),"")</f>
        <v/>
      </c>
      <c r="I14" s="22" t="str">
        <f>IF(I$6&lt;&gt;0,VLOOKUP(I$5,'District Data'!B$2:BG$609,8,FALSE),"")</f>
        <v/>
      </c>
      <c r="J14" s="23" t="str">
        <f>IF(J$6&lt;&gt;0,VLOOKUP(J$5,'District Data'!B$2:BG$609,8,FALSE),"")</f>
        <v/>
      </c>
      <c r="K14" s="3"/>
    </row>
    <row r="15" spans="1:46" x14ac:dyDescent="0.35">
      <c r="A15" s="3"/>
      <c r="B15" s="17" t="s">
        <v>612</v>
      </c>
      <c r="C15" s="18">
        <v>8</v>
      </c>
      <c r="D15" t="s">
        <v>1241</v>
      </c>
      <c r="E15" s="22">
        <f>IF(E$4&lt;&gt;0,VLOOKUP(E$5,'District Data'!B$2:BG$609,9,FALSE),"")</f>
        <v>0.67699361155900695</v>
      </c>
      <c r="F15" s="23">
        <f>IF(E$4&lt;&gt;0,VLOOKUP(E$5,'Similar District Data'!B$2:BG$609,9,FALSE),"")</f>
        <v>0.55389322889541803</v>
      </c>
      <c r="G15" s="22">
        <f>IF(E$4&lt;&gt;0, 'Statewide Data'!B8, "")</f>
        <v>0.81726077885444504</v>
      </c>
      <c r="H15" s="23" t="str">
        <f>IF(H$6&lt;&gt;0,VLOOKUP(H$5,'District Data'!B$2:BG$609,9,FALSE),"")</f>
        <v/>
      </c>
      <c r="I15" s="22" t="str">
        <f>IF(I$6&lt;&gt;0,VLOOKUP(I$5,'District Data'!B$2:BG$609,9,FALSE),"")</f>
        <v/>
      </c>
      <c r="J15" s="23" t="str">
        <f>IF(J$6&lt;&gt;0,VLOOKUP(J$5,'District Data'!B$2:BG$609,9,FALSE),"")</f>
        <v/>
      </c>
      <c r="K15" s="3"/>
    </row>
    <row r="16" spans="1:46" x14ac:dyDescent="0.35">
      <c r="A16" s="3"/>
      <c r="B16" s="17" t="s">
        <v>612</v>
      </c>
      <c r="C16" s="18">
        <v>9</v>
      </c>
      <c r="D16" t="s">
        <v>1242</v>
      </c>
      <c r="E16" s="22">
        <f>IF(E$4&lt;&gt;0,VLOOKUP(E$5,'District Data'!B$2:BG$609,10,FALSE),"")</f>
        <v>0.16980719895092</v>
      </c>
      <c r="F16" s="23">
        <f>IF(E$4&lt;&gt;0,VLOOKUP(E$5,'Similar District Data'!B$2:BG$609,10,FALSE),"")</f>
        <v>0.14230994197746299</v>
      </c>
      <c r="G16" s="22">
        <f>IF(E$4&lt;&gt;0, 'Statewide Data'!B9, "")</f>
        <v>5.2609711728687697E-2</v>
      </c>
      <c r="H16" s="23" t="str">
        <f>IF(H$6&lt;&gt;0,VLOOKUP(H$5,'District Data'!B$2:BG$609,10,FALSE),"")</f>
        <v/>
      </c>
      <c r="I16" s="22" t="str">
        <f>IF(I$6&lt;&gt;0,VLOOKUP(I$5,'District Data'!B$2:BG$609,10,FALSE),"")</f>
        <v/>
      </c>
      <c r="J16" s="23" t="str">
        <f>IF(J$6&lt;&gt;0,VLOOKUP(J$5,'District Data'!B$2:BG$609,10,FALSE),"")</f>
        <v/>
      </c>
      <c r="K16" s="3"/>
    </row>
    <row r="17" spans="1:11" x14ac:dyDescent="0.35">
      <c r="A17" s="3"/>
      <c r="B17" s="17" t="s">
        <v>612</v>
      </c>
      <c r="C17" s="18">
        <v>10</v>
      </c>
      <c r="D17" t="s">
        <v>1243</v>
      </c>
      <c r="E17" s="22">
        <f>IF(E$4&lt;&gt;0,VLOOKUP(E$5,'District Data'!B$2:BG$609,11,FALSE),"")</f>
        <v>1</v>
      </c>
      <c r="F17" s="23">
        <f>IF(E$4&lt;&gt;0,VLOOKUP(E$5,'Similar District Data'!B$2:BG$609,11,FALSE),"")</f>
        <v>0.96910468170751696</v>
      </c>
      <c r="G17" s="22">
        <f>IF(E$4&lt;&gt;0, 'Statewide Data'!B10, "")</f>
        <v>0.50339144293847904</v>
      </c>
      <c r="H17" s="23" t="str">
        <f>IF(H$6&lt;&gt;0,VLOOKUP(H$5,'District Data'!B$2:BG$609,11,FALSE),"")</f>
        <v/>
      </c>
      <c r="I17" s="22" t="str">
        <f>IF(I$6&lt;&gt;0,VLOOKUP(I$5,'District Data'!B$2:BG$609,11,FALSE),"")</f>
        <v/>
      </c>
      <c r="J17" s="23" t="str">
        <f>IF(J$6&lt;&gt;0,VLOOKUP(J$5,'District Data'!B$2:BG$609,11,FALSE),"")</f>
        <v/>
      </c>
      <c r="K17" s="3"/>
    </row>
    <row r="18" spans="1:11" x14ac:dyDescent="0.35">
      <c r="A18" s="3"/>
      <c r="B18" s="17" t="s">
        <v>612</v>
      </c>
      <c r="C18" s="18">
        <v>11</v>
      </c>
      <c r="D18" t="s">
        <v>1244</v>
      </c>
      <c r="E18" s="22" t="e">
        <f>IF(E$4&lt;&gt;0,VLOOKUP(E$5,'District Data'!B$2:BG$609,12,FALSE),"")</f>
        <v>#N/A</v>
      </c>
      <c r="F18" s="23">
        <f>IF(E$4&lt;&gt;0,VLOOKUP(E$5,'Similar District Data'!B$2:BG$609,12,FALSE),"")</f>
        <v>5.3213010323672601E-2</v>
      </c>
      <c r="G18" s="22">
        <f>IF(E$4&lt;&gt;0, 'Statewide Data'!B11, "")</f>
        <v>3.9638176908507398E-2</v>
      </c>
      <c r="H18" s="23" t="str">
        <f>IF(H$6&lt;&gt;0,VLOOKUP(H$5,'District Data'!B$2:BG$609,12,FALSE),"")</f>
        <v/>
      </c>
      <c r="I18" s="22" t="str">
        <f>IF(I$6&lt;&gt;0,VLOOKUP(I$5,'District Data'!B$2:BG$609,12,FALSE),"")</f>
        <v/>
      </c>
      <c r="J18" s="23" t="str">
        <f>IF(J$6&lt;&gt;0,VLOOKUP(J$5,'District Data'!B$2:BG$609,12,FALSE),"")</f>
        <v/>
      </c>
      <c r="K18" s="3"/>
    </row>
    <row r="19" spans="1:11" x14ac:dyDescent="0.35">
      <c r="A19" s="3"/>
      <c r="B19" s="17"/>
      <c r="C19" s="18">
        <v>12</v>
      </c>
      <c r="D19" t="s">
        <v>1245</v>
      </c>
      <c r="E19" s="22">
        <f>IF(E$4&lt;&gt;0,VLOOKUP(E$5,'District Data'!B$2:BG$609,13,FALSE),"")</f>
        <v>0.20401549082725401</v>
      </c>
      <c r="F19" s="23">
        <f>IF(E$4&lt;&gt;0,VLOOKUP(E$5,'Similar District Data'!B$2:BG$609,13,FALSE),"")</f>
        <v>0.20301321432090999</v>
      </c>
      <c r="G19" s="22">
        <f>IF(E$4&lt;&gt;0, 'Statewide Data'!B12, "")</f>
        <v>0.159549660416059</v>
      </c>
      <c r="H19" s="23" t="str">
        <f>IF(H$6&lt;&gt;0,VLOOKUP(H$5,'District Data'!B$2:BG$609,13,FALSE),"")</f>
        <v/>
      </c>
      <c r="I19" s="22" t="str">
        <f>IF(I$6&lt;&gt;0,VLOOKUP(I$5,'District Data'!B$2:BG$609,13,FALSE),"")</f>
        <v/>
      </c>
      <c r="J19" s="23" t="str">
        <f>IF(J$6&lt;&gt;0,VLOOKUP(J$5,'District Data'!B$2:BG$609,13,FALSE),"")</f>
        <v/>
      </c>
      <c r="K19" s="3"/>
    </row>
    <row r="20" spans="1:11" x14ac:dyDescent="0.35">
      <c r="A20" s="3"/>
      <c r="B20" s="51" t="s">
        <v>1934</v>
      </c>
      <c r="C20" s="52"/>
      <c r="D20" s="52"/>
      <c r="E20" s="49" t="s">
        <v>613</v>
      </c>
      <c r="F20" s="50" t="s">
        <v>613</v>
      </c>
      <c r="G20" s="49" t="s">
        <v>613</v>
      </c>
      <c r="H20" s="49" t="s">
        <v>613</v>
      </c>
      <c r="I20" s="49" t="s">
        <v>613</v>
      </c>
      <c r="J20" s="49" t="s">
        <v>613</v>
      </c>
      <c r="K20" s="3"/>
    </row>
    <row r="21" spans="1:11" x14ac:dyDescent="0.35">
      <c r="A21" s="3"/>
      <c r="B21" s="17" t="s">
        <v>612</v>
      </c>
      <c r="C21" s="29">
        <v>13</v>
      </c>
      <c r="D21" t="s">
        <v>619</v>
      </c>
      <c r="E21" s="30">
        <f>IF(E$4&lt;&gt;0,VLOOKUP(E$5,'District Data'!B$2:BG$609,14,FALSE),"")</f>
        <v>68660.664616840004</v>
      </c>
      <c r="F21" s="31">
        <f>IF(E$4&lt;&gt;0,VLOOKUP(E$5,'Similar District Data'!B$2:BG$609,14,FALSE),"")</f>
        <v>67429.430473183005</v>
      </c>
      <c r="G21" s="30">
        <f>IF(E$4&lt;&gt;0, 'Statewide Data'!B13, "")</f>
        <v>68224.388096277398</v>
      </c>
      <c r="H21" s="31" t="str">
        <f>IF(H$6&lt;&gt;0,VLOOKUP(H$5,'District Data'!B$2:BG$609,14,FALSE),"")</f>
        <v/>
      </c>
      <c r="I21" s="30" t="str">
        <f>IF(I$6&lt;&gt;0,VLOOKUP(I$5,'District Data'!B$2:BG$609,14,FALSE),"")</f>
        <v/>
      </c>
      <c r="J21" s="31" t="str">
        <f>IF(J$6&lt;&gt;0,VLOOKUP(J$5,'District Data'!B$2:BG$609,14,FALSE),"")</f>
        <v/>
      </c>
      <c r="K21" s="3"/>
    </row>
    <row r="22" spans="1:11" x14ac:dyDescent="0.35">
      <c r="A22" s="3"/>
      <c r="B22" s="17" t="s">
        <v>612</v>
      </c>
      <c r="C22" s="29">
        <v>14</v>
      </c>
      <c r="D22" t="s">
        <v>620</v>
      </c>
      <c r="E22" s="22">
        <f>IF(E$4&lt;&gt;0,VLOOKUP(E$5,'District Data'!B$2:BG$609,15,FALSE),"")</f>
        <v>0.16908212560386501</v>
      </c>
      <c r="F22" s="23">
        <f>IF(E$4&lt;&gt;0,VLOOKUP(E$5,'Similar District Data'!B$2:BG$609,15,FALSE),"")</f>
        <v>0.24366257791201401</v>
      </c>
      <c r="G22" s="22">
        <f>IF(E$4&lt;&gt;0, 'Statewide Data'!B14, "")</f>
        <v>0.20027815009546601</v>
      </c>
      <c r="H22" s="23" t="str">
        <f>IF(H$6&lt;&gt;0,VLOOKUP(H$5,'District Data'!B$2:BG$609,15,FALSE),"")</f>
        <v/>
      </c>
      <c r="I22" s="22" t="str">
        <f>IF(I$6&lt;&gt;0,VLOOKUP(I$5,'District Data'!B$2:BG$609,15,FALSE),"")</f>
        <v/>
      </c>
      <c r="J22" s="23" t="str">
        <f>IF(J$6&lt;&gt;0,VLOOKUP(J$5,'District Data'!B$2:BG$609,15,FALSE),"")</f>
        <v/>
      </c>
      <c r="K22" s="3"/>
    </row>
    <row r="23" spans="1:11" x14ac:dyDescent="0.35">
      <c r="A23" s="3"/>
      <c r="B23" s="17" t="s">
        <v>612</v>
      </c>
      <c r="C23" s="29">
        <v>15</v>
      </c>
      <c r="D23" t="s">
        <v>621</v>
      </c>
      <c r="E23" s="22">
        <f>IF(E$4&lt;&gt;0,VLOOKUP(E$5,'District Data'!B$2:BG$609,16,FALSE),"")</f>
        <v>0.15942028985507201</v>
      </c>
      <c r="F23" s="23">
        <f>IF(E$4&lt;&gt;0,VLOOKUP(E$5,'Similar District Data'!B$2:BG$609,16,FALSE),"")</f>
        <v>0.177860027462557</v>
      </c>
      <c r="G23" s="22">
        <f>IF(E$4&lt;&gt;0, 'Statewide Data'!B15, "")</f>
        <v>0.17233610275619601</v>
      </c>
      <c r="H23" s="23" t="str">
        <f>IF(H$6&lt;&gt;0,VLOOKUP(H$5,'District Data'!B$2:BG$609,16,FALSE),"")</f>
        <v/>
      </c>
      <c r="I23" s="22" t="str">
        <f>IF(I$6&lt;&gt;0,VLOOKUP(I$5,'District Data'!B$2:BG$609,16,FALSE),"")</f>
        <v/>
      </c>
      <c r="J23" s="23" t="str">
        <f>IF(J$6&lt;&gt;0,VLOOKUP(J$5,'District Data'!B$2:BG$609,16,FALSE),"")</f>
        <v/>
      </c>
      <c r="K23" s="3"/>
    </row>
    <row r="24" spans="1:11" x14ac:dyDescent="0.35">
      <c r="A24" s="3"/>
      <c r="B24" s="17" t="s">
        <v>612</v>
      </c>
      <c r="C24" s="29">
        <v>16</v>
      </c>
      <c r="D24" t="s">
        <v>622</v>
      </c>
      <c r="E24" s="22">
        <f>IF(E$4&lt;&gt;0,VLOOKUP(E$5,'District Data'!B$2:BG$609,17,FALSE),"")</f>
        <v>0.67149758454106301</v>
      </c>
      <c r="F24" s="23">
        <f>IF(E$4&lt;&gt;0,VLOOKUP(E$5,'Similar District Data'!B$2:BG$609,17,FALSE),"")</f>
        <v>0.57847739462542902</v>
      </c>
      <c r="G24" s="22">
        <f>IF(E$4&lt;&gt;0, 'Statewide Data'!B16, "")</f>
        <v>0.62738574714833795</v>
      </c>
      <c r="H24" s="23" t="str">
        <f>IF(H$6&lt;&gt;0,VLOOKUP(H$5,'District Data'!B$2:BG$609,17,FALSE),"")</f>
        <v/>
      </c>
      <c r="I24" s="22" t="str">
        <f>IF(I$6&lt;&gt;0,VLOOKUP(I$5,'District Data'!B$2:BG$609,17,FALSE),"")</f>
        <v/>
      </c>
      <c r="J24" s="23" t="str">
        <f>IF(J$6&lt;&gt;0,VLOOKUP(J$5,'District Data'!B$2:BG$609,17,FALSE),"")</f>
        <v/>
      </c>
      <c r="K24" s="3"/>
    </row>
    <row r="25" spans="1:11" x14ac:dyDescent="0.35">
      <c r="A25" s="3"/>
      <c r="B25" s="17" t="s">
        <v>612</v>
      </c>
      <c r="C25" s="29">
        <v>17</v>
      </c>
      <c r="D25" t="s">
        <v>1234</v>
      </c>
      <c r="E25" s="19">
        <f>IF(E$4&lt;&gt;0,VLOOKUP(E$5,'District Data'!B$2:BG$609,18,FALSE),"")</f>
        <v>32</v>
      </c>
      <c r="F25" s="20">
        <f>IF(E$4&lt;&gt;0,VLOOKUP(E$5,'Similar District Data'!B$2:BG$609,18,FALSE),"")</f>
        <v>28.325500000000002</v>
      </c>
      <c r="G25" s="19">
        <f>IF(E$4&lt;&gt;0, 'Statewide Data'!B17, "")</f>
        <v>21.349884488448801</v>
      </c>
      <c r="H25" s="21" t="str">
        <f>IF(H$6&lt;&gt;0,VLOOKUP(H$5,'District Data'!B$2:BG$609,18,FALSE),"")</f>
        <v/>
      </c>
      <c r="I25" s="19" t="str">
        <f>IF(I$6&lt;&gt;0,VLOOKUP(I$5,'District Data'!B$2:BG$609,18,FALSE),"")</f>
        <v/>
      </c>
      <c r="J25" s="21" t="str">
        <f>IF(J$6&lt;&gt;0,VLOOKUP(J$5,'District Data'!B$2:BG$609,18,FALSE),"")</f>
        <v/>
      </c>
      <c r="K25" s="3"/>
    </row>
    <row r="26" spans="1:11" x14ac:dyDescent="0.35">
      <c r="A26" s="3"/>
      <c r="B26" s="17" t="s">
        <v>612</v>
      </c>
      <c r="C26" s="29">
        <v>18</v>
      </c>
      <c r="D26" t="s">
        <v>623</v>
      </c>
      <c r="E26" s="30">
        <f>IF(E$4&lt;&gt;0,VLOOKUP(E$5,'District Data'!B$2:BG$609,19,FALSE),"")</f>
        <v>83933.168749999997</v>
      </c>
      <c r="F26" s="31">
        <f>IF(E$4&lt;&gt;0,VLOOKUP(E$5,'Similar District Data'!B$2:BG$609,19,FALSE),"")</f>
        <v>89836.356186146499</v>
      </c>
      <c r="G26" s="30">
        <f>IF(E$4&lt;&gt;0, 'Statewide Data'!B18, "")</f>
        <v>89645.793261976403</v>
      </c>
      <c r="H26" s="31" t="str">
        <f>IF(H$6&lt;&gt;0,VLOOKUP(H$5,'District Data'!B$2:BG$609,19,FALSE),"")</f>
        <v/>
      </c>
      <c r="I26" s="30" t="str">
        <f>IF(I$6&lt;&gt;0,VLOOKUP(I$5,'District Data'!B$2:BG$609,19,FALSE),"")</f>
        <v/>
      </c>
      <c r="J26" s="31" t="str">
        <f>IF(J$6&lt;&gt;0,VLOOKUP(J$5,'District Data'!B$2:BG$609,19,FALSE),"")</f>
        <v/>
      </c>
      <c r="K26" s="3"/>
    </row>
    <row r="27" spans="1:11" x14ac:dyDescent="0.35">
      <c r="A27" s="3"/>
      <c r="B27" s="24"/>
      <c r="C27" s="32">
        <v>19</v>
      </c>
      <c r="D27" t="s">
        <v>624</v>
      </c>
      <c r="E27" s="33">
        <f>IF(E$4&lt;&gt;0,VLOOKUP(E$5,'District Data'!B$2:BG$609,20,FALSE),"")</f>
        <v>81.020265031250005</v>
      </c>
      <c r="F27" s="34">
        <f>IF(E$4&lt;&gt;0,VLOOKUP(E$5,'Similar District Data'!B$2:BG$609,20,FALSE),"")</f>
        <v>107.92845030815199</v>
      </c>
      <c r="G27" s="33">
        <f>IF(E$4&lt;&gt;0, 'Statewide Data'!B19, "")</f>
        <v>116.92036407913299</v>
      </c>
      <c r="H27" s="35" t="str">
        <f>IF(H$6&lt;&gt;0,VLOOKUP(H$5,'District Data'!B$2:BG$609,20,FALSE),"")</f>
        <v/>
      </c>
      <c r="I27" s="33" t="str">
        <f>IF(I$6&lt;&gt;0,VLOOKUP(I$5,'District Data'!B$2:BG$609,20,FALSE),"")</f>
        <v/>
      </c>
      <c r="J27" s="35" t="str">
        <f>IF(J$6&lt;&gt;0,VLOOKUP(J$5,'District Data'!B$2:BG$609,20,FALSE),"")</f>
        <v/>
      </c>
      <c r="K27" s="3"/>
    </row>
    <row r="28" spans="1:11" x14ac:dyDescent="0.35">
      <c r="A28" s="3"/>
      <c r="B28" s="51" t="s">
        <v>1236</v>
      </c>
      <c r="C28" s="52"/>
      <c r="D28" s="52"/>
      <c r="E28" s="27" t="s">
        <v>613</v>
      </c>
      <c r="F28" s="28" t="s">
        <v>613</v>
      </c>
      <c r="G28" s="27" t="s">
        <v>613</v>
      </c>
      <c r="H28" s="27" t="s">
        <v>613</v>
      </c>
      <c r="I28" s="27" t="s">
        <v>613</v>
      </c>
      <c r="J28" s="27" t="s">
        <v>613</v>
      </c>
      <c r="K28" s="3"/>
    </row>
    <row r="29" spans="1:11" x14ac:dyDescent="0.35">
      <c r="A29" s="3"/>
      <c r="B29" s="17" t="s">
        <v>612</v>
      </c>
      <c r="C29" s="29">
        <v>20</v>
      </c>
      <c r="D29" t="s">
        <v>1935</v>
      </c>
      <c r="E29" s="30">
        <f>IF(E$4&lt;&gt;0,VLOOKUP(E$5,'District Data'!B$2:BG$609,21,FALSE),"")</f>
        <v>123152.051787926</v>
      </c>
      <c r="F29" s="31">
        <f>IF(E$4&lt;&gt;0,VLOOKUP(E$5,'Similar District Data'!B$2:BG$609,21,FALSE),"")</f>
        <v>151120.80854875801</v>
      </c>
      <c r="G29" s="30">
        <f>IF(E$4&lt;&gt;0, 'Statewide Data'!B20, "")</f>
        <v>269073.23112677899</v>
      </c>
      <c r="H29" s="31" t="str">
        <f>IF(H$6&lt;&gt;0,VLOOKUP(H$5,'District Data'!B$2:BG$609,21,FALSE),"")</f>
        <v/>
      </c>
      <c r="I29" s="30" t="str">
        <f>IF(I$6&lt;&gt;0,VLOOKUP(I$5,'District Data'!B$2:BG$609,21,FALSE),"")</f>
        <v/>
      </c>
      <c r="J29" s="31" t="str">
        <f>IF(J$6&lt;&gt;0,VLOOKUP(J$5,'District Data'!B$2:BG$609,21,FALSE),"")</f>
        <v/>
      </c>
      <c r="K29" s="3"/>
    </row>
    <row r="30" spans="1:11" x14ac:dyDescent="0.35">
      <c r="A30" s="3"/>
      <c r="B30" s="17" t="s">
        <v>612</v>
      </c>
      <c r="C30" s="29">
        <v>21</v>
      </c>
      <c r="D30" t="s">
        <v>1936</v>
      </c>
      <c r="E30" s="22">
        <f>IF(E$4&lt;&gt;0,VLOOKUP(E$5,'District Data'!B$2:BG$609,22,FALSE),"")</f>
        <v>0.68681140573218102</v>
      </c>
      <c r="F30" s="23">
        <f>IF(E$4&lt;&gt;0,VLOOKUP(E$5,'Similar District Data'!B$2:BG$609,22,FALSE),"")</f>
        <v>0.69013528782337197</v>
      </c>
      <c r="G30" s="22">
        <f>IF(E$4&lt;&gt;0, 'Statewide Data'!B21, "")</f>
        <v>0.75761423086527202</v>
      </c>
      <c r="H30" s="23" t="str">
        <f>IF(H$6&lt;&gt;0,VLOOKUP(H$5,'District Data'!B$2:BG$609,22,FALSE),"")</f>
        <v/>
      </c>
      <c r="I30" s="22" t="str">
        <f>IF(I$6&lt;&gt;0,VLOOKUP(I$5,'District Data'!B$2:BG$609,22,FALSE),"")</f>
        <v/>
      </c>
      <c r="J30" s="23" t="str">
        <f>IF(J$6&lt;&gt;0,VLOOKUP(J$5,'District Data'!B$2:BG$609,22,FALSE),"")</f>
        <v/>
      </c>
      <c r="K30" s="3"/>
    </row>
    <row r="31" spans="1:11" x14ac:dyDescent="0.35">
      <c r="A31" s="3"/>
      <c r="B31" s="17" t="s">
        <v>612</v>
      </c>
      <c r="C31" s="29">
        <v>22</v>
      </c>
      <c r="D31" t="s">
        <v>1937</v>
      </c>
      <c r="E31" s="22">
        <f>IF(E$4&lt;&gt;0,VLOOKUP(E$5,'District Data'!B$2:BG$609,23,FALSE),"")</f>
        <v>0.210310639876641</v>
      </c>
      <c r="F31" s="23">
        <f>IF(E$4&lt;&gt;0,VLOOKUP(E$5,'Similar District Data'!B$2:BG$609,23,FALSE),"")</f>
        <v>0.23124793872762101</v>
      </c>
      <c r="G31" s="22">
        <f>IF(E$4&lt;&gt;0, 'Statewide Data'!B22, "")</f>
        <v>0.135796447562994</v>
      </c>
      <c r="H31" s="23" t="str">
        <f>IF(H$6&lt;&gt;0,VLOOKUP(H$5,'District Data'!B$2:BG$609,23,FALSE),"")</f>
        <v/>
      </c>
      <c r="I31" s="22" t="str">
        <f>IF(I$6&lt;&gt;0,VLOOKUP(I$5,'District Data'!B$2:BG$609,23,FALSE),"")</f>
        <v/>
      </c>
      <c r="J31" s="23" t="str">
        <f>IF(J$6&lt;&gt;0,VLOOKUP(J$5,'District Data'!B$2:BG$609,23,FALSE),"")</f>
        <v/>
      </c>
      <c r="K31" s="3"/>
    </row>
    <row r="32" spans="1:11" x14ac:dyDescent="0.35">
      <c r="A32" s="3"/>
      <c r="B32" s="17" t="s">
        <v>612</v>
      </c>
      <c r="C32" s="29">
        <v>23</v>
      </c>
      <c r="D32" t="s">
        <v>1938</v>
      </c>
      <c r="E32" s="22">
        <f>IF(E$4&lt;&gt;0,VLOOKUP(E$5,'District Data'!B$2:BG$609,24,FALSE),"")</f>
        <v>0.102877954391178</v>
      </c>
      <c r="F32" s="23">
        <f>IF(E$4&lt;&gt;0,VLOOKUP(E$5,'Similar District Data'!B$2:BG$609,24,FALSE),"")</f>
        <v>7.8616773449006902E-2</v>
      </c>
      <c r="G32" s="22">
        <f>IF(E$4&lt;&gt;0, 'Statewide Data'!B23, "")</f>
        <v>0.10658932157173399</v>
      </c>
      <c r="H32" s="23" t="str">
        <f>IF(H$6&lt;&gt;0,VLOOKUP(H$5,'District Data'!B$2:BG$609,24,FALSE),"")</f>
        <v/>
      </c>
      <c r="I32" s="22" t="str">
        <f>IF(I$6&lt;&gt;0,VLOOKUP(I$5,'District Data'!B$2:BG$609,24,FALSE),"")</f>
        <v/>
      </c>
      <c r="J32" s="23" t="str">
        <f>IF(J$6&lt;&gt;0,VLOOKUP(J$5,'District Data'!B$2:BG$609,24,FALSE),"")</f>
        <v/>
      </c>
      <c r="K32" s="3"/>
    </row>
    <row r="33" spans="1:11" x14ac:dyDescent="0.35">
      <c r="A33" s="3"/>
      <c r="B33" s="17" t="s">
        <v>612</v>
      </c>
      <c r="C33" s="29">
        <v>24</v>
      </c>
      <c r="D33" t="s">
        <v>1939</v>
      </c>
      <c r="E33" s="22">
        <f>IF(E$4&lt;&gt;0,VLOOKUP(E$5,'District Data'!B$2:BG$609,25,FALSE),"")</f>
        <v>0.31318859426781898</v>
      </c>
      <c r="F33" s="23">
        <f>IF(E$4&lt;&gt;0,VLOOKUP(E$5,'Similar District Data'!B$2:BG$609,25,FALSE),"")</f>
        <v>0.30986471217662798</v>
      </c>
      <c r="G33" s="22">
        <f>IF(E$4&lt;&gt;0, 'Statewide Data'!B24, "")</f>
        <v>0.24238576913472801</v>
      </c>
      <c r="H33" s="23" t="str">
        <f>IF(H$6&lt;&gt;0,VLOOKUP(H$5,'District Data'!B$2:BG$609,25,FALSE),"")</f>
        <v/>
      </c>
      <c r="I33" s="22" t="str">
        <f>IF(I$6&lt;&gt;0,VLOOKUP(I$5,'District Data'!B$2:BG$609,25,FALSE),"")</f>
        <v/>
      </c>
      <c r="J33" s="23" t="str">
        <f>IF(J$6&lt;&gt;0,VLOOKUP(J$5,'District Data'!B$2:BG$609,25,FALSE),"")</f>
        <v/>
      </c>
      <c r="K33" s="3"/>
    </row>
    <row r="34" spans="1:11" x14ac:dyDescent="0.35">
      <c r="A34" s="3"/>
      <c r="B34" s="17" t="s">
        <v>612</v>
      </c>
      <c r="C34" s="29">
        <v>25</v>
      </c>
      <c r="D34" t="s">
        <v>1940</v>
      </c>
      <c r="E34" s="36">
        <f>IF(E$4&lt;&gt;0,VLOOKUP(E$5,'District Data'!B$2:BG$609,26,FALSE),"")</f>
        <v>123.152051787926</v>
      </c>
      <c r="F34" s="31">
        <f>IF(E$4&lt;&gt;0,VLOOKUP(E$5,'Similar District Data'!B$2:BG$609,26,FALSE),"")</f>
        <v>151.12080854875799</v>
      </c>
      <c r="G34" s="30">
        <f>IF(E$4&lt;&gt;0, 'Statewide Data'!B25, "")</f>
        <v>269.07323112677898</v>
      </c>
      <c r="H34" s="31" t="str">
        <f>IF(H$6&lt;&gt;0,VLOOKUP(H$5,'District Data'!B$2:BG$609,26,FALSE),"")</f>
        <v/>
      </c>
      <c r="I34" s="30" t="str">
        <f>IF(I$6&lt;&gt;0,VLOOKUP(I$5,'District Data'!B$2:BG$609,26,FALSE),"")</f>
        <v/>
      </c>
      <c r="J34" s="31" t="str">
        <f>IF(J$6&lt;&gt;0,VLOOKUP(J$5,'District Data'!B$2:BG$609,26,FALSE),"")</f>
        <v/>
      </c>
      <c r="K34" s="3"/>
    </row>
    <row r="35" spans="1:11" x14ac:dyDescent="0.35">
      <c r="A35" s="3"/>
      <c r="B35" s="17" t="s">
        <v>612</v>
      </c>
      <c r="C35" s="29">
        <v>26</v>
      </c>
      <c r="D35" t="s">
        <v>1941</v>
      </c>
      <c r="E35" s="36">
        <f>IF(E$4&lt;&gt;0,VLOOKUP(E$5,'District Data'!B$2:BG$609,27,FALSE),"")</f>
        <v>3738.3926402014999</v>
      </c>
      <c r="F35" s="31">
        <f>IF(E$4&lt;&gt;0,VLOOKUP(E$5,'Similar District Data'!B$2:BG$609,27,FALSE),"")</f>
        <v>4662.39352500738</v>
      </c>
      <c r="G35" s="30">
        <f>IF(E$4&lt;&gt;0, 'Statewide Data'!B26, "")</f>
        <v>7737.6033680539404</v>
      </c>
      <c r="H35" s="31" t="str">
        <f>IF(H$6&lt;&gt;0,VLOOKUP(H$5,'District Data'!B$2:BG$609,27,FALSE),"")</f>
        <v/>
      </c>
      <c r="I35" s="30" t="str">
        <f>IF(I$6&lt;&gt;0,VLOOKUP(I$5,'District Data'!B$2:BG$609,27,FALSE),"")</f>
        <v/>
      </c>
      <c r="J35" s="31" t="str">
        <f>IF(J$6&lt;&gt;0,VLOOKUP(J$5,'District Data'!B$2:BG$609,27,FALSE),"")</f>
        <v/>
      </c>
      <c r="K35" s="3"/>
    </row>
    <row r="36" spans="1:11" x14ac:dyDescent="0.35">
      <c r="A36" s="3"/>
      <c r="B36" s="17" t="s">
        <v>612</v>
      </c>
      <c r="C36" s="29">
        <v>27</v>
      </c>
      <c r="D36" t="s">
        <v>1942</v>
      </c>
      <c r="E36" s="36">
        <f>IF(E$4&lt;&gt;0,VLOOKUP(E$5,'District Data'!B$2:BG$609,28,FALSE),"")</f>
        <v>392.99791601790997</v>
      </c>
      <c r="F36" s="31">
        <f>IF(E$4&lt;&gt;0,VLOOKUP(E$5,'Similar District Data'!B$2:BG$609,28,FALSE),"")</f>
        <v>524.21698245644404</v>
      </c>
      <c r="G36" s="30">
        <f>IF(E$4&lt;&gt;0, 'Statewide Data'!B27, "")</f>
        <v>730.80152226307905</v>
      </c>
      <c r="H36" s="31" t="str">
        <f>IF(H$6&lt;&gt;0,VLOOKUP(H$5,'District Data'!B$2:BG$609,28,FALSE),"")</f>
        <v/>
      </c>
      <c r="I36" s="30" t="str">
        <f>IF(I$6&lt;&gt;0,VLOOKUP(I$5,'District Data'!B$2:BG$609,28,FALSE),"")</f>
        <v/>
      </c>
      <c r="J36" s="31" t="str">
        <f>IF(J$6&lt;&gt;0,VLOOKUP(J$5,'District Data'!B$2:BG$609,28,FALSE),"")</f>
        <v/>
      </c>
      <c r="K36" s="3"/>
    </row>
    <row r="37" spans="1:11" x14ac:dyDescent="0.35">
      <c r="A37" s="3"/>
      <c r="B37" s="17" t="s">
        <v>612</v>
      </c>
      <c r="C37" s="29">
        <v>28</v>
      </c>
      <c r="D37" t="s">
        <v>1943</v>
      </c>
      <c r="E37" s="36">
        <f>IF(E$4&lt;&gt;0,VLOOKUP(E$5,'District Data'!B$2:BG$609,29,FALSE),"")</f>
        <v>89819.4041900312</v>
      </c>
      <c r="F37" s="31">
        <f>IF(E$4&lt;&gt;0,VLOOKUP(E$5,'Similar District Data'!B$2:BG$609,29,FALSE),"")</f>
        <v>89574.531097836705</v>
      </c>
      <c r="G37" s="30">
        <f>IF(E$4&lt;&gt;0, 'Statewide Data'!B28, "")</f>
        <v>202734.98672250001</v>
      </c>
      <c r="H37" s="31" t="str">
        <f>IF(H$6&lt;&gt;0,VLOOKUP(H$5,'District Data'!B$2:BG$609,29,FALSE),"")</f>
        <v/>
      </c>
      <c r="I37" s="30" t="str">
        <f>IF(I$6&lt;&gt;0,VLOOKUP(I$5,'District Data'!B$2:BG$609,29,FALSE),"")</f>
        <v/>
      </c>
      <c r="J37" s="31" t="str">
        <f>IF(J$6&lt;&gt;0,VLOOKUP(J$5,'District Data'!B$2:BG$609,29,FALSE),"")</f>
        <v/>
      </c>
      <c r="K37" s="3"/>
    </row>
    <row r="38" spans="1:11" x14ac:dyDescent="0.35">
      <c r="A38" s="3"/>
      <c r="B38" s="17" t="s">
        <v>612</v>
      </c>
      <c r="C38" s="29">
        <v>29</v>
      </c>
      <c r="D38" t="s">
        <v>1944</v>
      </c>
      <c r="E38" s="37">
        <f>IF(E$4&lt;&gt;0,VLOOKUP(E$5,'District Data'!B$2:BG$609,30,FALSE),"")</f>
        <v>37</v>
      </c>
      <c r="F38" s="20" t="e">
        <f>IF(E$4&lt;&gt;0,VLOOKUP(E$5,'Similar District Data'!B$2:BG$609,30,FALSE),"")</f>
        <v>#N/A</v>
      </c>
      <c r="G38" s="30" t="e">
        <f>IF(E$4&lt;&gt;0, 'Statewide Data'!B29, "")</f>
        <v>#N/A</v>
      </c>
      <c r="H38" s="38" t="str">
        <f>IF(H$6&lt;&gt;0,VLOOKUP(H$5,'District Data'!B$2:BG$609,30,FALSE),"")</f>
        <v/>
      </c>
      <c r="I38" s="39" t="str">
        <f>IF(I$6&lt;&gt;0,VLOOKUP(I$5,'District Data'!B$2:BG$609,30,FALSE),"")</f>
        <v/>
      </c>
      <c r="J38" s="38" t="str">
        <f>IF(J$6&lt;&gt;0,VLOOKUP(J$5,'District Data'!B$2:BG$609,30,FALSE),"")</f>
        <v/>
      </c>
      <c r="K38" s="3"/>
    </row>
    <row r="39" spans="1:11" x14ac:dyDescent="0.35">
      <c r="A39" s="3"/>
      <c r="B39" s="17" t="s">
        <v>612</v>
      </c>
      <c r="C39" s="29">
        <v>30</v>
      </c>
      <c r="D39" t="s">
        <v>1945</v>
      </c>
      <c r="E39" s="30">
        <f>IF(E$4&lt;&gt;0,VLOOKUP(E$5,'District Data'!B$2:BG$609,31,FALSE),"")</f>
        <v>31805.5</v>
      </c>
      <c r="F39" s="31">
        <f>IF(E$4&lt;&gt;0,VLOOKUP(E$5,'Similar District Data'!B$2:BG$609,31,FALSE),"")</f>
        <v>32172.375</v>
      </c>
      <c r="G39" s="30">
        <f>IF(E$4&lt;&gt;0, 'Statewide Data'!B30, "")</f>
        <v>43371.257425742602</v>
      </c>
      <c r="H39" s="31" t="str">
        <f>IF(H$6&lt;&gt;0,VLOOKUP(H$5,'District Data'!B$2:BG$609,31,FALSE),"")</f>
        <v/>
      </c>
      <c r="I39" s="30" t="str">
        <f>IF(I$6&lt;&gt;0,VLOOKUP(I$5,'District Data'!B$2:BG$609,31,FALSE),"")</f>
        <v/>
      </c>
      <c r="J39" s="31" t="str">
        <f>IF(J$6&lt;&gt;0,VLOOKUP(J$5,'District Data'!B$2:BG$609,31,FALSE),"")</f>
        <v/>
      </c>
      <c r="K39" s="3"/>
    </row>
    <row r="40" spans="1:11" x14ac:dyDescent="0.35">
      <c r="A40" s="3"/>
      <c r="B40" s="17" t="s">
        <v>612</v>
      </c>
      <c r="C40" s="29">
        <v>31</v>
      </c>
      <c r="D40" t="s">
        <v>1946</v>
      </c>
      <c r="E40" s="40">
        <f>IF(E$4&lt;&gt;0,VLOOKUP(E$5,'District Data'!B$2:BG$609,32,FALSE),"")</f>
        <v>48393.256369785799</v>
      </c>
      <c r="F40" s="41">
        <f>IF(E$4&lt;&gt;0,VLOOKUP(E$5,'Similar District Data'!B$2:BG$609,32,FALSE),"")</f>
        <v>47178.155627519001</v>
      </c>
      <c r="G40" s="40">
        <f>IF(E$4&lt;&gt;0, 'Statewide Data'!B31, "")</f>
        <v>75823.143946097101</v>
      </c>
      <c r="H40" s="41" t="str">
        <f>IF(H$6&lt;&gt;0,VLOOKUP(H$5,'District Data'!B$2:BG$609,32,FALSE),"")</f>
        <v/>
      </c>
      <c r="I40" s="40" t="str">
        <f>IF(I$6&lt;&gt;0,VLOOKUP(I$5,'District Data'!B$2:BG$609,32,FALSE),"")</f>
        <v/>
      </c>
      <c r="J40" s="41" t="str">
        <f>IF(J$6&lt;&gt;0,VLOOKUP(J$5,'District Data'!B$2:BG$609,32,FALSE),"")</f>
        <v/>
      </c>
      <c r="K40" s="3"/>
    </row>
    <row r="41" spans="1:11" x14ac:dyDescent="0.35">
      <c r="A41" s="3"/>
      <c r="B41" s="51" t="s">
        <v>1237</v>
      </c>
      <c r="C41" s="52"/>
      <c r="D41" s="52"/>
      <c r="E41" s="27" t="s">
        <v>613</v>
      </c>
      <c r="F41" s="28" t="s">
        <v>613</v>
      </c>
      <c r="G41" s="27" t="s">
        <v>613</v>
      </c>
      <c r="H41" s="27" t="s">
        <v>613</v>
      </c>
      <c r="I41" s="27" t="s">
        <v>613</v>
      </c>
      <c r="J41" s="27" t="s">
        <v>613</v>
      </c>
      <c r="K41" s="3"/>
    </row>
    <row r="42" spans="1:11" x14ac:dyDescent="0.35">
      <c r="A42" s="3"/>
      <c r="B42" s="17" t="s">
        <v>612</v>
      </c>
      <c r="C42" s="29">
        <v>32</v>
      </c>
      <c r="D42" t="s">
        <v>1947</v>
      </c>
      <c r="E42" s="19">
        <f>IF(E$4&lt;&gt;0,VLOOKUP(E$5,'District Data'!B$2:BG$609,33,FALSE),"")</f>
        <v>53.2999674256193</v>
      </c>
      <c r="F42" s="20">
        <f>IF(E$4&lt;&gt;0,VLOOKUP(E$5,'Similar District Data'!B$2:BG$609,33,FALSE),"")</f>
        <v>50.230719537702598</v>
      </c>
      <c r="G42" s="19">
        <f>IF(E$4&lt;&gt;0, 'Statewide Data'!B32, "")</f>
        <v>47.062912021070403</v>
      </c>
      <c r="H42" s="21" t="str">
        <f>IF(H$6&lt;&gt;0,VLOOKUP(H$5,'District Data'!B$2:BG$609,33,FALSE),"")</f>
        <v/>
      </c>
      <c r="I42" s="19" t="str">
        <f>IF(I$6&lt;&gt;0,VLOOKUP(I$5,'District Data'!B$2:BG$609,33,FALSE),"")</f>
        <v/>
      </c>
      <c r="J42" s="21" t="str">
        <f>IF(J$6&lt;&gt;0,VLOOKUP(J$5,'District Data'!B$2:BG$609,33,FALSE),"")</f>
        <v/>
      </c>
      <c r="K42" s="3"/>
    </row>
    <row r="43" spans="1:11" x14ac:dyDescent="0.35">
      <c r="A43" s="3"/>
      <c r="B43" s="17" t="s">
        <v>612</v>
      </c>
      <c r="C43" s="29">
        <v>33</v>
      </c>
      <c r="D43" t="s">
        <v>1948</v>
      </c>
      <c r="E43" s="19">
        <f>IF(E$4&lt;&gt;0,VLOOKUP(E$5,'District Data'!B$2:BG$609,34,FALSE),"")</f>
        <v>26.399991791766201</v>
      </c>
      <c r="F43" s="20">
        <f>IF(E$4&lt;&gt;0,VLOOKUP(E$5,'Similar District Data'!B$2:BG$609,34,FALSE),"")</f>
        <v>28.010723028465499</v>
      </c>
      <c r="G43" s="19">
        <f>IF(E$4&lt;&gt;0, 'Statewide Data'!B33, "")</f>
        <v>25.661147461308001</v>
      </c>
      <c r="H43" s="21" t="str">
        <f>IF(H$6&lt;&gt;0,VLOOKUP(H$5,'District Data'!B$2:BG$609,34,FALSE),"")</f>
        <v/>
      </c>
      <c r="I43" s="19" t="str">
        <f>IF(I$6&lt;&gt;0,VLOOKUP(I$5,'District Data'!B$2:BG$609,34,FALSE),"")</f>
        <v/>
      </c>
      <c r="J43" s="21" t="str">
        <f>IF(J$6&lt;&gt;0,VLOOKUP(J$5,'District Data'!B$2:BG$609,34,FALSE),"")</f>
        <v/>
      </c>
      <c r="K43" s="3"/>
    </row>
    <row r="44" spans="1:11" x14ac:dyDescent="0.35">
      <c r="A44" s="3"/>
      <c r="B44" s="17" t="s">
        <v>612</v>
      </c>
      <c r="C44" s="29">
        <v>34</v>
      </c>
      <c r="D44" t="s">
        <v>1949</v>
      </c>
      <c r="E44" s="19">
        <f>IF(E$4&lt;&gt;0,VLOOKUP(E$5,'District Data'!B$2:BG$609,35,FALSE),"")</f>
        <v>32.0511755160977</v>
      </c>
      <c r="F44" s="20">
        <f>IF(E$4&lt;&gt;0,VLOOKUP(E$5,'Similar District Data'!B$2:BG$609,35,FALSE),"")</f>
        <v>35.217656278200501</v>
      </c>
      <c r="G44" s="19">
        <f>IF(E$4&lt;&gt;0, 'Statewide Data'!B34, "")</f>
        <v>30.945291213823701</v>
      </c>
      <c r="H44" s="21" t="str">
        <f>IF(H$6&lt;&gt;0,VLOOKUP(H$5,'District Data'!B$2:BG$609,35,FALSE),"")</f>
        <v/>
      </c>
      <c r="I44" s="19" t="str">
        <f>IF(I$6&lt;&gt;0,VLOOKUP(I$5,'District Data'!B$2:BG$609,35,FALSE),"")</f>
        <v/>
      </c>
      <c r="J44" s="21" t="str">
        <f>IF(J$6&lt;&gt;0,VLOOKUP(J$5,'District Data'!B$2:BG$609,35,FALSE),"")</f>
        <v/>
      </c>
      <c r="K44" s="3"/>
    </row>
    <row r="45" spans="1:11" x14ac:dyDescent="0.35">
      <c r="A45" s="3"/>
      <c r="B45" s="17"/>
      <c r="C45" s="29">
        <v>35</v>
      </c>
      <c r="D45" t="s">
        <v>1950</v>
      </c>
      <c r="E45" s="19">
        <f>IF(E$4&lt;&gt;0,VLOOKUP(E$5,'District Data'!B$2:BG$609,36,FALSE),"")</f>
        <v>4.7</v>
      </c>
      <c r="F45" s="20">
        <f>IF(E$4&lt;&gt;0,VLOOKUP(E$5,'Similar District Data'!B$2:BG$609,36,FALSE),"")</f>
        <v>2.2105000000000001</v>
      </c>
      <c r="G45" s="19">
        <f>IF(E$4&lt;&gt;0, 'Statewide Data'!B35, "")</f>
        <v>1.8096320132013199</v>
      </c>
      <c r="H45" s="21" t="str">
        <f>IF(H$6&lt;&gt;0,VLOOKUP(H$5,'District Data'!B$2:BG$609,36,FALSE),"")</f>
        <v/>
      </c>
      <c r="I45" s="19" t="str">
        <f>IF(I$6&lt;&gt;0,VLOOKUP(I$5,'District Data'!B$2:BG$609,36,FALSE),"")</f>
        <v/>
      </c>
      <c r="J45" s="21" t="str">
        <f>IF(J$6&lt;&gt;0,VLOOKUP(J$5,'District Data'!B$2:BG$609,36,FALSE),"")</f>
        <v/>
      </c>
      <c r="K45" s="3"/>
    </row>
    <row r="46" spans="1:11" x14ac:dyDescent="0.35">
      <c r="A46" s="3"/>
      <c r="B46" s="17"/>
      <c r="C46" s="29">
        <v>36</v>
      </c>
      <c r="D46" t="s">
        <v>1951</v>
      </c>
      <c r="E46" s="19">
        <f>IF(E$4&lt;&gt;0,VLOOKUP(E$5,'District Data'!B$2:BG$609,37,FALSE),"")</f>
        <v>3.3791340000000001</v>
      </c>
      <c r="F46" s="20">
        <f>IF(E$4&lt;&gt;0,VLOOKUP(E$5,'Similar District Data'!B$2:BG$609,37,FALSE),"")</f>
        <v>1.68409645</v>
      </c>
      <c r="G46" s="19">
        <f>IF(E$4&lt;&gt;0, 'Statewide Data'!B36, "")</f>
        <v>1.2133995462046201</v>
      </c>
      <c r="H46" s="21" t="str">
        <f>IF(H$6&lt;&gt;0,VLOOKUP(H$5,'District Data'!B$2:BG$609,37,FALSE),"")</f>
        <v/>
      </c>
      <c r="I46" s="19" t="str">
        <f>IF(I$6&lt;&gt;0,VLOOKUP(I$5,'District Data'!B$2:BG$609,37,FALSE),"")</f>
        <v/>
      </c>
      <c r="J46" s="21" t="str">
        <f>IF(J$6&lt;&gt;0,VLOOKUP(J$5,'District Data'!B$2:BG$609,37,FALSE),"")</f>
        <v/>
      </c>
      <c r="K46" s="3"/>
    </row>
    <row r="47" spans="1:11" x14ac:dyDescent="0.35">
      <c r="A47" s="3"/>
      <c r="B47" s="17"/>
      <c r="C47" s="29">
        <v>37</v>
      </c>
      <c r="D47" t="s">
        <v>1952</v>
      </c>
      <c r="E47" s="19">
        <f>IF(E$4&lt;&gt;0,VLOOKUP(E$5,'District Data'!B$2:BG$609,38,FALSE),"")</f>
        <v>3.8626420000000001</v>
      </c>
      <c r="F47" s="20">
        <f>IF(E$4&lt;&gt;0,VLOOKUP(E$5,'Similar District Data'!B$2:BG$609,38,FALSE),"")</f>
        <v>2.0392484500000001</v>
      </c>
      <c r="G47" s="19">
        <f>IF(E$4&lt;&gt;0, 'Statewide Data'!B37, "")</f>
        <v>1.5209169141914201</v>
      </c>
      <c r="H47" s="21" t="str">
        <f>IF(H$6&lt;&gt;0,VLOOKUP(H$5,'District Data'!B$2:BG$609,38,FALSE),"")</f>
        <v/>
      </c>
      <c r="I47" s="19" t="str">
        <f>IF(I$6&lt;&gt;0,VLOOKUP(I$5,'District Data'!B$2:BG$609,38,FALSE),"")</f>
        <v/>
      </c>
      <c r="J47" s="21" t="str">
        <f>IF(J$6&lt;&gt;0,VLOOKUP(J$5,'District Data'!B$2:BG$609,38,FALSE),"")</f>
        <v/>
      </c>
      <c r="K47" s="3"/>
    </row>
    <row r="48" spans="1:11" x14ac:dyDescent="0.35">
      <c r="A48" s="3"/>
      <c r="B48" s="17" t="s">
        <v>612</v>
      </c>
      <c r="C48" s="29">
        <v>38</v>
      </c>
      <c r="D48" t="s">
        <v>1953</v>
      </c>
      <c r="E48" s="30">
        <f>IF(E$4&lt;&gt;0,VLOOKUP(E$5,'District Data'!B$2:BG$609,39,FALSE),"")</f>
        <v>0</v>
      </c>
      <c r="F48" s="31">
        <f>IF(E$4&lt;&gt;0,VLOOKUP(E$5,'Similar District Data'!B$2:BG$609,39,FALSE),"")</f>
        <v>7.1053212906563204E-2</v>
      </c>
      <c r="G48" s="30">
        <f>IF(E$4&lt;&gt;0, 'Statewide Data'!B38, "")</f>
        <v>835.18435721800404</v>
      </c>
      <c r="H48" s="31" t="str">
        <f>IF(H$6&lt;&gt;0,VLOOKUP(H$5,'District Data'!B$2:BG$609,39,FALSE),"")</f>
        <v/>
      </c>
      <c r="I48" s="30" t="str">
        <f>IF(I$6&lt;&gt;0,VLOOKUP(I$5,'District Data'!B$2:BG$609,39,FALSE),"")</f>
        <v/>
      </c>
      <c r="J48" s="31" t="str">
        <f>IF(J$6&lt;&gt;0,VLOOKUP(J$5,'District Data'!B$2:BG$609,39,FALSE),"")</f>
        <v/>
      </c>
      <c r="K48" s="3"/>
    </row>
    <row r="49" spans="1:11" x14ac:dyDescent="0.35">
      <c r="A49" s="3"/>
      <c r="B49" s="24" t="s">
        <v>612</v>
      </c>
      <c r="C49" s="32">
        <v>39</v>
      </c>
      <c r="D49" t="s">
        <v>1954</v>
      </c>
      <c r="E49" s="42">
        <f>IF(E$4&lt;&gt;0,VLOOKUP(E$5,'District Data'!B$2:BG$609,40,FALSE),"")</f>
        <v>0.84724315470406997</v>
      </c>
      <c r="F49" s="43">
        <f>IF(E$4&lt;&gt;0,VLOOKUP(E$5,'Similar District Data'!B$2:BG$609,40,FALSE),"")</f>
        <v>1.0164956933071401</v>
      </c>
      <c r="G49" s="42">
        <f>IF(E$4&lt;&gt;0, 'Statewide Data'!B39, "")</f>
        <v>1</v>
      </c>
      <c r="H49" s="43" t="str">
        <f>IF(H$6&lt;&gt;0,VLOOKUP(H$5,'District Data'!B$2:BG$609,40,FALSE),"")</f>
        <v/>
      </c>
      <c r="I49" s="44" t="str">
        <f>IF(I$6&lt;&gt;0,VLOOKUP(I$5,'District Data'!B$2:BG$609,40,FALSE),"")</f>
        <v/>
      </c>
      <c r="J49" s="45" t="str">
        <f>IF(J$6&lt;&gt;0,VLOOKUP(J$5,'District Data'!B$2:BG$609,40,FALSE),"")</f>
        <v/>
      </c>
      <c r="K49" s="3"/>
    </row>
    <row r="50" spans="1:11" x14ac:dyDescent="0.35">
      <c r="A50" s="3"/>
      <c r="B50" s="51" t="s">
        <v>1955</v>
      </c>
      <c r="C50" s="62"/>
      <c r="D50" s="62"/>
      <c r="E50" s="27" t="s">
        <v>613</v>
      </c>
      <c r="F50" s="28" t="s">
        <v>613</v>
      </c>
      <c r="G50" s="27" t="s">
        <v>613</v>
      </c>
      <c r="H50" s="27" t="s">
        <v>613</v>
      </c>
      <c r="I50" s="27" t="s">
        <v>613</v>
      </c>
      <c r="J50" s="27" t="s">
        <v>613</v>
      </c>
      <c r="K50" s="3"/>
    </row>
    <row r="51" spans="1:11" x14ac:dyDescent="0.35">
      <c r="A51" s="3"/>
      <c r="B51" s="17" t="s">
        <v>612</v>
      </c>
      <c r="C51" s="29">
        <v>40</v>
      </c>
      <c r="D51" t="s">
        <v>1255</v>
      </c>
      <c r="E51" s="30">
        <f>IF(E$4&lt;&gt;0,VLOOKUP(E$5,'District Data'!B$2:BG$609,41,FALSE),"")</f>
        <v>2316.5207755752099</v>
      </c>
      <c r="F51" s="31">
        <f>IF(E$4&lt;&gt;0,VLOOKUP(E$5,'Similar District Data'!B$2:BG$609,41,FALSE),"")</f>
        <v>2286.3458787688101</v>
      </c>
      <c r="G51" s="30">
        <f>IF(E$4&lt;&gt;0, 'Statewide Data'!B40, "")</f>
        <v>2207.7227190189801</v>
      </c>
      <c r="H51" s="31" t="str">
        <f>IF(H$6&lt;&gt;0,VLOOKUP(H$5,'District Data'!B$2:BG$609,41,FALSE),"")</f>
        <v/>
      </c>
      <c r="I51" s="30" t="str">
        <f>IF(I$6&lt;&gt;0,VLOOKUP(I$5,'District Data'!B$2:BG$609,41,FALSE),"")</f>
        <v/>
      </c>
      <c r="J51" s="31" t="str">
        <f>IF(J$6&lt;&gt;0,VLOOKUP(J$5,'District Data'!B$2:BG$609,41,FALSE),"")</f>
        <v/>
      </c>
      <c r="K51" s="3"/>
    </row>
    <row r="52" spans="1:11" x14ac:dyDescent="0.35">
      <c r="A52" s="3"/>
      <c r="B52" s="17" t="s">
        <v>612</v>
      </c>
      <c r="C52" s="29">
        <v>41</v>
      </c>
      <c r="D52" t="s">
        <v>1256</v>
      </c>
      <c r="E52" s="30">
        <f>IF(E$4&lt;&gt;0,VLOOKUP(E$5,'District Data'!B$2:BG$609,42,FALSE),"")</f>
        <v>4271.6841990582197</v>
      </c>
      <c r="F52" s="31">
        <f>IF(E$4&lt;&gt;0,VLOOKUP(E$5,'Similar District Data'!B$2:BG$609,42,FALSE),"")</f>
        <v>4251.44461098597</v>
      </c>
      <c r="G52" s="30">
        <f>IF(E$4&lt;&gt;0, 'Statewide Data'!B41, "")</f>
        <v>3306.4722150376601</v>
      </c>
      <c r="H52" s="31" t="str">
        <f>IF(H$6&lt;&gt;0,VLOOKUP(H$5,'District Data'!B$2:BG$609,42,FALSE),"")</f>
        <v/>
      </c>
      <c r="I52" s="30" t="str">
        <f>IF(I$6&lt;&gt;0,VLOOKUP(I$5,'District Data'!B$2:BG$609,42,FALSE),"")</f>
        <v/>
      </c>
      <c r="J52" s="31" t="str">
        <f>IF(J$6&lt;&gt;0,VLOOKUP(J$5,'District Data'!B$2:BG$609,42,FALSE),"")</f>
        <v/>
      </c>
      <c r="K52" s="3"/>
    </row>
    <row r="53" spans="1:11" x14ac:dyDescent="0.35">
      <c r="A53" s="3"/>
      <c r="B53" s="17" t="s">
        <v>612</v>
      </c>
      <c r="C53" s="29">
        <v>42</v>
      </c>
      <c r="D53" t="s">
        <v>1257</v>
      </c>
      <c r="E53" s="30">
        <f>IF(E$4&lt;&gt;0,VLOOKUP(E$5,'District Data'!B$2:BG$609,43,FALSE),"")</f>
        <v>10007.0807439321</v>
      </c>
      <c r="F53" s="31">
        <f>IF(E$4&lt;&gt;0,VLOOKUP(E$5,'Similar District Data'!B$2:BG$609,43,FALSE),"")</f>
        <v>9758.4983632172207</v>
      </c>
      <c r="G53" s="30">
        <f>IF(E$4&lt;&gt;0, 'Statewide Data'!B42, "")</f>
        <v>9263.8885379282401</v>
      </c>
      <c r="H53" s="31" t="str">
        <f>IF(H$6&lt;&gt;0,VLOOKUP(H$5,'District Data'!B$2:BG$609,43,FALSE),"")</f>
        <v/>
      </c>
      <c r="I53" s="30" t="str">
        <f>IF(I$6&lt;&gt;0,VLOOKUP(I$5,'District Data'!B$2:BG$609,43,FALSE),"")</f>
        <v/>
      </c>
      <c r="J53" s="31" t="str">
        <f>IF(J$6&lt;&gt;0,VLOOKUP(J$5,'District Data'!B$2:BG$609,43,FALSE),"")</f>
        <v/>
      </c>
      <c r="K53" s="3"/>
    </row>
    <row r="54" spans="1:11" x14ac:dyDescent="0.35">
      <c r="A54" s="3"/>
      <c r="B54" s="17" t="s">
        <v>612</v>
      </c>
      <c r="C54" s="29">
        <v>43</v>
      </c>
      <c r="D54" t="s">
        <v>1258</v>
      </c>
      <c r="E54" s="30">
        <f>IF(E$4&lt;&gt;0,VLOOKUP(E$5,'District Data'!B$2:BG$609,44,FALSE),"")</f>
        <v>1334.5652005494501</v>
      </c>
      <c r="F54" s="31">
        <f>IF(E$4&lt;&gt;0,VLOOKUP(E$5,'Similar District Data'!B$2:BG$609,44,FALSE),"")</f>
        <v>1232.2263635527399</v>
      </c>
      <c r="G54" s="30">
        <f>IF(E$4&lt;&gt;0, 'Statewide Data'!B43, "")</f>
        <v>1034.23095689503</v>
      </c>
      <c r="H54" s="31" t="str">
        <f>IF(H$6&lt;&gt;0,VLOOKUP(H$5,'District Data'!B$2:BG$609,44,FALSE),"")</f>
        <v/>
      </c>
      <c r="I54" s="30" t="str">
        <f>IF(I$6&lt;&gt;0,VLOOKUP(I$5,'District Data'!B$2:BG$609,44,FALSE),"")</f>
        <v/>
      </c>
      <c r="J54" s="31" t="str">
        <f>IF(J$6&lt;&gt;0,VLOOKUP(J$5,'District Data'!B$2:BG$609,44,FALSE),"")</f>
        <v/>
      </c>
      <c r="K54" s="3"/>
    </row>
    <row r="55" spans="1:11" x14ac:dyDescent="0.35">
      <c r="A55" s="3"/>
      <c r="B55" s="17" t="s">
        <v>612</v>
      </c>
      <c r="C55" s="29">
        <v>44</v>
      </c>
      <c r="D55" t="s">
        <v>1259</v>
      </c>
      <c r="E55" s="30">
        <f>IF(E$4&lt;&gt;0,VLOOKUP(E$5,'District Data'!B$2:BG$609,45,FALSE),"")</f>
        <v>635.41455082433095</v>
      </c>
      <c r="F55" s="31">
        <f>IF(E$4&lt;&gt;0,VLOOKUP(E$5,'Similar District Data'!B$2:BG$609,45,FALSE),"")</f>
        <v>587.67178710767098</v>
      </c>
      <c r="G55" s="30">
        <f>IF(E$4&lt;&gt;0, 'Statewide Data'!B44, "")</f>
        <v>508.90398236115499</v>
      </c>
      <c r="H55" s="31" t="str">
        <f>IF(H$6&lt;&gt;0,VLOOKUP(H$5,'District Data'!B$2:BG$609,45,FALSE),"")</f>
        <v/>
      </c>
      <c r="I55" s="30" t="str">
        <f>IF(I$6&lt;&gt;0,VLOOKUP(I$5,'District Data'!B$2:BG$609,45,FALSE),"")</f>
        <v/>
      </c>
      <c r="J55" s="31" t="str">
        <f>IF(J$6&lt;&gt;0,VLOOKUP(J$5,'District Data'!B$2:BG$609,45,FALSE),"")</f>
        <v/>
      </c>
      <c r="K55" s="3"/>
    </row>
    <row r="56" spans="1:11" x14ac:dyDescent="0.35">
      <c r="A56" s="3"/>
      <c r="B56" s="24" t="s">
        <v>612</v>
      </c>
      <c r="C56" s="29">
        <v>45</v>
      </c>
      <c r="D56" t="s">
        <v>1260</v>
      </c>
      <c r="E56" s="40">
        <f>IF(E$4&lt;&gt;0,VLOOKUP(E$5,'District Data'!B$2:BG$609,46,FALSE),"")</f>
        <v>18565.265469939299</v>
      </c>
      <c r="F56" s="41">
        <f>IF(E$4&lt;&gt;0,VLOOKUP(E$5,'Similar District Data'!B$2:BG$609,46,FALSE),"")</f>
        <v>18116.1870036324</v>
      </c>
      <c r="G56" s="40">
        <f>IF(E$4&lt;&gt;0, 'Statewide Data'!B45, "")</f>
        <v>16310.8683023057</v>
      </c>
      <c r="H56" s="41" t="str">
        <f>IF(H$6&lt;&gt;0,VLOOKUP(H$5,'District Data'!B$2:BG$609,46,FALSE),"")</f>
        <v/>
      </c>
      <c r="I56" s="40" t="str">
        <f>IF(I$6&lt;&gt;0,VLOOKUP(I$5,'District Data'!B$2:BG$609,46,FALSE),"")</f>
        <v/>
      </c>
      <c r="J56" s="41" t="str">
        <f>IF(J$6&lt;&gt;0,VLOOKUP(J$5,'District Data'!B$2:BG$609,46,FALSE),"")</f>
        <v/>
      </c>
      <c r="K56" s="3"/>
    </row>
    <row r="57" spans="1:11" x14ac:dyDescent="0.35">
      <c r="A57" s="3"/>
      <c r="B57" s="51" t="s">
        <v>1956</v>
      </c>
      <c r="C57" s="52"/>
      <c r="D57" s="52"/>
      <c r="E57" s="27" t="s">
        <v>613</v>
      </c>
      <c r="F57" s="28" t="s">
        <v>613</v>
      </c>
      <c r="G57" s="46" t="s">
        <v>613</v>
      </c>
      <c r="H57" s="46" t="s">
        <v>613</v>
      </c>
      <c r="I57" s="46" t="s">
        <v>613</v>
      </c>
      <c r="J57" s="46" t="s">
        <v>613</v>
      </c>
      <c r="K57" s="3"/>
    </row>
    <row r="58" spans="1:11" x14ac:dyDescent="0.35">
      <c r="A58" s="3"/>
      <c r="B58" s="17" t="s">
        <v>612</v>
      </c>
      <c r="C58" s="29">
        <v>46</v>
      </c>
      <c r="D58" t="s">
        <v>1261</v>
      </c>
      <c r="E58" s="30">
        <f>IF(E$4&lt;&gt;0,VLOOKUP(E$5,'District Data'!B$2:BG$609,47,FALSE),"")</f>
        <v>10680.6235037268</v>
      </c>
      <c r="F58" s="31">
        <f>IF(E$4&lt;&gt;0,VLOOKUP(E$5,'Similar District Data'!B$2:BG$609,47,FALSE),"")</f>
        <v>10392.9619721135</v>
      </c>
      <c r="G58" s="30">
        <f>IF(E$4&lt;&gt;0, 'Statewide Data'!B46, "")</f>
        <v>7443.1161419848004</v>
      </c>
      <c r="H58" s="31" t="str">
        <f>IF(H$6&lt;&gt;0,VLOOKUP(H$5,'District Data'!B$2:BG$609,47,FALSE),"")</f>
        <v/>
      </c>
      <c r="I58" s="30" t="str">
        <f>IF(I$6&lt;&gt;0,VLOOKUP(I$5,'District Data'!B$2:BG$609,47,FALSE),"")</f>
        <v/>
      </c>
      <c r="J58" s="31" t="str">
        <f>IF(J$6&lt;&gt;0,VLOOKUP(J$5,'District Data'!B$2:BG$609,47,FALSE),"")</f>
        <v/>
      </c>
      <c r="K58" s="3"/>
    </row>
    <row r="59" spans="1:11" x14ac:dyDescent="0.35">
      <c r="A59" s="3"/>
      <c r="B59" s="17" t="s">
        <v>612</v>
      </c>
      <c r="C59" s="29">
        <v>47</v>
      </c>
      <c r="D59" t="s">
        <v>1251</v>
      </c>
      <c r="E59" s="22">
        <f>IF(E$4&lt;&gt;0,VLOOKUP(E$5,'District Data'!B$2:BG$609,48,FALSE),"")</f>
        <v>0.57512465020000003</v>
      </c>
      <c r="F59" s="23">
        <f>IF(E$4&lt;&gt;0,VLOOKUP(E$5,'Similar District Data'!B$2:BG$609,48,FALSE),"")</f>
        <v>0.53025345148500003</v>
      </c>
      <c r="G59" s="22">
        <f>IF(E$4&lt;&gt;0, 'Statewide Data'!B47, "")</f>
        <v>0.41240383164422401</v>
      </c>
      <c r="H59" s="23" t="str">
        <f>IF(H$6&lt;&gt;0,VLOOKUP(H$5,'District Data'!B$2:BG$609,48,FALSE),"")</f>
        <v/>
      </c>
      <c r="I59" s="22" t="str">
        <f>IF(I$6&lt;&gt;0,VLOOKUP(I$5,'District Data'!B$2:BG$609,48,FALSE),"")</f>
        <v/>
      </c>
      <c r="J59" s="23" t="str">
        <f>IF(J$6&lt;&gt;0,VLOOKUP(J$5,'District Data'!B$2:BG$609,48,FALSE),"")</f>
        <v/>
      </c>
      <c r="K59" s="3"/>
    </row>
    <row r="60" spans="1:11" x14ac:dyDescent="0.35">
      <c r="A60" s="3"/>
      <c r="B60" s="17" t="s">
        <v>612</v>
      </c>
      <c r="C60" s="29">
        <v>48</v>
      </c>
      <c r="D60" t="s">
        <v>1262</v>
      </c>
      <c r="E60" s="30">
        <f>IF(E$4&lt;&gt;0,VLOOKUP(E$5,'District Data'!B$2:BG$609,49,FALSE),"")</f>
        <v>3014.5717205449</v>
      </c>
      <c r="F60" s="31">
        <f>IF(E$4&lt;&gt;0,VLOOKUP(E$5,'Similar District Data'!B$2:BG$609,49,FALSE),"")</f>
        <v>3971.5914984369001</v>
      </c>
      <c r="G60" s="30">
        <f>IF(E$4&lt;&gt;0, 'Statewide Data'!B48, "")</f>
        <v>7333.5489088782197</v>
      </c>
      <c r="H60" s="31" t="str">
        <f>IF(H$6&lt;&gt;0,VLOOKUP(H$5,'District Data'!B$2:BG$609,49,FALSE),"")</f>
        <v/>
      </c>
      <c r="I60" s="30" t="str">
        <f>IF(I$6&lt;&gt;0,VLOOKUP(I$5,'District Data'!B$2:BG$609,49,FALSE),"")</f>
        <v/>
      </c>
      <c r="J60" s="31" t="str">
        <f>IF(J$6&lt;&gt;0,VLOOKUP(J$5,'District Data'!B$2:BG$609,49,FALSE),"")</f>
        <v/>
      </c>
      <c r="K60" s="3"/>
    </row>
    <row r="61" spans="1:11" x14ac:dyDescent="0.35">
      <c r="A61" s="3"/>
      <c r="B61" s="17" t="s">
        <v>612</v>
      </c>
      <c r="C61" s="29">
        <v>49</v>
      </c>
      <c r="D61" t="s">
        <v>1252</v>
      </c>
      <c r="E61" s="22">
        <f>IF(E$4&lt;&gt;0,VLOOKUP(E$5,'District Data'!B$2:BG$609,50,FALSE),"")</f>
        <v>0.16232708749999999</v>
      </c>
      <c r="F61" s="23">
        <f>IF(E$4&lt;&gt;0,VLOOKUP(E$5,'Similar District Data'!B$2:BG$609,50,FALSE),"")</f>
        <v>0.20256981314</v>
      </c>
      <c r="G61" s="22">
        <f>IF(E$4&lt;&gt;0, 'Statewide Data'!B49, "")</f>
        <v>0.40440341189158402</v>
      </c>
      <c r="H61" s="23" t="str">
        <f>IF(H$6&lt;&gt;0,VLOOKUP(H$5,'District Data'!B$2:BG$609,50,FALSE),"")</f>
        <v/>
      </c>
      <c r="I61" s="22" t="str">
        <f>IF(I$6&lt;&gt;0,VLOOKUP(I$5,'District Data'!B$2:BG$609,50,FALSE),"")</f>
        <v/>
      </c>
      <c r="J61" s="23" t="str">
        <f>IF(J$6&lt;&gt;0,VLOOKUP(J$5,'District Data'!B$2:BG$609,50,FALSE),"")</f>
        <v/>
      </c>
      <c r="K61" s="3"/>
    </row>
    <row r="62" spans="1:11" x14ac:dyDescent="0.35">
      <c r="A62" s="3"/>
      <c r="B62" s="17"/>
      <c r="C62" s="29">
        <v>50</v>
      </c>
      <c r="D62" t="s">
        <v>1263</v>
      </c>
      <c r="E62" s="30">
        <f>IF(E$4&lt;&gt;0,VLOOKUP(E$5,'District Data'!B$2:BG$609,51,FALSE),"")</f>
        <v>938.96439578410002</v>
      </c>
      <c r="F62" s="31">
        <f>IF(E$4&lt;&gt;0,VLOOKUP(E$5,'Similar District Data'!B$2:BG$609,51,FALSE),"")</f>
        <v>934.24937488647504</v>
      </c>
      <c r="G62" s="30">
        <f>IF(E$4&lt;&gt;0, 'Statewide Data'!B50, "")</f>
        <v>1435.4564280597299</v>
      </c>
      <c r="H62" s="31" t="str">
        <f>IF(H$6&lt;&gt;0,VLOOKUP(H$5,'District Data'!B$2:BG$609,51,FALSE),"")</f>
        <v/>
      </c>
      <c r="I62" s="30" t="str">
        <f>IF(I$6&lt;&gt;0,VLOOKUP(I$5,'District Data'!B$2:BG$609,51,FALSE),"")</f>
        <v/>
      </c>
      <c r="J62" s="31" t="str">
        <f>IF(J$6&lt;&gt;0,VLOOKUP(J$5,'District Data'!B$2:BG$609,51,FALSE),"")</f>
        <v/>
      </c>
      <c r="K62" s="3"/>
    </row>
    <row r="63" spans="1:11" x14ac:dyDescent="0.35">
      <c r="A63" s="3"/>
      <c r="B63" s="17"/>
      <c r="C63" s="29">
        <v>51</v>
      </c>
      <c r="D63" t="s">
        <v>1253</v>
      </c>
      <c r="E63" s="22">
        <f>IF(E$4&lt;&gt;0,VLOOKUP(E$5,'District Data'!B$2:BG$609,52,FALSE),"")</f>
        <v>5.0560865599999998E-2</v>
      </c>
      <c r="F63" s="23">
        <f>IF(E$4&lt;&gt;0,VLOOKUP(E$5,'Similar District Data'!B$2:BG$609,52,FALSE),"")</f>
        <v>4.7831162400000002E-2</v>
      </c>
      <c r="G63" s="22">
        <f>IF(E$4&lt;&gt;0, 'Statewide Data'!B51, "")</f>
        <v>7.8974446549174904E-2</v>
      </c>
      <c r="H63" s="23" t="str">
        <f>IF(H$6&lt;&gt;0,VLOOKUP(H$5,'District Data'!B$2:BG$609,52,FALSE),"")</f>
        <v/>
      </c>
      <c r="I63" s="22" t="str">
        <f>IF(I$6&lt;&gt;0,VLOOKUP(I$5,'District Data'!B$2:BG$609,52,FALSE),"")</f>
        <v/>
      </c>
      <c r="J63" s="23" t="str">
        <f>IF(J$6&lt;&gt;0,VLOOKUP(J$5,'District Data'!B$2:BG$609,52,FALSE),"")</f>
        <v/>
      </c>
      <c r="K63" s="3"/>
    </row>
    <row r="64" spans="1:11" x14ac:dyDescent="0.35">
      <c r="A64" s="3"/>
      <c r="B64" s="17" t="s">
        <v>612</v>
      </c>
      <c r="C64" s="29">
        <v>52</v>
      </c>
      <c r="D64" t="s">
        <v>1264</v>
      </c>
      <c r="E64" s="30">
        <f>IF(E$4&lt;&gt;0,VLOOKUP(E$5,'District Data'!B$2:BG$609,53,FALSE),"")</f>
        <v>3936.8119068349001</v>
      </c>
      <c r="F64" s="31">
        <f>IF(E$4&lt;&gt;0,VLOOKUP(E$5,'Similar District Data'!B$2:BG$609,53,FALSE),"")</f>
        <v>4394.1708395238602</v>
      </c>
      <c r="G64" s="30">
        <f>IF(E$4&lt;&gt;0, 'Statewide Data'!B52, "")</f>
        <v>1955.3973253916599</v>
      </c>
      <c r="H64" s="31" t="str">
        <f>IF(H$6&lt;&gt;0,VLOOKUP(H$5,'District Data'!B$2:BG$609,53,FALSE),"")</f>
        <v/>
      </c>
      <c r="I64" s="30" t="str">
        <f>IF(I$6&lt;&gt;0,VLOOKUP(I$5,'District Data'!B$2:BG$609,53,FALSE),"")</f>
        <v/>
      </c>
      <c r="J64" s="31" t="str">
        <f>IF(J$6&lt;&gt;0,VLOOKUP(J$5,'District Data'!B$2:BG$609,53,FALSE),"")</f>
        <v/>
      </c>
      <c r="K64" s="3"/>
    </row>
    <row r="65" spans="1:11" x14ac:dyDescent="0.35">
      <c r="A65" s="3"/>
      <c r="B65" s="17" t="s">
        <v>612</v>
      </c>
      <c r="C65" s="29">
        <v>53</v>
      </c>
      <c r="D65" t="s">
        <v>1254</v>
      </c>
      <c r="E65" s="22">
        <f>IF(E$4&lt;&gt;0,VLOOKUP(E$5,'District Data'!B$2:BG$609,54,FALSE),"")</f>
        <v>0.21198739659999999</v>
      </c>
      <c r="F65" s="23">
        <f>IF(E$4&lt;&gt;0,VLOOKUP(E$5,'Similar District Data'!B$2:BG$609,54,FALSE),"")</f>
        <v>0.21934557296000001</v>
      </c>
      <c r="G65" s="22">
        <f>IF(E$4&lt;&gt;0, 'Statewide Data'!B53, "")</f>
        <v>0.104218309909571</v>
      </c>
      <c r="H65" s="23" t="str">
        <f>IF(H$6&lt;&gt;0,VLOOKUP(H$5,'District Data'!B$2:BG$609,54,FALSE),"")</f>
        <v/>
      </c>
      <c r="I65" s="22" t="str">
        <f>IF(I$6&lt;&gt;0,VLOOKUP(I$5,'District Data'!B$2:BG$609,54,FALSE),"")</f>
        <v/>
      </c>
      <c r="J65" s="23" t="str">
        <f>IF(J$6&lt;&gt;0,VLOOKUP(J$5,'District Data'!B$2:BG$609,54,FALSE),"")</f>
        <v/>
      </c>
      <c r="K65" s="3"/>
    </row>
    <row r="66" spans="1:11" x14ac:dyDescent="0.35">
      <c r="A66" s="3"/>
      <c r="B66" s="24" t="s">
        <v>612</v>
      </c>
      <c r="C66" s="32">
        <v>54</v>
      </c>
      <c r="D66" s="15" t="s">
        <v>1265</v>
      </c>
      <c r="E66" s="40">
        <f>IF(E$4&lt;&gt;0,VLOOKUP(E$5,'District Data'!B$2:BG$609,55,FALSE),"")</f>
        <v>18570.971526890698</v>
      </c>
      <c r="F66" s="41">
        <f>IF(E$4&lt;&gt;0,VLOOKUP(E$5,'Similar District Data'!B$2:BG$609,55,FALSE),"")</f>
        <v>19692.973684960802</v>
      </c>
      <c r="G66" s="40">
        <f>IF(E$4&lt;&gt;0, 'Statewide Data'!B54, "")</f>
        <v>18167.518804314401</v>
      </c>
      <c r="H66" s="41" t="str">
        <f>IF(H$6&lt;&gt;0,VLOOKUP(H$5,'District Data'!B$2:BG$609,55,FALSE),"")</f>
        <v/>
      </c>
      <c r="I66" s="40" t="str">
        <f>IF(I$6&lt;&gt;0,VLOOKUP(I$5,'District Data'!B$2:BG$609,55,FALSE),"")</f>
        <v/>
      </c>
      <c r="J66" s="41" t="str">
        <f>IF(J$6&lt;&gt;0,VLOOKUP(J$5,'District Data'!B$2:BG$609,55,FALSE),"")</f>
        <v/>
      </c>
      <c r="K66" s="3"/>
    </row>
    <row r="67" spans="1:11" x14ac:dyDescent="0.35">
      <c r="A67" s="3"/>
      <c r="B67" s="60" t="s">
        <v>1957</v>
      </c>
      <c r="C67" s="61"/>
      <c r="D67" s="61"/>
      <c r="E67" s="27" t="s">
        <v>613</v>
      </c>
      <c r="F67" s="28" t="s">
        <v>613</v>
      </c>
      <c r="G67" s="27" t="s">
        <v>613</v>
      </c>
      <c r="H67" s="27" t="s">
        <v>613</v>
      </c>
      <c r="I67" s="27" t="s">
        <v>613</v>
      </c>
      <c r="J67" s="27" t="s">
        <v>613</v>
      </c>
      <c r="K67" s="3"/>
    </row>
    <row r="68" spans="1:11" x14ac:dyDescent="0.35">
      <c r="A68" s="3"/>
      <c r="B68" s="17" t="s">
        <v>612</v>
      </c>
      <c r="C68" s="29">
        <v>55</v>
      </c>
      <c r="D68" t="s">
        <v>1247</v>
      </c>
      <c r="E68" s="22">
        <f>IF(E$4&lt;&gt;0,VLOOKUP(E$5,'District Data'!B$2:BG$609,56,FALSE),"")</f>
        <v>0.54745718522814502</v>
      </c>
      <c r="F68" s="23">
        <f>IF(E$4&lt;&gt;0,VLOOKUP(E$5,'Similar District Data'!B$2:BG$609,56,FALSE),"")</f>
        <v>0.54070105742340302</v>
      </c>
      <c r="G68" s="22">
        <f>IF(E$4&lt;&gt;0, 'Statewide Data'!B55, "")</f>
        <v>0.55183774968518395</v>
      </c>
      <c r="H68" s="23" t="str">
        <f>IF(H$6&lt;&gt;0,VLOOKUP(H$5,'District Data'!B$2:BG$609,56,FALSE),"")</f>
        <v/>
      </c>
      <c r="I68" s="22" t="str">
        <f>IF(I$6&lt;&gt;0,VLOOKUP(I$5,'District Data'!B$2:BG$609,56,FALSE),"")</f>
        <v/>
      </c>
      <c r="J68" s="23" t="str">
        <f>IF(J$6&lt;&gt;0,VLOOKUP(J$5,'District Data'!B$2:BG$609,56,FALSE),"")</f>
        <v/>
      </c>
      <c r="K68" s="3"/>
    </row>
    <row r="69" spans="1:11" x14ac:dyDescent="0.35">
      <c r="A69" s="3"/>
      <c r="B69" s="17" t="s">
        <v>612</v>
      </c>
      <c r="C69" s="29">
        <v>56</v>
      </c>
      <c r="D69" t="s">
        <v>1246</v>
      </c>
      <c r="E69" s="22">
        <f>IF(E$4&lt;&gt;0,VLOOKUP(E$5,'District Data'!B$2:BG$609,57,FALSE),"")</f>
        <v>0.21278799033158199</v>
      </c>
      <c r="F69" s="23">
        <f>IF(E$4&lt;&gt;0,VLOOKUP(E$5,'Similar District Data'!B$2:BG$609,57,FALSE),"")</f>
        <v>0.24258041616420301</v>
      </c>
      <c r="G69" s="22">
        <f>IF(E$4&lt;&gt;0, 'Statewide Data'!B56, "")</f>
        <v>0.23556494435588901</v>
      </c>
      <c r="H69" s="23" t="str">
        <f>IF(H$6&lt;&gt;0,VLOOKUP(H$5,'District Data'!B$2:BG$609,57,FALSE),"")</f>
        <v/>
      </c>
      <c r="I69" s="22" t="str">
        <f>IF(I$6&lt;&gt;0,VLOOKUP(I$5,'District Data'!B$2:BG$609,57,FALSE),"")</f>
        <v/>
      </c>
      <c r="J69" s="23" t="str">
        <f>IF(J$6&lt;&gt;0,VLOOKUP(J$5,'District Data'!B$2:BG$609,57,FALSE),"")</f>
        <v/>
      </c>
      <c r="K69" s="3"/>
    </row>
    <row r="70" spans="1:11" x14ac:dyDescent="0.35">
      <c r="A70" s="3"/>
      <c r="B70" s="17" t="s">
        <v>612</v>
      </c>
      <c r="C70" s="29">
        <v>57</v>
      </c>
      <c r="D70" t="s">
        <v>1248</v>
      </c>
      <c r="E70" s="22">
        <f>IF(E$4&lt;&gt;0,VLOOKUP(E$5,'District Data'!B$2:BJ$609,58,FALSE),"")</f>
        <v>0.17025815424253099</v>
      </c>
      <c r="F70" s="23">
        <f>IF(E$4&lt;&gt;0,VLOOKUP(E$5,'Similar District Data'!B$2:BJ$609,58,FALSE),"")</f>
        <v>0.17273347841652401</v>
      </c>
      <c r="G70" s="22">
        <f>IF(E$4&lt;&gt;0, 'Statewide Data'!B57, "")</f>
        <v>0.155176794343061</v>
      </c>
      <c r="H70" s="23" t="str">
        <f>IF(H$6&lt;&gt;0,VLOOKUP(H$5,'District Data'!B$2:BJ$609,58,FALSE),"")</f>
        <v/>
      </c>
      <c r="I70" s="22" t="str">
        <f>IF(I$6&lt;&gt;0,VLOOKUP(I$5,'District Data'!B$2:BJ$609,58,FALSE),"")</f>
        <v/>
      </c>
      <c r="J70" s="23" t="str">
        <f>IF(J$6&lt;&gt;0,VLOOKUP(J$5,'District Data'!B$2:BJ$609,58,FALSE),"")</f>
        <v/>
      </c>
      <c r="K70" s="3"/>
    </row>
    <row r="71" spans="1:11" x14ac:dyDescent="0.35">
      <c r="A71" s="3"/>
      <c r="B71" s="17" t="s">
        <v>612</v>
      </c>
      <c r="C71" s="29">
        <v>58</v>
      </c>
      <c r="D71" t="s">
        <v>1249</v>
      </c>
      <c r="E71" s="22">
        <f>IF(E$4&lt;&gt;0,VLOOKUP(E$5,'District Data'!B$2:BJ$609,59,FALSE),"")</f>
        <v>6.0917975356520299E-2</v>
      </c>
      <c r="F71" s="23">
        <f>IF(E$4&lt;&gt;0,VLOOKUP(E$5,'Similar District Data'!B$2:BJ$609,59,FALSE),"")</f>
        <v>3.0417619721441899E-2</v>
      </c>
      <c r="G71" s="22">
        <f>IF(E$4&lt;&gt;0, 'Statewide Data'!B58, "")</f>
        <v>3.6704492092737899E-2</v>
      </c>
      <c r="H71" s="23" t="str">
        <f>IF(H$6&lt;&gt;0,VLOOKUP(H$5,'District Data'!B$2:BJ$609,59,FALSE),"")</f>
        <v/>
      </c>
      <c r="I71" s="22" t="str">
        <f>IF(I$6&lt;&gt;0,VLOOKUP(I$5,'District Data'!B$2:BJ$609,59,FALSE),"")</f>
        <v/>
      </c>
      <c r="J71" s="23" t="str">
        <f>IF(J$6&lt;&gt;0,VLOOKUP(J$5,'District Data'!B$2:BJ$609,59,FALSE),"")</f>
        <v/>
      </c>
      <c r="K71" s="3"/>
    </row>
    <row r="72" spans="1:11" x14ac:dyDescent="0.35">
      <c r="A72" s="3"/>
      <c r="B72" s="47"/>
      <c r="C72" s="32">
        <v>59</v>
      </c>
      <c r="D72" s="15" t="s">
        <v>1250</v>
      </c>
      <c r="E72" s="25">
        <f>IF(E$4&lt;&gt;0,VLOOKUP(E$5,'District Data'!B$2:BJ$609,60,FALSE),"")</f>
        <v>8.5786948412216093E-3</v>
      </c>
      <c r="F72" s="26">
        <f>IF(E$4&lt;&gt;0,VLOOKUP(E$5,'Similar District Data'!B$2:BJ$609,60,FALSE),"")</f>
        <v>1.3567428274428001E-2</v>
      </c>
      <c r="G72" s="25">
        <f>IF(E$4&lt;&gt;0, 'Statewide Data'!B59, "")</f>
        <v>2.0716019523128699E-2</v>
      </c>
      <c r="H72" s="26" t="str">
        <f>IF(H$6&lt;&gt;0,VLOOKUP(H$5,'District Data'!B$2:BJ$609,60,FALSE),"")</f>
        <v/>
      </c>
      <c r="I72" s="25" t="str">
        <f>IF(I$6&lt;&gt;0,VLOOKUP(I$5,'District Data'!B$2:BJ$609,60,FALSE),"")</f>
        <v/>
      </c>
      <c r="J72" s="26" t="str">
        <f>IF(J$6&lt;&gt;0,VLOOKUP(J$5,'District Data'!B$2:BJ$609,60,FALSE),"")</f>
        <v/>
      </c>
      <c r="K72" s="3"/>
    </row>
    <row r="73" spans="1:11" ht="12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s="4" customFormat="1" x14ac:dyDescent="0.35"/>
    <row r="75" spans="1:11" s="4" customFormat="1" x14ac:dyDescent="0.35"/>
    <row r="76" spans="1:11" s="4" customFormat="1" x14ac:dyDescent="0.35"/>
    <row r="77" spans="1:11" s="4" customFormat="1" x14ac:dyDescent="0.35"/>
    <row r="78" spans="1:11" s="4" customFormat="1" x14ac:dyDescent="0.35"/>
    <row r="79" spans="1:11" s="4" customFormat="1" x14ac:dyDescent="0.35"/>
    <row r="80" spans="1:11" s="4" customFormat="1" x14ac:dyDescent="0.35"/>
    <row r="81" s="4" customFormat="1" x14ac:dyDescent="0.35"/>
    <row r="82" s="4" customFormat="1" x14ac:dyDescent="0.35"/>
    <row r="83" s="4" customFormat="1" x14ac:dyDescent="0.35"/>
    <row r="84" s="4" customFormat="1" x14ac:dyDescent="0.35"/>
    <row r="85" s="4" customFormat="1" x14ac:dyDescent="0.35"/>
    <row r="86" s="4" customFormat="1" x14ac:dyDescent="0.35"/>
    <row r="87" s="4" customFormat="1" x14ac:dyDescent="0.35"/>
    <row r="88" s="4" customFormat="1" x14ac:dyDescent="0.35"/>
    <row r="89" s="4" customFormat="1" x14ac:dyDescent="0.35"/>
    <row r="90" s="4" customFormat="1" x14ac:dyDescent="0.35"/>
    <row r="91" s="4" customFormat="1" x14ac:dyDescent="0.35"/>
    <row r="92" s="4" customFormat="1" x14ac:dyDescent="0.35"/>
    <row r="93" s="4" customFormat="1" x14ac:dyDescent="0.35"/>
    <row r="94" s="4" customFormat="1" x14ac:dyDescent="0.35"/>
    <row r="95" s="4" customFormat="1" x14ac:dyDescent="0.35"/>
    <row r="96" s="4" customFormat="1" x14ac:dyDescent="0.35"/>
    <row r="97" s="4" customFormat="1" x14ac:dyDescent="0.35"/>
    <row r="98" s="4" customFormat="1" x14ac:dyDescent="0.35"/>
    <row r="99" s="4" customFormat="1" x14ac:dyDescent="0.35"/>
    <row r="100" s="4" customFormat="1" x14ac:dyDescent="0.35"/>
    <row r="101" s="4" customFormat="1" x14ac:dyDescent="0.35"/>
    <row r="102" s="4" customFormat="1" x14ac:dyDescent="0.35"/>
    <row r="103" s="4" customFormat="1" x14ac:dyDescent="0.35"/>
    <row r="104" s="4" customFormat="1" x14ac:dyDescent="0.35"/>
    <row r="105" s="4" customFormat="1" x14ac:dyDescent="0.35"/>
    <row r="106" s="4" customFormat="1" x14ac:dyDescent="0.35"/>
    <row r="107" s="4" customFormat="1" x14ac:dyDescent="0.35"/>
    <row r="108" s="4" customFormat="1" x14ac:dyDescent="0.35"/>
    <row r="109" s="4" customFormat="1" x14ac:dyDescent="0.35"/>
    <row r="110" s="4" customFormat="1" x14ac:dyDescent="0.35"/>
    <row r="111" s="4" customFormat="1" x14ac:dyDescent="0.35"/>
    <row r="112" s="4" customFormat="1" x14ac:dyDescent="0.35"/>
    <row r="113" s="4" customFormat="1" x14ac:dyDescent="0.35"/>
    <row r="114" s="4" customFormat="1" x14ac:dyDescent="0.35"/>
    <row r="115" s="4" customFormat="1" x14ac:dyDescent="0.35"/>
    <row r="116" s="4" customFormat="1" x14ac:dyDescent="0.35"/>
    <row r="117" s="4" customFormat="1" x14ac:dyDescent="0.35"/>
    <row r="118" s="4" customFormat="1" x14ac:dyDescent="0.35"/>
    <row r="119" s="4" customFormat="1" x14ac:dyDescent="0.35"/>
    <row r="120" s="4" customFormat="1" x14ac:dyDescent="0.35"/>
    <row r="121" s="4" customFormat="1" x14ac:dyDescent="0.35"/>
    <row r="122" s="4" customFormat="1" x14ac:dyDescent="0.35"/>
    <row r="123" s="4" customFormat="1" x14ac:dyDescent="0.35"/>
    <row r="124" s="4" customFormat="1" x14ac:dyDescent="0.35"/>
    <row r="125" s="4" customFormat="1" x14ac:dyDescent="0.35"/>
    <row r="126" s="4" customFormat="1" x14ac:dyDescent="0.35"/>
    <row r="127" s="4" customFormat="1" x14ac:dyDescent="0.35"/>
    <row r="128" s="4" customFormat="1" x14ac:dyDescent="0.35"/>
    <row r="129" s="4" customFormat="1" x14ac:dyDescent="0.35"/>
    <row r="130" s="4" customFormat="1" x14ac:dyDescent="0.35"/>
    <row r="131" s="4" customFormat="1" x14ac:dyDescent="0.35"/>
    <row r="132" s="4" customFormat="1" x14ac:dyDescent="0.35"/>
    <row r="133" s="4" customFormat="1" x14ac:dyDescent="0.35"/>
    <row r="134" s="4" customFormat="1" x14ac:dyDescent="0.35"/>
    <row r="135" s="4" customFormat="1" x14ac:dyDescent="0.35"/>
    <row r="136" s="4" customFormat="1" x14ac:dyDescent="0.35"/>
    <row r="137" s="4" customFormat="1" x14ac:dyDescent="0.35"/>
    <row r="138" s="4" customFormat="1" x14ac:dyDescent="0.35"/>
    <row r="139" s="4" customFormat="1" x14ac:dyDescent="0.35"/>
    <row r="140" s="4" customFormat="1" x14ac:dyDescent="0.35"/>
    <row r="141" s="4" customFormat="1" x14ac:dyDescent="0.35"/>
    <row r="142" s="4" customFormat="1" x14ac:dyDescent="0.35"/>
    <row r="143" s="4" customFormat="1" x14ac:dyDescent="0.35"/>
    <row r="144" s="4" customFormat="1" x14ac:dyDescent="0.35"/>
    <row r="145" s="4" customFormat="1" x14ac:dyDescent="0.35"/>
    <row r="146" s="4" customFormat="1" x14ac:dyDescent="0.35"/>
    <row r="147" s="4" customFormat="1" x14ac:dyDescent="0.35"/>
    <row r="148" s="4" customFormat="1" x14ac:dyDescent="0.35"/>
    <row r="149" s="4" customFormat="1" x14ac:dyDescent="0.35"/>
    <row r="150" s="4" customFormat="1" x14ac:dyDescent="0.35"/>
    <row r="151" s="4" customFormat="1" x14ac:dyDescent="0.35"/>
    <row r="152" s="4" customFormat="1" x14ac:dyDescent="0.35"/>
    <row r="153" s="4" customFormat="1" x14ac:dyDescent="0.35"/>
    <row r="154" s="4" customFormat="1" x14ac:dyDescent="0.35"/>
    <row r="155" s="4" customFormat="1" x14ac:dyDescent="0.35"/>
    <row r="156" s="4" customFormat="1" x14ac:dyDescent="0.35"/>
    <row r="157" s="4" customFormat="1" x14ac:dyDescent="0.35"/>
    <row r="158" s="4" customFormat="1" x14ac:dyDescent="0.35"/>
    <row r="159" s="4" customFormat="1" x14ac:dyDescent="0.35"/>
    <row r="160" s="4" customFormat="1" x14ac:dyDescent="0.35"/>
    <row r="161" s="4" customFormat="1" x14ac:dyDescent="0.35"/>
    <row r="162" s="4" customFormat="1" x14ac:dyDescent="0.35"/>
    <row r="163" s="4" customFormat="1" x14ac:dyDescent="0.35"/>
    <row r="164" s="4" customFormat="1" x14ac:dyDescent="0.35"/>
    <row r="165" s="4" customFormat="1" x14ac:dyDescent="0.35"/>
    <row r="166" s="4" customFormat="1" x14ac:dyDescent="0.35"/>
    <row r="167" s="4" customFormat="1" x14ac:dyDescent="0.35"/>
    <row r="168" s="4" customFormat="1" x14ac:dyDescent="0.35"/>
    <row r="169" s="4" customFormat="1" x14ac:dyDescent="0.35"/>
    <row r="170" s="4" customFormat="1" x14ac:dyDescent="0.35"/>
    <row r="171" s="4" customFormat="1" x14ac:dyDescent="0.35"/>
    <row r="172" s="4" customFormat="1" x14ac:dyDescent="0.35"/>
    <row r="173" s="4" customFormat="1" x14ac:dyDescent="0.35"/>
    <row r="174" s="4" customFormat="1" x14ac:dyDescent="0.35"/>
    <row r="175" s="4" customFormat="1" x14ac:dyDescent="0.35"/>
    <row r="176" s="4" customFormat="1" x14ac:dyDescent="0.35"/>
    <row r="177" s="4" customFormat="1" x14ac:dyDescent="0.35"/>
    <row r="178" s="4" customFormat="1" x14ac:dyDescent="0.35"/>
    <row r="179" s="4" customFormat="1" x14ac:dyDescent="0.35"/>
    <row r="180" s="4" customFormat="1" x14ac:dyDescent="0.35"/>
    <row r="181" s="4" customFormat="1" x14ac:dyDescent="0.35"/>
    <row r="182" s="4" customFormat="1" x14ac:dyDescent="0.35"/>
    <row r="183" s="4" customFormat="1" x14ac:dyDescent="0.35"/>
    <row r="184" s="4" customFormat="1" x14ac:dyDescent="0.35"/>
    <row r="185" s="4" customFormat="1" x14ac:dyDescent="0.35"/>
    <row r="186" s="4" customFormat="1" x14ac:dyDescent="0.35"/>
    <row r="187" s="4" customFormat="1" x14ac:dyDescent="0.35"/>
    <row r="188" s="4" customFormat="1" x14ac:dyDescent="0.35"/>
    <row r="189" s="4" customFormat="1" x14ac:dyDescent="0.35"/>
    <row r="190" s="4" customFormat="1" x14ac:dyDescent="0.35"/>
    <row r="191" s="4" customFormat="1" x14ac:dyDescent="0.35"/>
    <row r="192" s="4" customFormat="1" x14ac:dyDescent="0.35"/>
    <row r="193" s="4" customFormat="1" x14ac:dyDescent="0.35"/>
    <row r="194" s="4" customFormat="1" x14ac:dyDescent="0.35"/>
    <row r="195" s="4" customFormat="1" x14ac:dyDescent="0.35"/>
    <row r="196" s="4" customFormat="1" x14ac:dyDescent="0.35"/>
    <row r="197" s="4" customFormat="1" x14ac:dyDescent="0.35"/>
    <row r="198" s="4" customFormat="1" x14ac:dyDescent="0.35"/>
    <row r="199" s="4" customFormat="1" x14ac:dyDescent="0.35"/>
    <row r="200" s="4" customFormat="1" x14ac:dyDescent="0.35"/>
    <row r="201" s="4" customFormat="1" x14ac:dyDescent="0.35"/>
    <row r="202" s="4" customFormat="1" x14ac:dyDescent="0.35"/>
    <row r="203" s="4" customFormat="1" x14ac:dyDescent="0.35"/>
    <row r="204" s="4" customFormat="1" x14ac:dyDescent="0.35"/>
    <row r="205" s="4" customFormat="1" x14ac:dyDescent="0.35"/>
    <row r="206" s="4" customFormat="1" x14ac:dyDescent="0.35"/>
    <row r="207" s="4" customFormat="1" x14ac:dyDescent="0.35"/>
    <row r="208" s="4" customFormat="1" x14ac:dyDescent="0.35"/>
    <row r="209" s="4" customFormat="1" x14ac:dyDescent="0.35"/>
    <row r="210" s="4" customFormat="1" x14ac:dyDescent="0.35"/>
    <row r="211" s="4" customFormat="1" x14ac:dyDescent="0.35"/>
    <row r="212" s="4" customFormat="1" x14ac:dyDescent="0.35"/>
    <row r="213" s="4" customFormat="1" x14ac:dyDescent="0.35"/>
    <row r="214" s="4" customFormat="1" x14ac:dyDescent="0.35"/>
    <row r="215" s="4" customFormat="1" x14ac:dyDescent="0.35"/>
    <row r="216" s="4" customFormat="1" x14ac:dyDescent="0.35"/>
    <row r="217" s="4" customFormat="1" x14ac:dyDescent="0.35"/>
    <row r="218" s="4" customFormat="1" x14ac:dyDescent="0.35"/>
    <row r="219" s="4" customFormat="1" x14ac:dyDescent="0.35"/>
    <row r="220" s="4" customFormat="1" x14ac:dyDescent="0.35"/>
    <row r="221" s="4" customFormat="1" x14ac:dyDescent="0.35"/>
    <row r="222" s="4" customFormat="1" x14ac:dyDescent="0.35"/>
    <row r="223" s="4" customFormat="1" x14ac:dyDescent="0.35"/>
    <row r="224" s="4" customFormat="1" x14ac:dyDescent="0.35"/>
    <row r="225" s="4" customFormat="1" x14ac:dyDescent="0.35"/>
    <row r="226" s="4" customFormat="1" x14ac:dyDescent="0.35"/>
    <row r="227" s="4" customFormat="1" x14ac:dyDescent="0.35"/>
    <row r="228" s="4" customFormat="1" x14ac:dyDescent="0.35"/>
    <row r="229" s="4" customFormat="1" x14ac:dyDescent="0.35"/>
    <row r="230" s="4" customFormat="1" x14ac:dyDescent="0.35"/>
    <row r="231" s="4" customFormat="1" x14ac:dyDescent="0.35"/>
    <row r="232" s="4" customFormat="1" x14ac:dyDescent="0.35"/>
    <row r="233" s="4" customFormat="1" x14ac:dyDescent="0.35"/>
    <row r="234" s="4" customFormat="1" x14ac:dyDescent="0.35"/>
    <row r="235" s="4" customFormat="1" x14ac:dyDescent="0.35"/>
    <row r="236" s="4" customFormat="1" x14ac:dyDescent="0.35"/>
    <row r="237" s="4" customFormat="1" x14ac:dyDescent="0.35"/>
    <row r="238" s="4" customFormat="1" x14ac:dyDescent="0.35"/>
    <row r="239" s="4" customFormat="1" x14ac:dyDescent="0.35"/>
    <row r="240" s="4" customFormat="1" x14ac:dyDescent="0.35"/>
    <row r="241" s="4" customFormat="1" x14ac:dyDescent="0.35"/>
    <row r="242" s="4" customFormat="1" x14ac:dyDescent="0.35"/>
    <row r="243" s="4" customFormat="1" x14ac:dyDescent="0.35"/>
    <row r="244" s="4" customFormat="1" x14ac:dyDescent="0.35"/>
    <row r="245" s="4" customFormat="1" x14ac:dyDescent="0.35"/>
    <row r="246" s="4" customFormat="1" x14ac:dyDescent="0.35"/>
    <row r="247" s="4" customFormat="1" x14ac:dyDescent="0.35"/>
    <row r="248" s="4" customFormat="1" x14ac:dyDescent="0.35"/>
    <row r="249" s="4" customFormat="1" x14ac:dyDescent="0.35"/>
    <row r="250" s="4" customFormat="1" x14ac:dyDescent="0.35"/>
    <row r="251" s="4" customFormat="1" x14ac:dyDescent="0.35"/>
    <row r="252" s="4" customFormat="1" x14ac:dyDescent="0.35"/>
    <row r="253" s="4" customFormat="1" x14ac:dyDescent="0.35"/>
    <row r="254" s="4" customFormat="1" x14ac:dyDescent="0.35"/>
    <row r="255" s="4" customFormat="1" x14ac:dyDescent="0.35"/>
    <row r="256" s="4" customFormat="1" x14ac:dyDescent="0.35"/>
    <row r="257" s="4" customFormat="1" x14ac:dyDescent="0.35"/>
    <row r="258" s="4" customFormat="1" x14ac:dyDescent="0.35"/>
    <row r="259" s="4" customFormat="1" x14ac:dyDescent="0.35"/>
    <row r="260" s="4" customFormat="1" x14ac:dyDescent="0.35"/>
    <row r="261" s="4" customFormat="1" x14ac:dyDescent="0.35"/>
    <row r="262" s="4" customFormat="1" x14ac:dyDescent="0.35"/>
    <row r="263" s="4" customFormat="1" x14ac:dyDescent="0.35"/>
    <row r="264" s="4" customFormat="1" x14ac:dyDescent="0.35"/>
    <row r="265" s="4" customFormat="1" x14ac:dyDescent="0.35"/>
    <row r="266" s="4" customFormat="1" x14ac:dyDescent="0.35"/>
    <row r="267" s="4" customFormat="1" x14ac:dyDescent="0.35"/>
    <row r="268" s="4" customFormat="1" x14ac:dyDescent="0.35"/>
    <row r="269" s="4" customFormat="1" x14ac:dyDescent="0.35"/>
    <row r="270" s="4" customFormat="1" x14ac:dyDescent="0.35"/>
    <row r="271" s="4" customFormat="1" x14ac:dyDescent="0.35"/>
    <row r="272" s="4" customFormat="1" x14ac:dyDescent="0.35"/>
    <row r="273" s="4" customFormat="1" x14ac:dyDescent="0.35"/>
    <row r="274" s="4" customFormat="1" x14ac:dyDescent="0.35"/>
    <row r="275" s="4" customFormat="1" x14ac:dyDescent="0.35"/>
    <row r="276" s="4" customFormat="1" x14ac:dyDescent="0.35"/>
    <row r="277" s="4" customFormat="1" x14ac:dyDescent="0.35"/>
    <row r="278" s="4" customFormat="1" x14ac:dyDescent="0.35"/>
    <row r="279" s="4" customFormat="1" x14ac:dyDescent="0.35"/>
    <row r="280" s="4" customFormat="1" x14ac:dyDescent="0.35"/>
    <row r="281" s="4" customFormat="1" x14ac:dyDescent="0.35"/>
    <row r="282" s="4" customFormat="1" x14ac:dyDescent="0.35"/>
    <row r="283" s="4" customFormat="1" x14ac:dyDescent="0.35"/>
    <row r="284" s="4" customFormat="1" x14ac:dyDescent="0.35"/>
    <row r="285" s="4" customFormat="1" x14ac:dyDescent="0.35"/>
    <row r="286" s="4" customFormat="1" x14ac:dyDescent="0.35"/>
    <row r="287" s="4" customFormat="1" x14ac:dyDescent="0.35"/>
    <row r="288" s="4" customFormat="1" x14ac:dyDescent="0.35"/>
    <row r="289" s="4" customFormat="1" x14ac:dyDescent="0.35"/>
    <row r="290" s="4" customFormat="1" x14ac:dyDescent="0.35"/>
    <row r="291" s="4" customFormat="1" x14ac:dyDescent="0.35"/>
    <row r="292" s="4" customFormat="1" x14ac:dyDescent="0.35"/>
    <row r="293" s="4" customFormat="1" x14ac:dyDescent="0.35"/>
    <row r="294" s="4" customFormat="1" x14ac:dyDescent="0.35"/>
    <row r="295" s="4" customFormat="1" x14ac:dyDescent="0.35"/>
    <row r="296" s="4" customFormat="1" x14ac:dyDescent="0.35"/>
    <row r="297" s="4" customFormat="1" x14ac:dyDescent="0.35"/>
    <row r="298" s="4" customFormat="1" x14ac:dyDescent="0.35"/>
    <row r="299" s="4" customFormat="1" x14ac:dyDescent="0.35"/>
    <row r="300" s="4" customFormat="1" x14ac:dyDescent="0.35"/>
    <row r="301" s="4" customFormat="1" x14ac:dyDescent="0.35"/>
    <row r="302" s="4" customFormat="1" x14ac:dyDescent="0.35"/>
    <row r="303" s="4" customFormat="1" x14ac:dyDescent="0.35"/>
    <row r="304" s="4" customFormat="1" x14ac:dyDescent="0.35"/>
    <row r="305" s="4" customFormat="1" x14ac:dyDescent="0.35"/>
    <row r="306" s="4" customFormat="1" x14ac:dyDescent="0.35"/>
    <row r="307" s="4" customFormat="1" x14ac:dyDescent="0.35"/>
    <row r="308" s="4" customFormat="1" x14ac:dyDescent="0.35"/>
    <row r="309" s="4" customFormat="1" x14ac:dyDescent="0.35"/>
    <row r="310" s="4" customFormat="1" x14ac:dyDescent="0.35"/>
    <row r="311" s="4" customFormat="1" x14ac:dyDescent="0.35"/>
    <row r="312" s="4" customFormat="1" x14ac:dyDescent="0.35"/>
    <row r="313" s="4" customFormat="1" x14ac:dyDescent="0.35"/>
    <row r="314" s="4" customFormat="1" x14ac:dyDescent="0.35"/>
    <row r="315" s="4" customFormat="1" x14ac:dyDescent="0.35"/>
    <row r="316" s="4" customFormat="1" x14ac:dyDescent="0.35"/>
    <row r="317" s="4" customFormat="1" x14ac:dyDescent="0.35"/>
    <row r="318" s="4" customFormat="1" x14ac:dyDescent="0.35"/>
    <row r="319" s="4" customFormat="1" x14ac:dyDescent="0.35"/>
    <row r="320" s="4" customFormat="1" x14ac:dyDescent="0.35"/>
    <row r="321" s="4" customFormat="1" x14ac:dyDescent="0.35"/>
    <row r="322" s="4" customFormat="1" x14ac:dyDescent="0.35"/>
    <row r="323" s="4" customFormat="1" x14ac:dyDescent="0.35"/>
    <row r="324" s="4" customFormat="1" x14ac:dyDescent="0.35"/>
    <row r="325" s="4" customFormat="1" x14ac:dyDescent="0.35"/>
    <row r="326" s="4" customFormat="1" x14ac:dyDescent="0.35"/>
    <row r="327" s="4" customFormat="1" x14ac:dyDescent="0.35"/>
    <row r="328" s="4" customFormat="1" x14ac:dyDescent="0.35"/>
    <row r="329" s="4" customFormat="1" x14ac:dyDescent="0.35"/>
    <row r="330" s="4" customFormat="1" x14ac:dyDescent="0.35"/>
    <row r="331" s="4" customFormat="1" x14ac:dyDescent="0.35"/>
    <row r="332" s="4" customFormat="1" x14ac:dyDescent="0.35"/>
    <row r="333" s="4" customFormat="1" x14ac:dyDescent="0.35"/>
    <row r="334" s="4" customFormat="1" x14ac:dyDescent="0.35"/>
    <row r="335" s="4" customFormat="1" x14ac:dyDescent="0.35"/>
    <row r="336" s="4" customFormat="1" x14ac:dyDescent="0.35"/>
    <row r="337" s="4" customFormat="1" x14ac:dyDescent="0.35"/>
    <row r="338" s="4" customFormat="1" x14ac:dyDescent="0.35"/>
    <row r="339" s="4" customFormat="1" x14ac:dyDescent="0.35"/>
    <row r="340" s="4" customFormat="1" x14ac:dyDescent="0.35"/>
    <row r="341" s="4" customFormat="1" x14ac:dyDescent="0.35"/>
    <row r="342" s="4" customFormat="1" x14ac:dyDescent="0.35"/>
    <row r="343" s="4" customFormat="1" x14ac:dyDescent="0.35"/>
    <row r="344" s="4" customFormat="1" x14ac:dyDescent="0.35"/>
    <row r="345" s="4" customFormat="1" x14ac:dyDescent="0.35"/>
    <row r="346" s="4" customFormat="1" x14ac:dyDescent="0.35"/>
    <row r="347" s="4" customFormat="1" x14ac:dyDescent="0.35"/>
    <row r="348" s="4" customFormat="1" x14ac:dyDescent="0.35"/>
    <row r="349" s="4" customFormat="1" x14ac:dyDescent="0.35"/>
    <row r="350" s="4" customFormat="1" x14ac:dyDescent="0.35"/>
    <row r="351" s="4" customFormat="1" x14ac:dyDescent="0.35"/>
    <row r="352" s="4" customFormat="1" x14ac:dyDescent="0.35"/>
    <row r="353" s="4" customFormat="1" x14ac:dyDescent="0.35"/>
    <row r="354" s="4" customFormat="1" x14ac:dyDescent="0.35"/>
    <row r="355" s="4" customFormat="1" x14ac:dyDescent="0.35"/>
    <row r="356" s="4" customFormat="1" x14ac:dyDescent="0.35"/>
    <row r="357" s="4" customFormat="1" x14ac:dyDescent="0.35"/>
    <row r="358" s="4" customFormat="1" x14ac:dyDescent="0.35"/>
    <row r="359" s="4" customFormat="1" x14ac:dyDescent="0.35"/>
    <row r="360" s="4" customFormat="1" x14ac:dyDescent="0.35"/>
    <row r="361" s="4" customFormat="1" x14ac:dyDescent="0.35"/>
    <row r="362" s="4" customFormat="1" x14ac:dyDescent="0.35"/>
    <row r="363" s="4" customFormat="1" x14ac:dyDescent="0.35"/>
    <row r="364" s="4" customFormat="1" x14ac:dyDescent="0.35"/>
    <row r="365" s="4" customFormat="1" x14ac:dyDescent="0.35"/>
    <row r="366" s="4" customFormat="1" x14ac:dyDescent="0.35"/>
    <row r="367" s="4" customFormat="1" x14ac:dyDescent="0.35"/>
    <row r="368" s="4" customFormat="1" x14ac:dyDescent="0.35"/>
    <row r="369" s="4" customFormat="1" x14ac:dyDescent="0.35"/>
    <row r="370" s="4" customFormat="1" x14ac:dyDescent="0.35"/>
    <row r="371" s="4" customFormat="1" x14ac:dyDescent="0.35"/>
    <row r="372" s="4" customFormat="1" x14ac:dyDescent="0.35"/>
    <row r="373" s="4" customFormat="1" x14ac:dyDescent="0.35"/>
    <row r="374" s="4" customFormat="1" x14ac:dyDescent="0.35"/>
    <row r="375" s="4" customFormat="1" x14ac:dyDescent="0.35"/>
    <row r="376" s="4" customFormat="1" x14ac:dyDescent="0.35"/>
    <row r="377" s="4" customFormat="1" x14ac:dyDescent="0.35"/>
    <row r="378" s="4" customFormat="1" x14ac:dyDescent="0.35"/>
    <row r="379" s="4" customFormat="1" x14ac:dyDescent="0.35"/>
    <row r="380" s="4" customFormat="1" x14ac:dyDescent="0.35"/>
    <row r="381" s="4" customFormat="1" x14ac:dyDescent="0.35"/>
    <row r="382" s="4" customFormat="1" x14ac:dyDescent="0.35"/>
    <row r="383" s="4" customFormat="1" x14ac:dyDescent="0.35"/>
    <row r="384" s="4" customFormat="1" x14ac:dyDescent="0.35"/>
    <row r="385" s="4" customFormat="1" x14ac:dyDescent="0.35"/>
    <row r="386" s="4" customFormat="1" x14ac:dyDescent="0.35"/>
    <row r="387" s="4" customFormat="1" x14ac:dyDescent="0.35"/>
    <row r="388" s="4" customFormat="1" x14ac:dyDescent="0.35"/>
    <row r="389" s="4" customFormat="1" x14ac:dyDescent="0.35"/>
    <row r="390" s="4" customFormat="1" x14ac:dyDescent="0.35"/>
    <row r="391" s="4" customFormat="1" x14ac:dyDescent="0.35"/>
    <row r="392" s="4" customFormat="1" x14ac:dyDescent="0.35"/>
    <row r="393" s="4" customFormat="1" x14ac:dyDescent="0.35"/>
    <row r="394" s="4" customFormat="1" x14ac:dyDescent="0.35"/>
    <row r="395" s="4" customFormat="1" x14ac:dyDescent="0.35"/>
    <row r="396" s="4" customFormat="1" x14ac:dyDescent="0.35"/>
    <row r="397" s="4" customFormat="1" x14ac:dyDescent="0.35"/>
    <row r="398" s="4" customFormat="1" x14ac:dyDescent="0.35"/>
    <row r="399" s="4" customFormat="1" x14ac:dyDescent="0.35"/>
    <row r="400" s="4" customFormat="1" x14ac:dyDescent="0.35"/>
    <row r="401" s="4" customFormat="1" x14ac:dyDescent="0.35"/>
    <row r="402" s="4" customFormat="1" x14ac:dyDescent="0.35"/>
    <row r="403" s="4" customFormat="1" x14ac:dyDescent="0.35"/>
    <row r="404" s="4" customFormat="1" x14ac:dyDescent="0.35"/>
    <row r="405" s="4" customFormat="1" x14ac:dyDescent="0.35"/>
    <row r="406" s="4" customFormat="1" x14ac:dyDescent="0.35"/>
    <row r="407" s="4" customFormat="1" x14ac:dyDescent="0.35"/>
    <row r="408" s="4" customFormat="1" x14ac:dyDescent="0.35"/>
    <row r="409" s="4" customFormat="1" x14ac:dyDescent="0.35"/>
    <row r="410" s="4" customFormat="1" x14ac:dyDescent="0.35"/>
    <row r="411" s="4" customFormat="1" x14ac:dyDescent="0.35"/>
    <row r="412" s="4" customFormat="1" x14ac:dyDescent="0.35"/>
    <row r="413" s="4" customFormat="1" x14ac:dyDescent="0.35"/>
    <row r="414" s="4" customFormat="1" x14ac:dyDescent="0.35"/>
    <row r="415" s="4" customFormat="1" x14ac:dyDescent="0.35"/>
    <row r="416" s="4" customFormat="1" x14ac:dyDescent="0.35"/>
    <row r="417" s="4" customFormat="1" x14ac:dyDescent="0.35"/>
    <row r="418" s="4" customFormat="1" x14ac:dyDescent="0.35"/>
    <row r="419" s="4" customFormat="1" x14ac:dyDescent="0.35"/>
    <row r="420" s="4" customFormat="1" x14ac:dyDescent="0.35"/>
    <row r="421" s="4" customFormat="1" x14ac:dyDescent="0.35"/>
    <row r="422" s="4" customFormat="1" x14ac:dyDescent="0.35"/>
    <row r="423" s="4" customFormat="1" x14ac:dyDescent="0.35"/>
    <row r="424" s="4" customFormat="1" x14ac:dyDescent="0.35"/>
    <row r="425" s="4" customFormat="1" x14ac:dyDescent="0.35"/>
    <row r="426" s="4" customFormat="1" x14ac:dyDescent="0.35"/>
    <row r="427" s="4" customFormat="1" x14ac:dyDescent="0.35"/>
    <row r="428" s="4" customFormat="1" x14ac:dyDescent="0.35"/>
    <row r="429" s="4" customFormat="1" x14ac:dyDescent="0.35"/>
    <row r="430" s="4" customFormat="1" x14ac:dyDescent="0.35"/>
    <row r="431" s="4" customFormat="1" x14ac:dyDescent="0.35"/>
    <row r="432" s="4" customFormat="1" x14ac:dyDescent="0.35"/>
    <row r="433" s="4" customFormat="1" x14ac:dyDescent="0.35"/>
    <row r="434" s="4" customFormat="1" x14ac:dyDescent="0.35"/>
    <row r="435" s="4" customFormat="1" x14ac:dyDescent="0.35"/>
    <row r="436" s="4" customFormat="1" x14ac:dyDescent="0.35"/>
    <row r="437" s="4" customFormat="1" x14ac:dyDescent="0.35"/>
    <row r="438" s="4" customFormat="1" x14ac:dyDescent="0.35"/>
    <row r="439" s="4" customFormat="1" x14ac:dyDescent="0.35"/>
    <row r="440" s="4" customFormat="1" x14ac:dyDescent="0.35"/>
    <row r="441" s="4" customFormat="1" x14ac:dyDescent="0.35"/>
    <row r="442" s="4" customFormat="1" x14ac:dyDescent="0.35"/>
    <row r="443" s="4" customFormat="1" x14ac:dyDescent="0.35"/>
    <row r="444" s="4" customFormat="1" x14ac:dyDescent="0.35"/>
    <row r="445" s="4" customFormat="1" x14ac:dyDescent="0.35"/>
    <row r="446" s="4" customFormat="1" x14ac:dyDescent="0.35"/>
    <row r="447" s="4" customFormat="1" x14ac:dyDescent="0.35"/>
    <row r="448" s="4" customFormat="1" x14ac:dyDescent="0.35"/>
    <row r="449" s="4" customFormat="1" x14ac:dyDescent="0.35"/>
    <row r="450" s="4" customFormat="1" x14ac:dyDescent="0.35"/>
    <row r="451" s="4" customFormat="1" x14ac:dyDescent="0.35"/>
    <row r="452" s="4" customFormat="1" x14ac:dyDescent="0.35"/>
    <row r="453" s="4" customFormat="1" x14ac:dyDescent="0.35"/>
    <row r="454" s="4" customFormat="1" x14ac:dyDescent="0.35"/>
    <row r="455" s="4" customFormat="1" x14ac:dyDescent="0.35"/>
    <row r="456" s="4" customFormat="1" x14ac:dyDescent="0.35"/>
    <row r="457" s="4" customFormat="1" x14ac:dyDescent="0.35"/>
    <row r="458" s="4" customFormat="1" x14ac:dyDescent="0.35"/>
    <row r="459" s="4" customFormat="1" x14ac:dyDescent="0.35"/>
    <row r="460" s="4" customFormat="1" x14ac:dyDescent="0.35"/>
    <row r="461" s="4" customFormat="1" x14ac:dyDescent="0.35"/>
    <row r="462" s="4" customFormat="1" x14ac:dyDescent="0.35"/>
    <row r="463" s="4" customFormat="1" x14ac:dyDescent="0.35"/>
    <row r="464" s="4" customFormat="1" x14ac:dyDescent="0.35"/>
    <row r="465" s="4" customFormat="1" x14ac:dyDescent="0.35"/>
    <row r="466" s="4" customFormat="1" x14ac:dyDescent="0.35"/>
    <row r="467" s="4" customFormat="1" x14ac:dyDescent="0.35"/>
    <row r="468" s="4" customFormat="1" x14ac:dyDescent="0.35"/>
    <row r="469" s="4" customFormat="1" x14ac:dyDescent="0.35"/>
    <row r="470" s="4" customFormat="1" x14ac:dyDescent="0.35"/>
    <row r="471" s="4" customFormat="1" x14ac:dyDescent="0.35"/>
    <row r="472" s="4" customFormat="1" x14ac:dyDescent="0.35"/>
    <row r="473" s="4" customFormat="1" x14ac:dyDescent="0.35"/>
    <row r="474" s="4" customFormat="1" x14ac:dyDescent="0.35"/>
    <row r="475" s="4" customFormat="1" x14ac:dyDescent="0.35"/>
    <row r="476" s="4" customFormat="1" x14ac:dyDescent="0.35"/>
    <row r="477" s="4" customFormat="1" x14ac:dyDescent="0.35"/>
    <row r="478" s="4" customFormat="1" x14ac:dyDescent="0.35"/>
    <row r="479" s="4" customFormat="1" x14ac:dyDescent="0.35"/>
    <row r="480" s="4" customFormat="1" x14ac:dyDescent="0.35"/>
    <row r="481" s="4" customFormat="1" x14ac:dyDescent="0.35"/>
    <row r="482" s="4" customFormat="1" x14ac:dyDescent="0.35"/>
    <row r="483" s="4" customFormat="1" x14ac:dyDescent="0.35"/>
    <row r="484" s="4" customFormat="1" x14ac:dyDescent="0.35"/>
    <row r="485" s="4" customFormat="1" x14ac:dyDescent="0.35"/>
    <row r="486" s="4" customFormat="1" x14ac:dyDescent="0.35"/>
    <row r="487" s="4" customFormat="1" x14ac:dyDescent="0.35"/>
    <row r="488" s="4" customFormat="1" x14ac:dyDescent="0.35"/>
    <row r="489" s="4" customFormat="1" x14ac:dyDescent="0.35"/>
    <row r="490" s="4" customFormat="1" x14ac:dyDescent="0.35"/>
    <row r="491" s="4" customFormat="1" x14ac:dyDescent="0.35"/>
    <row r="492" s="4" customFormat="1" x14ac:dyDescent="0.35"/>
    <row r="493" s="4" customFormat="1" x14ac:dyDescent="0.35"/>
    <row r="494" s="4" customFormat="1" x14ac:dyDescent="0.35"/>
    <row r="495" s="4" customFormat="1" x14ac:dyDescent="0.35"/>
    <row r="496" s="4" customFormat="1" x14ac:dyDescent="0.35"/>
    <row r="497" s="4" customFormat="1" x14ac:dyDescent="0.35"/>
    <row r="498" s="4" customFormat="1" x14ac:dyDescent="0.35"/>
    <row r="499" s="4" customFormat="1" x14ac:dyDescent="0.35"/>
    <row r="500" s="4" customFormat="1" x14ac:dyDescent="0.35"/>
    <row r="501" s="4" customFormat="1" x14ac:dyDescent="0.35"/>
    <row r="502" s="4" customFormat="1" x14ac:dyDescent="0.35"/>
    <row r="503" s="4" customFormat="1" x14ac:dyDescent="0.35"/>
    <row r="504" s="4" customFormat="1" x14ac:dyDescent="0.35"/>
    <row r="505" s="4" customFormat="1" x14ac:dyDescent="0.35"/>
    <row r="506" s="4" customFormat="1" x14ac:dyDescent="0.35"/>
    <row r="507" s="4" customFormat="1" x14ac:dyDescent="0.35"/>
    <row r="508" s="4" customFormat="1" x14ac:dyDescent="0.35"/>
    <row r="509" s="4" customFormat="1" x14ac:dyDescent="0.35"/>
    <row r="510" s="4" customFormat="1" x14ac:dyDescent="0.35"/>
    <row r="511" s="4" customFormat="1" x14ac:dyDescent="0.35"/>
    <row r="512" s="4" customFormat="1" x14ac:dyDescent="0.35"/>
    <row r="513" s="4" customFormat="1" x14ac:dyDescent="0.35"/>
    <row r="514" s="4" customFormat="1" x14ac:dyDescent="0.35"/>
    <row r="515" s="4" customFormat="1" x14ac:dyDescent="0.35"/>
    <row r="516" s="4" customFormat="1" x14ac:dyDescent="0.35"/>
    <row r="517" s="4" customFormat="1" x14ac:dyDescent="0.35"/>
    <row r="518" s="4" customFormat="1" x14ac:dyDescent="0.35"/>
    <row r="519" s="4" customFormat="1" x14ac:dyDescent="0.35"/>
    <row r="520" s="4" customFormat="1" x14ac:dyDescent="0.35"/>
    <row r="521" s="4" customFormat="1" x14ac:dyDescent="0.35"/>
    <row r="522" s="4" customFormat="1" x14ac:dyDescent="0.35"/>
    <row r="523" s="4" customFormat="1" x14ac:dyDescent="0.35"/>
    <row r="524" s="4" customFormat="1" x14ac:dyDescent="0.35"/>
    <row r="525" s="4" customFormat="1" x14ac:dyDescent="0.35"/>
    <row r="526" s="4" customFormat="1" x14ac:dyDescent="0.35"/>
    <row r="527" s="4" customFormat="1" x14ac:dyDescent="0.35"/>
    <row r="528" s="4" customFormat="1" x14ac:dyDescent="0.35"/>
    <row r="529" s="4" customFormat="1" x14ac:dyDescent="0.35"/>
    <row r="530" s="4" customFormat="1" x14ac:dyDescent="0.35"/>
    <row r="531" s="4" customFormat="1" x14ac:dyDescent="0.35"/>
    <row r="532" s="4" customFormat="1" x14ac:dyDescent="0.35"/>
    <row r="533" s="4" customFormat="1" x14ac:dyDescent="0.35"/>
    <row r="534" s="4" customFormat="1" x14ac:dyDescent="0.35"/>
    <row r="535" s="4" customFormat="1" x14ac:dyDescent="0.35"/>
    <row r="536" s="4" customFormat="1" x14ac:dyDescent="0.35"/>
    <row r="537" s="4" customFormat="1" x14ac:dyDescent="0.35"/>
    <row r="538" s="4" customFormat="1" x14ac:dyDescent="0.35"/>
    <row r="539" s="4" customFormat="1" x14ac:dyDescent="0.35"/>
    <row r="540" s="4" customFormat="1" x14ac:dyDescent="0.35"/>
    <row r="541" s="4" customFormat="1" x14ac:dyDescent="0.35"/>
    <row r="542" s="4" customFormat="1" x14ac:dyDescent="0.35"/>
    <row r="543" s="4" customFormat="1" x14ac:dyDescent="0.35"/>
    <row r="544" s="4" customFormat="1" x14ac:dyDescent="0.35"/>
    <row r="545" s="4" customFormat="1" x14ac:dyDescent="0.35"/>
    <row r="546" s="4" customFormat="1" x14ac:dyDescent="0.35"/>
    <row r="547" s="4" customFormat="1" x14ac:dyDescent="0.35"/>
    <row r="548" s="4" customFormat="1" x14ac:dyDescent="0.35"/>
    <row r="549" s="4" customFormat="1" x14ac:dyDescent="0.35"/>
    <row r="550" s="4" customFormat="1" x14ac:dyDescent="0.35"/>
    <row r="551" s="4" customFormat="1" x14ac:dyDescent="0.35"/>
    <row r="552" s="4" customFormat="1" x14ac:dyDescent="0.35"/>
  </sheetData>
  <mergeCells count="12">
    <mergeCell ref="B57:D57"/>
    <mergeCell ref="B67:D67"/>
    <mergeCell ref="B50:D50"/>
    <mergeCell ref="B41:D41"/>
    <mergeCell ref="B28:D28"/>
    <mergeCell ref="B20:D20"/>
    <mergeCell ref="B7:D7"/>
    <mergeCell ref="E5:G5"/>
    <mergeCell ref="B1:J1"/>
    <mergeCell ref="B2:J2"/>
    <mergeCell ref="B3:J3"/>
    <mergeCell ref="E4:G4"/>
  </mergeCells>
  <dataValidations count="1">
    <dataValidation type="list" allowBlank="1" showInputMessage="1" showErrorMessage="1" sqref="B4:D4" xr:uid="{00000000-0002-0000-0000-000001000000}"/>
  </dataValidations>
  <pageMargins left="0.25" right="0.25" top="0.75" bottom="0.75" header="0.3" footer="0.3"/>
  <pageSetup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Names!$A$2:$A$609</xm:f>
          </x14:formula1>
          <xm:sqref>E4:G4 H6:J6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60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9.26953125" bestFit="1" customWidth="1"/>
    <col min="2" max="2" width="7" customWidth="1"/>
    <col min="3" max="3" width="5.81640625" bestFit="1" customWidth="1"/>
    <col min="4" max="4" width="8.1796875" bestFit="1" customWidth="1"/>
    <col min="5" max="5" width="8.1796875" customWidth="1"/>
    <col min="6" max="15" width="7" bestFit="1" customWidth="1"/>
    <col min="17" max="20" width="7" bestFit="1" customWidth="1"/>
    <col min="21" max="21" width="10.1796875" bestFit="1" customWidth="1"/>
    <col min="22" max="22" width="7" bestFit="1" customWidth="1"/>
    <col min="23" max="23" width="11.7265625" bestFit="1" customWidth="1"/>
    <col min="24" max="27" width="7" bestFit="1" customWidth="1"/>
    <col min="28" max="28" width="8.1796875" bestFit="1" customWidth="1"/>
    <col min="30" max="30" width="8.1796875" bestFit="1" customWidth="1"/>
    <col min="31" max="31" width="10.1796875" bestFit="1" customWidth="1"/>
    <col min="32" max="32" width="4" bestFit="1" customWidth="1"/>
    <col min="34" max="34" width="10.1796875" bestFit="1" customWidth="1"/>
    <col min="35" max="35" width="7" bestFit="1" customWidth="1"/>
    <col min="36" max="36" width="6" bestFit="1" customWidth="1"/>
    <col min="37" max="37" width="7" bestFit="1" customWidth="1"/>
    <col min="38" max="40" width="5" bestFit="1" customWidth="1"/>
    <col min="41" max="41" width="8.1796875" bestFit="1" customWidth="1"/>
    <col min="42" max="42" width="7" bestFit="1" customWidth="1"/>
    <col min="43" max="44" width="8.1796875" bestFit="1" customWidth="1"/>
    <col min="46" max="47" width="8.1796875" bestFit="1" customWidth="1"/>
    <col min="50" max="50" width="7" bestFit="1" customWidth="1"/>
    <col min="52" max="52" width="7" bestFit="1" customWidth="1"/>
    <col min="53" max="53" width="8.1796875" bestFit="1" customWidth="1"/>
    <col min="54" max="54" width="7" bestFit="1" customWidth="1"/>
    <col min="56" max="56" width="7" bestFit="1" customWidth="1"/>
    <col min="58" max="61" width="7" bestFit="1" customWidth="1"/>
    <col min="62" max="62" width="7.7265625" bestFit="1" customWidth="1"/>
  </cols>
  <sheetData>
    <row r="1" spans="1:62" ht="74.25" customHeight="1" x14ac:dyDescent="0.35">
      <c r="A1" t="s">
        <v>0</v>
      </c>
      <c r="B1" t="s">
        <v>1</v>
      </c>
      <c r="C1" s="2" t="s">
        <v>1848</v>
      </c>
      <c r="D1" s="2" t="s">
        <v>1849</v>
      </c>
      <c r="E1" s="2" t="s">
        <v>1850</v>
      </c>
      <c r="F1" s="2" t="s">
        <v>1851</v>
      </c>
      <c r="G1" s="2" t="s">
        <v>1852</v>
      </c>
      <c r="H1" s="2" t="s">
        <v>1853</v>
      </c>
      <c r="I1" s="2" t="s">
        <v>1854</v>
      </c>
      <c r="J1" s="2" t="s">
        <v>1855</v>
      </c>
      <c r="K1" s="2" t="s">
        <v>1856</v>
      </c>
      <c r="L1" s="2" t="s">
        <v>1857</v>
      </c>
      <c r="M1" s="2" t="s">
        <v>1858</v>
      </c>
      <c r="N1" s="2" t="s">
        <v>1859</v>
      </c>
      <c r="O1" s="2" t="s">
        <v>1860</v>
      </c>
      <c r="P1" s="2" t="s">
        <v>1861</v>
      </c>
      <c r="Q1" s="2" t="s">
        <v>1862</v>
      </c>
      <c r="R1" s="2" t="s">
        <v>1863</v>
      </c>
      <c r="S1" s="2" t="s">
        <v>1864</v>
      </c>
      <c r="T1" s="2" t="s">
        <v>1865</v>
      </c>
      <c r="U1" s="2" t="s">
        <v>1866</v>
      </c>
      <c r="V1" s="2" t="s">
        <v>1867</v>
      </c>
      <c r="W1" s="2" t="s">
        <v>1868</v>
      </c>
      <c r="X1" s="2" t="s">
        <v>1869</v>
      </c>
      <c r="Y1" s="2" t="s">
        <v>1870</v>
      </c>
      <c r="Z1" s="2" t="s">
        <v>1871</v>
      </c>
      <c r="AA1" s="2" t="s">
        <v>1872</v>
      </c>
      <c r="AB1" s="2" t="s">
        <v>1873</v>
      </c>
      <c r="AC1" s="2" t="s">
        <v>1874</v>
      </c>
      <c r="AD1" s="2" t="s">
        <v>1875</v>
      </c>
      <c r="AE1" s="2" t="s">
        <v>1876</v>
      </c>
      <c r="AF1" s="2" t="s">
        <v>1877</v>
      </c>
      <c r="AG1" s="2" t="s">
        <v>1878</v>
      </c>
      <c r="AH1" s="2" t="s">
        <v>1879</v>
      </c>
      <c r="AI1" s="2" t="s">
        <v>1880</v>
      </c>
      <c r="AJ1" s="2" t="s">
        <v>1881</v>
      </c>
      <c r="AK1" s="2" t="s">
        <v>1882</v>
      </c>
      <c r="AL1" s="2" t="s">
        <v>1883</v>
      </c>
      <c r="AM1" s="2" t="s">
        <v>1884</v>
      </c>
      <c r="AN1" s="2" t="s">
        <v>1885</v>
      </c>
      <c r="AO1" s="2" t="s">
        <v>1886</v>
      </c>
      <c r="AP1" s="2" t="s">
        <v>1887</v>
      </c>
      <c r="AQ1" s="2" t="s">
        <v>1888</v>
      </c>
      <c r="AR1" s="2" t="s">
        <v>1889</v>
      </c>
      <c r="AS1" s="2" t="s">
        <v>1890</v>
      </c>
      <c r="AT1" s="2" t="s">
        <v>1891</v>
      </c>
      <c r="AU1" s="2" t="s">
        <v>1892</v>
      </c>
      <c r="AV1" s="2" t="s">
        <v>1893</v>
      </c>
      <c r="AW1" s="2" t="s">
        <v>1894</v>
      </c>
      <c r="AX1" s="2" t="s">
        <v>1895</v>
      </c>
      <c r="AY1" s="2" t="s">
        <v>1896</v>
      </c>
      <c r="AZ1" s="2" t="s">
        <v>1897</v>
      </c>
      <c r="BA1" s="2" t="s">
        <v>1898</v>
      </c>
      <c r="BB1" s="2" t="s">
        <v>1899</v>
      </c>
      <c r="BC1" s="2" t="s">
        <v>1900</v>
      </c>
      <c r="BD1" s="2" t="s">
        <v>1901</v>
      </c>
      <c r="BE1" s="2" t="s">
        <v>1902</v>
      </c>
      <c r="BF1" s="2" t="s">
        <v>1903</v>
      </c>
      <c r="BG1" s="2" t="s">
        <v>1904</v>
      </c>
      <c r="BH1" s="2" t="s">
        <v>1905</v>
      </c>
      <c r="BI1" s="2" t="s">
        <v>1906</v>
      </c>
      <c r="BJ1" s="2"/>
    </row>
    <row r="2" spans="1:62" x14ac:dyDescent="0.35">
      <c r="A2" t="s">
        <v>1266</v>
      </c>
      <c r="B2" t="s">
        <v>627</v>
      </c>
      <c r="C2">
        <v>43</v>
      </c>
      <c r="D2">
        <v>19.7168141395349</v>
      </c>
      <c r="E2">
        <v>847.82300799999996</v>
      </c>
      <c r="F2" t="e">
        <v>#N/A</v>
      </c>
      <c r="G2">
        <v>3.5994984193557997E-2</v>
      </c>
      <c r="H2" t="e">
        <v>#N/A</v>
      </c>
      <c r="I2">
        <v>4.1818760470057198E-2</v>
      </c>
      <c r="J2">
        <v>0.86498449626703999</v>
      </c>
      <c r="K2">
        <v>4.60419148858347E-2</v>
      </c>
      <c r="L2">
        <v>0.502234577045788</v>
      </c>
      <c r="M2" t="e">
        <v>#N/A</v>
      </c>
      <c r="N2">
        <v>9.5377760845003795E-2</v>
      </c>
      <c r="O2">
        <v>68412.482997679996</v>
      </c>
      <c r="P2" s="1">
        <v>6.4516129032258104E-2</v>
      </c>
      <c r="Q2">
        <v>0.19354838709677399</v>
      </c>
      <c r="R2">
        <v>0.74193548387096797</v>
      </c>
      <c r="S2">
        <v>7.5</v>
      </c>
      <c r="T2">
        <v>78447.466666659995</v>
      </c>
      <c r="U2" s="1">
        <v>113.043067733333</v>
      </c>
      <c r="V2">
        <v>172358.061318383</v>
      </c>
      <c r="W2" s="1">
        <v>0.85293760388500195</v>
      </c>
      <c r="X2">
        <v>0.105588256085559</v>
      </c>
      <c r="Y2">
        <v>4.1474140029438299E-2</v>
      </c>
      <c r="Z2">
        <v>0.147062396114998</v>
      </c>
      <c r="AA2">
        <v>172.35806131838299</v>
      </c>
      <c r="AB2">
        <v>3567.2492624781398</v>
      </c>
      <c r="AC2" s="1">
        <v>395.53306154201499</v>
      </c>
      <c r="AD2">
        <v>134614.69335417199</v>
      </c>
      <c r="AE2" s="1">
        <v>121</v>
      </c>
      <c r="AF2">
        <v>35940.5</v>
      </c>
      <c r="AG2" s="1">
        <v>55779.524209818403</v>
      </c>
      <c r="AH2" s="1">
        <v>36.799778239046397</v>
      </c>
      <c r="AI2">
        <v>19.999995186098602</v>
      </c>
      <c r="AJ2">
        <v>19.999844454007601</v>
      </c>
      <c r="AK2">
        <v>3.4</v>
      </c>
      <c r="AL2">
        <v>2.0637110000000001</v>
      </c>
      <c r="AM2">
        <v>3.0262899999999999</v>
      </c>
      <c r="AN2">
        <v>3086.3120430909598</v>
      </c>
      <c r="AO2" s="1">
        <v>1.7122392255466401</v>
      </c>
      <c r="AP2">
        <v>1851.3245042767201</v>
      </c>
      <c r="AQ2" s="1">
        <v>3098.6898270163501</v>
      </c>
      <c r="AR2" s="1">
        <v>9130.7892649216701</v>
      </c>
      <c r="AS2" s="1">
        <v>814.49181431037596</v>
      </c>
      <c r="AT2">
        <v>313.85878596019398</v>
      </c>
      <c r="AU2">
        <v>15209.1541964853</v>
      </c>
      <c r="AV2" s="1">
        <v>8971.8517834383001</v>
      </c>
      <c r="AW2" s="1">
        <v>0.51731704680000001</v>
      </c>
      <c r="AX2">
        <v>5987.9014595252002</v>
      </c>
      <c r="AY2" s="1">
        <v>0.34526244680000001</v>
      </c>
      <c r="AZ2">
        <v>1080.7933874331</v>
      </c>
      <c r="BA2">
        <v>6.2318555499999997E-2</v>
      </c>
      <c r="BB2">
        <v>1302.4963630689001</v>
      </c>
      <c r="BC2" s="1">
        <v>7.5101950900000006E-2</v>
      </c>
      <c r="BD2">
        <v>17343.0429934655</v>
      </c>
      <c r="BE2" s="1">
        <v>0.55234813477813605</v>
      </c>
      <c r="BF2">
        <v>0.262753297321841</v>
      </c>
      <c r="BG2">
        <v>9.5945540962416906E-2</v>
      </c>
      <c r="BH2">
        <v>3.4666165142411297E-2</v>
      </c>
      <c r="BI2">
        <v>5.4286861795194798E-2</v>
      </c>
    </row>
    <row r="3" spans="1:62" x14ac:dyDescent="0.35">
      <c r="A3" t="s">
        <v>1267</v>
      </c>
      <c r="B3" t="s">
        <v>1031</v>
      </c>
      <c r="C3">
        <v>487</v>
      </c>
      <c r="D3">
        <v>6.7223872813141696</v>
      </c>
      <c r="E3">
        <v>3273.8026060000002</v>
      </c>
      <c r="F3">
        <v>3.7687351146214799E-3</v>
      </c>
      <c r="G3" t="e">
        <v>#N/A</v>
      </c>
      <c r="H3" t="e">
        <v>#N/A</v>
      </c>
      <c r="I3">
        <v>1.2012116391784299E-2</v>
      </c>
      <c r="J3">
        <v>0.96406642075239102</v>
      </c>
      <c r="K3">
        <v>1.73054950364421E-2</v>
      </c>
      <c r="L3">
        <v>0.65804974295671204</v>
      </c>
      <c r="M3" t="e">
        <v>#N/A</v>
      </c>
      <c r="N3">
        <v>0.19073724382752499</v>
      </c>
      <c r="O3">
        <v>65335.414218040001</v>
      </c>
      <c r="P3" s="1">
        <v>0.18113207547169799</v>
      </c>
      <c r="Q3">
        <v>0.18867924528301899</v>
      </c>
      <c r="R3">
        <v>0.63018867924528299</v>
      </c>
      <c r="S3">
        <v>33</v>
      </c>
      <c r="T3">
        <v>91915.606060599996</v>
      </c>
      <c r="U3" s="1">
        <v>99.206139575757604</v>
      </c>
      <c r="V3">
        <v>161566.77529384301</v>
      </c>
      <c r="W3" s="1">
        <v>0.73367539880356003</v>
      </c>
      <c r="X3">
        <v>9.1963169275143197E-2</v>
      </c>
      <c r="Y3">
        <v>0.174361431921296</v>
      </c>
      <c r="Z3">
        <v>0.26632460119644003</v>
      </c>
      <c r="AA3">
        <v>161.56677529384299</v>
      </c>
      <c r="AB3">
        <v>3395.4011092872802</v>
      </c>
      <c r="AC3" s="1">
        <v>395.41320164738102</v>
      </c>
      <c r="AD3">
        <v>116951.70333377999</v>
      </c>
      <c r="AE3" s="1">
        <v>84</v>
      </c>
      <c r="AF3">
        <v>34507</v>
      </c>
      <c r="AG3" s="1">
        <v>55933.178398931297</v>
      </c>
      <c r="AH3" s="1">
        <v>24.499985578957201</v>
      </c>
      <c r="AI3">
        <v>19.999997423136001</v>
      </c>
      <c r="AJ3">
        <v>22.510180851057299</v>
      </c>
      <c r="AK3">
        <v>2.5</v>
      </c>
      <c r="AL3">
        <v>2.3222040000000002</v>
      </c>
      <c r="AM3">
        <v>2.4561730000000002</v>
      </c>
      <c r="AN3">
        <v>0</v>
      </c>
      <c r="AO3">
        <v>0.82565088458299396</v>
      </c>
      <c r="AP3">
        <v>2128.8451347759701</v>
      </c>
      <c r="AQ3" s="1">
        <v>3460.8838508573199</v>
      </c>
      <c r="AR3" s="1">
        <v>10707.9657141674</v>
      </c>
      <c r="AS3" s="1">
        <v>1059.3250166164701</v>
      </c>
      <c r="AT3">
        <v>368.08339567923201</v>
      </c>
      <c r="AU3">
        <v>17725.1031120964</v>
      </c>
      <c r="AV3" s="1">
        <v>10310.0306920483</v>
      </c>
      <c r="AW3" s="1">
        <v>0.59217423859999996</v>
      </c>
      <c r="AX3">
        <v>3038.9922266860999</v>
      </c>
      <c r="AY3" s="1">
        <v>0.17454971389999999</v>
      </c>
      <c r="AZ3">
        <v>802.23754604539999</v>
      </c>
      <c r="BA3">
        <v>4.6077884899999998E-2</v>
      </c>
      <c r="BB3">
        <v>3259.2076381749998</v>
      </c>
      <c r="BC3" s="1">
        <v>0.1871981626</v>
      </c>
      <c r="BD3">
        <v>17410.468102954801</v>
      </c>
      <c r="BE3" s="1">
        <v>0.57620093067287703</v>
      </c>
      <c r="BF3">
        <v>0.26502684793571202</v>
      </c>
      <c r="BG3">
        <v>0.10647741502264101</v>
      </c>
      <c r="BH3">
        <v>3.6144757106131797E-2</v>
      </c>
      <c r="BI3">
        <v>1.6150049262638001E-2</v>
      </c>
    </row>
    <row r="4" spans="1:62" x14ac:dyDescent="0.35">
      <c r="A4" t="s">
        <v>1268</v>
      </c>
      <c r="B4" t="s">
        <v>628</v>
      </c>
      <c r="C4">
        <v>128</v>
      </c>
      <c r="D4">
        <v>8.3426533437499995</v>
      </c>
      <c r="E4">
        <v>1067.8596279999999</v>
      </c>
      <c r="F4" t="e">
        <v>#N/A</v>
      </c>
      <c r="G4">
        <v>1.1102073580937699E-2</v>
      </c>
      <c r="H4" t="e">
        <v>#N/A</v>
      </c>
      <c r="I4">
        <v>2.043956960493E-2</v>
      </c>
      <c r="J4">
        <v>0.92039934711892102</v>
      </c>
      <c r="K4">
        <v>4.80590096952117E-2</v>
      </c>
      <c r="L4">
        <v>0.53756842477596101</v>
      </c>
      <c r="M4" t="e">
        <v>#N/A</v>
      </c>
      <c r="N4">
        <v>0.13349365659930101</v>
      </c>
      <c r="O4">
        <v>65166.402956389997</v>
      </c>
      <c r="P4" s="1">
        <v>0.13888888888888901</v>
      </c>
      <c r="Q4">
        <v>0.26388888888888901</v>
      </c>
      <c r="R4">
        <v>0.59722222222222199</v>
      </c>
      <c r="S4">
        <v>12.5</v>
      </c>
      <c r="T4">
        <v>65348.800000000003</v>
      </c>
      <c r="U4" s="1">
        <v>85.428770240000006</v>
      </c>
      <c r="V4">
        <v>195890.37221285401</v>
      </c>
      <c r="W4" s="1">
        <v>0.85662075894925105</v>
      </c>
      <c r="X4">
        <v>2.5333413135706501E-2</v>
      </c>
      <c r="Y4">
        <v>0.11804582791504201</v>
      </c>
      <c r="Z4">
        <v>0.14337924105074901</v>
      </c>
      <c r="AA4">
        <v>195.890372212854</v>
      </c>
      <c r="AB4">
        <v>4248.85058020004</v>
      </c>
      <c r="AC4" s="1">
        <v>433.98413784775101</v>
      </c>
      <c r="AD4">
        <v>152232.754108358</v>
      </c>
      <c r="AE4" s="1">
        <v>185</v>
      </c>
      <c r="AF4">
        <v>43265</v>
      </c>
      <c r="AG4" s="1">
        <v>67098.016534181195</v>
      </c>
      <c r="AH4" s="1">
        <v>33.799952456604501</v>
      </c>
      <c r="AI4">
        <v>19.999998883871601</v>
      </c>
      <c r="AJ4">
        <v>22.404530384029702</v>
      </c>
      <c r="AK4">
        <v>0</v>
      </c>
      <c r="AL4">
        <v>0</v>
      </c>
      <c r="AM4">
        <v>0</v>
      </c>
      <c r="AN4">
        <v>4.2365867960315802</v>
      </c>
      <c r="AO4">
        <v>0.785269733843315</v>
      </c>
      <c r="AP4">
        <v>2296.6298525521202</v>
      </c>
      <c r="AQ4" s="1">
        <v>2818.3094772827199</v>
      </c>
      <c r="AR4" s="1">
        <v>7415.57203996104</v>
      </c>
      <c r="AS4" s="1">
        <v>303.01336572300897</v>
      </c>
      <c r="AT4" s="1">
        <v>304.311532601549</v>
      </c>
      <c r="AU4" s="1">
        <v>13137.8362681204</v>
      </c>
      <c r="AV4" s="1">
        <v>8846.1807331309992</v>
      </c>
      <c r="AW4" s="1">
        <v>0.58881152390000002</v>
      </c>
      <c r="AX4">
        <v>3738.1008085279</v>
      </c>
      <c r="AY4" s="1">
        <v>0.2488121032</v>
      </c>
      <c r="AZ4">
        <v>879.53018321130003</v>
      </c>
      <c r="BA4">
        <v>5.8542496800000003E-2</v>
      </c>
      <c r="BB4">
        <v>1559.9783581903</v>
      </c>
      <c r="BC4" s="1">
        <v>0.1038338761</v>
      </c>
      <c r="BD4">
        <v>15023.790083060499</v>
      </c>
      <c r="BE4" s="1">
        <v>0.58315817706088202</v>
      </c>
      <c r="BF4">
        <v>0.22402012686763401</v>
      </c>
      <c r="BG4">
        <v>0.14046852870062801</v>
      </c>
      <c r="BH4">
        <v>2.3956035847418899E-2</v>
      </c>
      <c r="BI4">
        <v>2.8397131523437001E-2</v>
      </c>
    </row>
    <row r="5" spans="1:62" x14ac:dyDescent="0.35">
      <c r="A5" t="s">
        <v>1269</v>
      </c>
      <c r="B5" t="s">
        <v>629</v>
      </c>
      <c r="C5">
        <v>55</v>
      </c>
      <c r="D5">
        <v>347.17408741818201</v>
      </c>
      <c r="E5">
        <v>19094.574808000001</v>
      </c>
      <c r="F5">
        <v>9.3814296206270201E-2</v>
      </c>
      <c r="G5">
        <v>0.47049677843242999</v>
      </c>
      <c r="H5">
        <v>6.8722683353436304E-4</v>
      </c>
      <c r="I5">
        <v>7.3324014007506697E-2</v>
      </c>
      <c r="J5">
        <v>0.257657493521389</v>
      </c>
      <c r="K5">
        <v>0.10402019099887</v>
      </c>
      <c r="L5">
        <v>1</v>
      </c>
      <c r="M5">
        <v>0.107958774914431</v>
      </c>
      <c r="N5">
        <v>0.214980561845076</v>
      </c>
      <c r="O5">
        <v>73969.890514359999</v>
      </c>
      <c r="P5" s="1">
        <v>0.25678119349005402</v>
      </c>
      <c r="Q5">
        <v>0.159734779987945</v>
      </c>
      <c r="R5">
        <v>0.58348402652200104</v>
      </c>
      <c r="S5">
        <v>164</v>
      </c>
      <c r="T5">
        <v>111672.05731706999</v>
      </c>
      <c r="U5" s="1">
        <v>116.430334195122</v>
      </c>
      <c r="V5">
        <v>182655.72368433999</v>
      </c>
      <c r="W5" s="1">
        <v>0.71909201385112798</v>
      </c>
      <c r="X5">
        <v>0.225120892125074</v>
      </c>
      <c r="Y5">
        <v>5.5787094023798299E-2</v>
      </c>
      <c r="Z5">
        <v>0.28090798614887202</v>
      </c>
      <c r="AA5">
        <v>182.65572368433999</v>
      </c>
      <c r="AB5">
        <v>7569.8111873871903</v>
      </c>
      <c r="AC5" s="1">
        <v>697.92992847458197</v>
      </c>
      <c r="AD5">
        <v>96817.066506545103</v>
      </c>
      <c r="AE5" s="1">
        <v>47</v>
      </c>
      <c r="AF5">
        <v>32347</v>
      </c>
      <c r="AG5" s="1">
        <v>48925.936796701601</v>
      </c>
      <c r="AH5" s="1">
        <v>75.999996093961002</v>
      </c>
      <c r="AI5">
        <v>34.413299846799902</v>
      </c>
      <c r="AJ5">
        <v>55.334299631165102</v>
      </c>
      <c r="AK5">
        <v>3.56</v>
      </c>
      <c r="AL5">
        <v>0.93147400000000002</v>
      </c>
      <c r="AM5">
        <v>1.81786</v>
      </c>
      <c r="AN5">
        <v>0</v>
      </c>
      <c r="AO5" s="1">
        <v>1.3823216379180201</v>
      </c>
      <c r="AP5">
        <v>3116.3054940123402</v>
      </c>
      <c r="AQ5" s="1">
        <v>3988.7880707398499</v>
      </c>
      <c r="AR5" s="1">
        <v>13033.1083814307</v>
      </c>
      <c r="AS5" s="1">
        <v>1682.19507703007</v>
      </c>
      <c r="AT5" s="1">
        <v>1272.7994550482299</v>
      </c>
      <c r="AU5">
        <v>23093.196478261201</v>
      </c>
      <c r="AV5" s="1">
        <v>10452.2292015856</v>
      </c>
      <c r="AW5" s="1">
        <v>0.47057306139999999</v>
      </c>
      <c r="AX5">
        <v>6477.1962666451</v>
      </c>
      <c r="AY5" s="1">
        <v>0.2916118674</v>
      </c>
      <c r="AZ5">
        <v>944.00698054509996</v>
      </c>
      <c r="BA5">
        <v>4.2500431800000002E-2</v>
      </c>
      <c r="BB5">
        <v>4338.2708113074996</v>
      </c>
      <c r="BC5" s="1">
        <v>0.19531463930000001</v>
      </c>
      <c r="BD5">
        <v>22211.703260083301</v>
      </c>
      <c r="BE5" s="1">
        <v>0.60204367923026203</v>
      </c>
      <c r="BF5">
        <v>0.24880737117109</v>
      </c>
      <c r="BG5">
        <v>0.108556500389618</v>
      </c>
      <c r="BH5">
        <v>2.46306158443018E-2</v>
      </c>
      <c r="BI5">
        <v>1.59618333647281E-2</v>
      </c>
    </row>
    <row r="6" spans="1:62" x14ac:dyDescent="0.35">
      <c r="A6" t="s">
        <v>1270</v>
      </c>
      <c r="B6" t="s">
        <v>630</v>
      </c>
      <c r="C6">
        <v>174</v>
      </c>
      <c r="D6">
        <v>8.0492562011494293</v>
      </c>
      <c r="E6">
        <v>1400.570579</v>
      </c>
      <c r="F6" t="e">
        <v>#N/A</v>
      </c>
      <c r="G6" t="e">
        <v>#N/A</v>
      </c>
      <c r="H6" t="e">
        <v>#N/A</v>
      </c>
      <c r="I6">
        <v>9.5026378172662507E-3</v>
      </c>
      <c r="J6">
        <v>0.95122507378627397</v>
      </c>
      <c r="K6">
        <v>3.0347880826578098E-2</v>
      </c>
      <c r="L6">
        <v>0.471493810151002</v>
      </c>
      <c r="M6" t="e">
        <v>#N/A</v>
      </c>
      <c r="N6">
        <v>0.196288802602713</v>
      </c>
      <c r="O6">
        <v>69357.922330090005</v>
      </c>
      <c r="P6" s="1">
        <v>0.179245283018868</v>
      </c>
      <c r="Q6">
        <v>5.6603773584905703E-2</v>
      </c>
      <c r="R6">
        <v>0.76415094339622602</v>
      </c>
      <c r="S6">
        <v>9</v>
      </c>
      <c r="T6">
        <v>100509.66666666001</v>
      </c>
      <c r="U6" s="1">
        <v>155.61895322222199</v>
      </c>
      <c r="V6">
        <v>248565.17423674901</v>
      </c>
      <c r="W6" s="1">
        <v>0.68751951660323496</v>
      </c>
      <c r="X6">
        <v>3.6367846352545599E-2</v>
      </c>
      <c r="Y6">
        <v>0.27611263704422001</v>
      </c>
      <c r="Z6">
        <v>0.31248048339676499</v>
      </c>
      <c r="AA6">
        <v>248.56517423674899</v>
      </c>
      <c r="AB6">
        <v>5911.55070950552</v>
      </c>
      <c r="AC6" s="1">
        <v>453.72643087628398</v>
      </c>
      <c r="AD6">
        <v>212902.582645068</v>
      </c>
      <c r="AE6" s="1">
        <v>403</v>
      </c>
      <c r="AF6">
        <v>40163</v>
      </c>
      <c r="AG6" s="1">
        <v>64269.977133178101</v>
      </c>
      <c r="AH6" s="1">
        <v>33.699981503046999</v>
      </c>
      <c r="AI6">
        <v>19.999997493192801</v>
      </c>
      <c r="AJ6">
        <v>19.998973212698999</v>
      </c>
      <c r="AK6">
        <v>0</v>
      </c>
      <c r="AL6">
        <v>0</v>
      </c>
      <c r="AM6">
        <v>0</v>
      </c>
      <c r="AN6">
        <v>1579.1005345686301</v>
      </c>
      <c r="AO6">
        <v>1.1469686228353999</v>
      </c>
      <c r="AP6">
        <v>1985.7523081669699</v>
      </c>
      <c r="AQ6" s="1">
        <v>3078.9082854210101</v>
      </c>
      <c r="AR6" s="1">
        <v>8440.8083728567308</v>
      </c>
      <c r="AS6" s="1">
        <v>1151.3979760673001</v>
      </c>
      <c r="AT6">
        <v>392.37510643153399</v>
      </c>
      <c r="AU6">
        <v>15049.242048943501</v>
      </c>
      <c r="AV6" s="1">
        <v>7593.8442454054002</v>
      </c>
      <c r="AW6" s="1">
        <v>0.41818868609999998</v>
      </c>
      <c r="AX6">
        <v>6916.1445310891004</v>
      </c>
      <c r="AY6" s="1">
        <v>0.38086814800000002</v>
      </c>
      <c r="AZ6">
        <v>1352.6936003379001</v>
      </c>
      <c r="BA6">
        <v>7.4492067699999998E-2</v>
      </c>
      <c r="BB6">
        <v>2296.2121573078998</v>
      </c>
      <c r="BC6" s="1">
        <v>0.12645109830000001</v>
      </c>
      <c r="BD6">
        <v>18158.894534140301</v>
      </c>
      <c r="BE6" s="1">
        <v>0.54119153975588796</v>
      </c>
      <c r="BF6">
        <v>0.22681986321808401</v>
      </c>
      <c r="BG6">
        <v>0.128367277208566</v>
      </c>
      <c r="BH6">
        <v>7.5560014455000504E-2</v>
      </c>
      <c r="BI6">
        <v>2.8061305362461601E-2</v>
      </c>
    </row>
    <row r="7" spans="1:62" x14ac:dyDescent="0.35">
      <c r="A7" t="s">
        <v>1271</v>
      </c>
      <c r="B7" t="s">
        <v>631</v>
      </c>
      <c r="C7">
        <v>73</v>
      </c>
      <c r="D7">
        <v>13.747081178082199</v>
      </c>
      <c r="E7">
        <v>1003.536926</v>
      </c>
      <c r="F7" t="e">
        <v>#N/A</v>
      </c>
      <c r="G7" t="e">
        <v>#N/A</v>
      </c>
      <c r="H7" t="e">
        <v>#N/A</v>
      </c>
      <c r="I7">
        <v>3.12434214696874E-2</v>
      </c>
      <c r="J7">
        <v>0.93171868110802702</v>
      </c>
      <c r="K7">
        <v>2.6763486206659099E-2</v>
      </c>
      <c r="L7">
        <v>0.41203143269421</v>
      </c>
      <c r="M7" t="e">
        <v>#N/A</v>
      </c>
      <c r="N7">
        <v>0.145214104963378</v>
      </c>
      <c r="O7">
        <v>59056.742012540002</v>
      </c>
      <c r="P7" s="1">
        <v>0.28169014084506999</v>
      </c>
      <c r="Q7">
        <v>0.169014084507042</v>
      </c>
      <c r="R7">
        <v>0.54929577464788704</v>
      </c>
      <c r="S7">
        <v>19</v>
      </c>
      <c r="T7">
        <v>44207.578947360002</v>
      </c>
      <c r="U7" s="1">
        <v>52.817732947368398</v>
      </c>
      <c r="V7">
        <v>160667.979246834</v>
      </c>
      <c r="W7" s="1">
        <v>0.89093699462744902</v>
      </c>
      <c r="X7">
        <v>2.3466869267922099E-2</v>
      </c>
      <c r="Y7">
        <v>8.55961361046291E-2</v>
      </c>
      <c r="Z7">
        <v>0.10906300537255099</v>
      </c>
      <c r="AA7">
        <v>160.66797924683399</v>
      </c>
      <c r="AB7">
        <v>3654.5730455762</v>
      </c>
      <c r="AC7" s="1">
        <v>521.09587246020305</v>
      </c>
      <c r="AD7">
        <v>156892.940971787</v>
      </c>
      <c r="AE7" s="1">
        <v>204</v>
      </c>
      <c r="AF7">
        <v>45961.5</v>
      </c>
      <c r="AG7" s="1">
        <v>71412.424395161303</v>
      </c>
      <c r="AH7" s="1">
        <v>29.187969162101901</v>
      </c>
      <c r="AI7">
        <v>22.0925958644033</v>
      </c>
      <c r="AJ7">
        <v>24.060776327995502</v>
      </c>
      <c r="AK7">
        <v>3.25</v>
      </c>
      <c r="AL7">
        <v>1.4011610000000001</v>
      </c>
      <c r="AM7">
        <v>2.4828890000000001</v>
      </c>
      <c r="AN7">
        <v>0</v>
      </c>
      <c r="AO7">
        <v>0.64915396454979302</v>
      </c>
      <c r="AP7">
        <v>1527.42706350598</v>
      </c>
      <c r="AQ7" s="1">
        <v>2257.0348248451</v>
      </c>
      <c r="AR7" s="1">
        <v>6495.6500962875398</v>
      </c>
      <c r="AS7" s="1">
        <v>693.57517592730801</v>
      </c>
      <c r="AT7">
        <v>532.93465954634905</v>
      </c>
      <c r="AU7">
        <v>11506.621820112299</v>
      </c>
      <c r="AV7" s="1">
        <v>8002.0165061789003</v>
      </c>
      <c r="AW7" s="1">
        <v>0.58171097589999998</v>
      </c>
      <c r="AX7">
        <v>3137.4617729607999</v>
      </c>
      <c r="AY7" s="1">
        <v>0.22807950330000001</v>
      </c>
      <c r="AZ7">
        <v>1695.8297141288999</v>
      </c>
      <c r="BA7">
        <v>0.1232792706</v>
      </c>
      <c r="BB7">
        <v>920.69255962629995</v>
      </c>
      <c r="BC7" s="1">
        <v>6.6930250299999994E-2</v>
      </c>
      <c r="BD7">
        <v>13756.0005528949</v>
      </c>
      <c r="BE7" s="1">
        <v>0.59649551784008303</v>
      </c>
      <c r="BF7">
        <v>0.226793973894685</v>
      </c>
      <c r="BG7">
        <v>0.10244848674755599</v>
      </c>
      <c r="BH7">
        <v>6.25243554313408E-2</v>
      </c>
      <c r="BI7">
        <v>1.17376660863352E-2</v>
      </c>
    </row>
    <row r="8" spans="1:62" x14ac:dyDescent="0.35">
      <c r="A8" t="s">
        <v>1272</v>
      </c>
      <c r="B8" t="s">
        <v>632</v>
      </c>
      <c r="C8">
        <v>12</v>
      </c>
      <c r="D8">
        <v>216.05404008333301</v>
      </c>
      <c r="E8">
        <v>2592.6484810000002</v>
      </c>
      <c r="F8" t="e">
        <v>#N/A</v>
      </c>
      <c r="G8">
        <v>0.105307787183841</v>
      </c>
      <c r="H8" t="e">
        <v>#N/A</v>
      </c>
      <c r="I8">
        <v>4.2348317830505397E-2</v>
      </c>
      <c r="J8">
        <v>0.67699361155900695</v>
      </c>
      <c r="K8">
        <v>0.16980719895092</v>
      </c>
      <c r="L8">
        <v>1</v>
      </c>
      <c r="M8" t="e">
        <v>#N/A</v>
      </c>
      <c r="N8">
        <v>0.20401549082725401</v>
      </c>
      <c r="O8">
        <v>68660.664616840004</v>
      </c>
      <c r="P8" s="1">
        <v>0.16908212560386501</v>
      </c>
      <c r="Q8">
        <v>0.15942028985507201</v>
      </c>
      <c r="R8">
        <v>0.67149758454106301</v>
      </c>
      <c r="S8">
        <v>32</v>
      </c>
      <c r="T8">
        <v>83933.168749999997</v>
      </c>
      <c r="U8" s="1">
        <v>81.020265031250005</v>
      </c>
      <c r="V8">
        <v>123152.051787926</v>
      </c>
      <c r="W8" s="1">
        <v>0.68681140573218102</v>
      </c>
      <c r="X8">
        <v>0.210310639876641</v>
      </c>
      <c r="Y8">
        <v>0.102877954391178</v>
      </c>
      <c r="Z8">
        <v>0.31318859426781898</v>
      </c>
      <c r="AA8">
        <v>123.152051787926</v>
      </c>
      <c r="AB8">
        <v>3738.3926402014999</v>
      </c>
      <c r="AC8" s="1">
        <v>392.99791601790997</v>
      </c>
      <c r="AD8">
        <v>89819.4041900312</v>
      </c>
      <c r="AE8" s="1">
        <v>37</v>
      </c>
      <c r="AF8">
        <v>31805.5</v>
      </c>
      <c r="AG8" s="1">
        <v>48393.256369785799</v>
      </c>
      <c r="AH8" s="1">
        <v>53.2999674256193</v>
      </c>
      <c r="AI8">
        <v>26.399991791766201</v>
      </c>
      <c r="AJ8">
        <v>32.0511755160977</v>
      </c>
      <c r="AK8">
        <v>4.7</v>
      </c>
      <c r="AL8">
        <v>3.3791340000000001</v>
      </c>
      <c r="AM8">
        <v>3.8626420000000001</v>
      </c>
      <c r="AN8">
        <v>0</v>
      </c>
      <c r="AO8" s="1">
        <v>0.84724315470406997</v>
      </c>
      <c r="AP8">
        <v>2316.5207755752099</v>
      </c>
      <c r="AQ8" s="1">
        <v>4271.6841990582197</v>
      </c>
      <c r="AR8" s="1">
        <v>10007.0807439321</v>
      </c>
      <c r="AS8" s="1">
        <v>1334.5652005494501</v>
      </c>
      <c r="AT8">
        <v>635.41455082433095</v>
      </c>
      <c r="AU8">
        <v>18565.265469939299</v>
      </c>
      <c r="AV8" s="1">
        <v>10680.6235037268</v>
      </c>
      <c r="AW8" s="1">
        <v>0.57512465020000003</v>
      </c>
      <c r="AX8">
        <v>3014.5717205449</v>
      </c>
      <c r="AY8" s="1">
        <v>0.16232708749999999</v>
      </c>
      <c r="AZ8">
        <v>938.96439578410002</v>
      </c>
      <c r="BA8">
        <v>5.0560865599999998E-2</v>
      </c>
      <c r="BB8">
        <v>3936.8119068349001</v>
      </c>
      <c r="BC8" s="1">
        <v>0.21198739659999999</v>
      </c>
      <c r="BD8">
        <v>18570.971526890698</v>
      </c>
      <c r="BE8" s="1">
        <v>0.54745718522814502</v>
      </c>
      <c r="BF8">
        <v>0.21278799033158199</v>
      </c>
      <c r="BG8">
        <v>0.17025815424253099</v>
      </c>
      <c r="BH8">
        <v>6.0917975356520299E-2</v>
      </c>
      <c r="BI8">
        <v>8.5786948412216093E-3</v>
      </c>
    </row>
    <row r="9" spans="1:62" x14ac:dyDescent="0.35">
      <c r="A9" t="s">
        <v>1273</v>
      </c>
      <c r="B9" t="s">
        <v>633</v>
      </c>
      <c r="C9">
        <v>98</v>
      </c>
      <c r="D9">
        <v>14.8292315306122</v>
      </c>
      <c r="E9">
        <v>1453.26469</v>
      </c>
      <c r="F9" t="e">
        <v>#N/A</v>
      </c>
      <c r="G9" t="e">
        <v>#N/A</v>
      </c>
      <c r="H9" t="e">
        <v>#N/A</v>
      </c>
      <c r="I9">
        <v>1.2553320234585601E-2</v>
      </c>
      <c r="J9">
        <v>0.95832694373003702</v>
      </c>
      <c r="K9">
        <v>2.34005552868689E-2</v>
      </c>
      <c r="L9">
        <v>0.42006696101787999</v>
      </c>
      <c r="M9" t="e">
        <v>#N/A</v>
      </c>
      <c r="N9">
        <v>0.19239267719834</v>
      </c>
      <c r="O9">
        <v>62981.758101849999</v>
      </c>
      <c r="P9" s="1">
        <v>0.31192660550458701</v>
      </c>
      <c r="Q9">
        <v>0.21100917431192701</v>
      </c>
      <c r="R9">
        <v>0.47706422018348599</v>
      </c>
      <c r="S9">
        <v>16</v>
      </c>
      <c r="T9">
        <v>84893.785000000003</v>
      </c>
      <c r="U9" s="1">
        <v>90.829043124999998</v>
      </c>
      <c r="V9">
        <v>214548.810100106</v>
      </c>
      <c r="W9" s="1">
        <v>0.89765247627609102</v>
      </c>
      <c r="X9">
        <v>4.6729881674956897E-2</v>
      </c>
      <c r="Y9">
        <v>5.56176420489524E-2</v>
      </c>
      <c r="Z9">
        <v>0.102347523723909</v>
      </c>
      <c r="AA9">
        <v>214.54881010010601</v>
      </c>
      <c r="AB9">
        <v>4473.7211636236798</v>
      </c>
      <c r="AC9" s="1">
        <v>485.22144992045497</v>
      </c>
      <c r="AD9">
        <v>165131.411648676</v>
      </c>
      <c r="AE9" s="1">
        <v>240</v>
      </c>
      <c r="AF9">
        <v>45720</v>
      </c>
      <c r="AG9" s="1">
        <v>72291.861048968407</v>
      </c>
      <c r="AH9" s="1">
        <v>34.999945217707698</v>
      </c>
      <c r="AI9">
        <v>20.019498033189699</v>
      </c>
      <c r="AJ9">
        <v>20</v>
      </c>
      <c r="AK9">
        <v>0</v>
      </c>
      <c r="AL9">
        <v>0</v>
      </c>
      <c r="AM9">
        <v>0</v>
      </c>
      <c r="AN9">
        <v>3242.81584932749</v>
      </c>
      <c r="AO9">
        <v>1.5500662792803599</v>
      </c>
      <c r="AP9">
        <v>1697.3915261094</v>
      </c>
      <c r="AQ9" s="1">
        <v>3289.6623257254</v>
      </c>
      <c r="AR9" s="1">
        <v>9314.9391250949593</v>
      </c>
      <c r="AS9" s="1">
        <v>881.98681136331697</v>
      </c>
      <c r="AT9">
        <v>616.29071163904803</v>
      </c>
      <c r="AU9">
        <v>15800.270499932099</v>
      </c>
      <c r="AV9" s="1">
        <v>7722.4809229159</v>
      </c>
      <c r="AW9" s="1">
        <v>0.42016308270000002</v>
      </c>
      <c r="AX9">
        <v>7076.0460953287002</v>
      </c>
      <c r="AY9" s="1">
        <v>0.38499199550000002</v>
      </c>
      <c r="AZ9">
        <v>1902.1304208952999</v>
      </c>
      <c r="BA9">
        <v>0.10349070320000001</v>
      </c>
      <c r="BB9">
        <v>1679.0651991745001</v>
      </c>
      <c r="BC9" s="1">
        <v>9.1354218599999995E-2</v>
      </c>
      <c r="BD9">
        <v>18379.722638314401</v>
      </c>
      <c r="BE9" s="1">
        <v>0.56760772900724699</v>
      </c>
      <c r="BF9">
        <v>0.21491874038352099</v>
      </c>
      <c r="BG9">
        <v>0.15975502978648701</v>
      </c>
      <c r="BH9">
        <v>4.04671673655446E-2</v>
      </c>
      <c r="BI9">
        <v>1.7251333457200198E-2</v>
      </c>
    </row>
    <row r="10" spans="1:62" x14ac:dyDescent="0.35">
      <c r="A10" t="s">
        <v>1274</v>
      </c>
      <c r="B10" t="s">
        <v>634</v>
      </c>
      <c r="C10">
        <v>19</v>
      </c>
      <c r="D10">
        <v>183.88706484210499</v>
      </c>
      <c r="E10">
        <v>3493.8542320000001</v>
      </c>
      <c r="F10">
        <v>1.3978330356086701E-2</v>
      </c>
      <c r="G10">
        <v>2.7856886713377198E-2</v>
      </c>
      <c r="H10" t="e">
        <v>#N/A</v>
      </c>
      <c r="I10">
        <v>0.16282837876021</v>
      </c>
      <c r="J10">
        <v>0.74036570299081605</v>
      </c>
      <c r="K10">
        <v>5.3014326341771001E-2</v>
      </c>
      <c r="L10">
        <v>0.33998475382555898</v>
      </c>
      <c r="M10">
        <v>1.09991437483941E-2</v>
      </c>
      <c r="N10">
        <v>0.12869959299477299</v>
      </c>
      <c r="O10">
        <v>76703.404560409996</v>
      </c>
      <c r="P10" s="1">
        <v>0.168269230769231</v>
      </c>
      <c r="Q10">
        <v>0.110576923076923</v>
      </c>
      <c r="R10">
        <v>0.72115384615384603</v>
      </c>
      <c r="S10">
        <v>20.329999999999998</v>
      </c>
      <c r="T10">
        <v>101556.17511067</v>
      </c>
      <c r="U10" s="1">
        <v>171.85706994589299</v>
      </c>
      <c r="V10">
        <v>208465.04222446299</v>
      </c>
      <c r="W10" s="1">
        <v>0.79434310981146095</v>
      </c>
      <c r="X10">
        <v>0.17044452758863499</v>
      </c>
      <c r="Y10">
        <v>3.5212362599903901E-2</v>
      </c>
      <c r="Z10">
        <v>0.205656890188539</v>
      </c>
      <c r="AA10">
        <v>208.46504222446299</v>
      </c>
      <c r="AB10">
        <v>6361.9571750925898</v>
      </c>
      <c r="AC10" s="1">
        <v>739.51166489306502</v>
      </c>
      <c r="AD10">
        <v>178943.478143988</v>
      </c>
      <c r="AE10" s="1">
        <v>284</v>
      </c>
      <c r="AF10">
        <v>46894</v>
      </c>
      <c r="AG10" s="1">
        <v>71962.907546748102</v>
      </c>
      <c r="AH10" s="1">
        <v>65.579994385264399</v>
      </c>
      <c r="AI10">
        <v>28.582099948665402</v>
      </c>
      <c r="AJ10">
        <v>32.297194832365101</v>
      </c>
      <c r="AK10">
        <v>2.5</v>
      </c>
      <c r="AL10">
        <v>2.4899619999999998</v>
      </c>
      <c r="AM10">
        <v>2.4765570000000001</v>
      </c>
      <c r="AN10">
        <v>0</v>
      </c>
      <c r="AO10" s="1">
        <v>0.72938511632245295</v>
      </c>
      <c r="AP10">
        <v>1320.2558360196599</v>
      </c>
      <c r="AQ10" s="1">
        <v>2414.9876611108698</v>
      </c>
      <c r="AR10" s="1">
        <v>7483.5735304940999</v>
      </c>
      <c r="AS10" s="1">
        <v>896.68383451894397</v>
      </c>
      <c r="AT10">
        <v>468.63819188665002</v>
      </c>
      <c r="AU10">
        <v>12584.1390540302</v>
      </c>
      <c r="AV10" s="1">
        <v>4753.5913108614996</v>
      </c>
      <c r="AW10" s="1">
        <v>0.38720971879999999</v>
      </c>
      <c r="AX10">
        <v>5295.9518305053998</v>
      </c>
      <c r="AY10" s="1">
        <v>0.43138837250000001</v>
      </c>
      <c r="AZ10">
        <v>843.26566206309997</v>
      </c>
      <c r="BA10">
        <v>6.8689258000000003E-2</v>
      </c>
      <c r="BB10">
        <v>1383.7201164456001</v>
      </c>
      <c r="BC10" s="1">
        <v>0.1127126507</v>
      </c>
      <c r="BD10">
        <v>12276.5289198756</v>
      </c>
      <c r="BE10" s="1">
        <v>0.59628268392080896</v>
      </c>
      <c r="BF10">
        <v>0.221207712393614</v>
      </c>
      <c r="BG10">
        <v>0.123791286946294</v>
      </c>
      <c r="BH10">
        <v>4.6860380672165698E-2</v>
      </c>
      <c r="BI10">
        <v>1.18579360671177E-2</v>
      </c>
    </row>
    <row r="11" spans="1:62" x14ac:dyDescent="0.35">
      <c r="A11" t="s">
        <v>1275</v>
      </c>
      <c r="B11" t="s">
        <v>635</v>
      </c>
      <c r="C11">
        <v>68</v>
      </c>
      <c r="D11">
        <v>15.9108505735294</v>
      </c>
      <c r="E11">
        <v>1081.9378389999999</v>
      </c>
      <c r="F11" t="e">
        <v>#N/A</v>
      </c>
      <c r="G11" t="e">
        <v>#N/A</v>
      </c>
      <c r="H11" t="e">
        <v>#N/A</v>
      </c>
      <c r="I11">
        <v>1.9201868176619001E-2</v>
      </c>
      <c r="J11">
        <v>0.93214158480681597</v>
      </c>
      <c r="K11">
        <v>3.5168579115210298E-2</v>
      </c>
      <c r="L11">
        <v>0.20024277275806601</v>
      </c>
      <c r="M11" t="e">
        <v>#N/A</v>
      </c>
      <c r="N11">
        <v>0.113979274511241</v>
      </c>
      <c r="O11">
        <v>71825.510769229993</v>
      </c>
      <c r="P11" s="1">
        <v>0.140845070422535</v>
      </c>
      <c r="Q11">
        <v>0.11267605633802801</v>
      </c>
      <c r="R11">
        <v>0.74647887323943696</v>
      </c>
      <c r="S11">
        <v>7</v>
      </c>
      <c r="T11">
        <v>105057.28571428001</v>
      </c>
      <c r="U11" s="1">
        <v>154.56254842857101</v>
      </c>
      <c r="V11">
        <v>228524.32097996</v>
      </c>
      <c r="W11" s="1">
        <v>0.83921592275903401</v>
      </c>
      <c r="X11">
        <v>0.137416632156937</v>
      </c>
      <c r="Y11">
        <v>2.3367445084028798E-2</v>
      </c>
      <c r="Z11">
        <v>0.16078407724096599</v>
      </c>
      <c r="AA11">
        <v>228.52432097996001</v>
      </c>
      <c r="AB11">
        <v>4776.6015881065796</v>
      </c>
      <c r="AC11" s="1">
        <v>447.06435301963802</v>
      </c>
      <c r="AD11">
        <v>171659.360874506</v>
      </c>
      <c r="AE11" s="1">
        <v>262</v>
      </c>
      <c r="AF11">
        <v>51417</v>
      </c>
      <c r="AG11" s="1">
        <v>77135.932154456896</v>
      </c>
      <c r="AH11" s="1">
        <v>28.199869149367</v>
      </c>
      <c r="AI11">
        <v>19.999996144492702</v>
      </c>
      <c r="AJ11">
        <v>25.1691922625701</v>
      </c>
      <c r="AK11">
        <v>1.5</v>
      </c>
      <c r="AL11">
        <v>0.67724799999999996</v>
      </c>
      <c r="AM11">
        <v>1.4459580000000001</v>
      </c>
      <c r="AN11">
        <v>3278.9366931458298</v>
      </c>
      <c r="AO11" s="1">
        <v>1.3994023655333301</v>
      </c>
      <c r="AP11">
        <v>1774.6380991486899</v>
      </c>
      <c r="AQ11" s="1">
        <v>2489.8759733644902</v>
      </c>
      <c r="AR11" s="1">
        <v>8369.5216708286298</v>
      </c>
      <c r="AS11" s="1">
        <v>365.87504913024901</v>
      </c>
      <c r="AT11">
        <v>464.662951861137</v>
      </c>
      <c r="AU11">
        <v>13464.5737443332</v>
      </c>
      <c r="AV11" s="1">
        <v>7163.8231977993</v>
      </c>
      <c r="AW11" s="1">
        <v>0.42535170100000003</v>
      </c>
      <c r="AX11">
        <v>7411.6695141815999</v>
      </c>
      <c r="AY11" s="1">
        <v>0.4400675657</v>
      </c>
      <c r="AZ11">
        <v>1389.5973717436</v>
      </c>
      <c r="BA11">
        <v>8.2507285499999999E-2</v>
      </c>
      <c r="BB11">
        <v>877.02711063289996</v>
      </c>
      <c r="BC11" s="1">
        <v>5.2073447799999999E-2</v>
      </c>
      <c r="BD11">
        <v>16842.117194357401</v>
      </c>
      <c r="BE11" s="1">
        <v>0.59975989469532698</v>
      </c>
      <c r="BF11">
        <v>0.23759078836918601</v>
      </c>
      <c r="BG11">
        <v>0.11419362516003199</v>
      </c>
      <c r="BH11">
        <v>3.5867478206939502E-2</v>
      </c>
      <c r="BI11">
        <v>1.2588213568515199E-2</v>
      </c>
    </row>
    <row r="12" spans="1:62" x14ac:dyDescent="0.35">
      <c r="A12" t="s">
        <v>1276</v>
      </c>
      <c r="B12" t="s">
        <v>636</v>
      </c>
      <c r="C12">
        <v>65</v>
      </c>
      <c r="D12">
        <v>10.624259015384601</v>
      </c>
      <c r="E12">
        <v>690.57683599999996</v>
      </c>
      <c r="F12" t="e">
        <v>#N/A</v>
      </c>
      <c r="G12" t="e">
        <v>#N/A</v>
      </c>
      <c r="H12" t="e">
        <v>#N/A</v>
      </c>
      <c r="I12">
        <v>3.2683203499811603E-2</v>
      </c>
      <c r="J12">
        <v>0.95059781836882695</v>
      </c>
      <c r="K12" t="e">
        <v>#N/A</v>
      </c>
      <c r="L12">
        <v>0.40654927981968397</v>
      </c>
      <c r="M12" t="e">
        <v>#N/A</v>
      </c>
      <c r="N12">
        <v>0.111351616344951</v>
      </c>
      <c r="O12">
        <v>67563.518220040001</v>
      </c>
      <c r="P12" s="1">
        <v>0.16393442622950799</v>
      </c>
      <c r="Q12">
        <v>0.19672131147541</v>
      </c>
      <c r="R12">
        <v>0.63934426229508201</v>
      </c>
      <c r="S12">
        <v>7</v>
      </c>
      <c r="T12">
        <v>92574.428571419994</v>
      </c>
      <c r="U12" s="1">
        <v>98.653833714285696</v>
      </c>
      <c r="V12">
        <v>170997.39499515999</v>
      </c>
      <c r="W12" s="1">
        <v>0.90860912189707199</v>
      </c>
      <c r="X12">
        <v>4.5987596924432897E-2</v>
      </c>
      <c r="Y12">
        <v>4.5403281178495403E-2</v>
      </c>
      <c r="Z12">
        <v>9.13908781029283E-2</v>
      </c>
      <c r="AA12">
        <v>170.99739499515999</v>
      </c>
      <c r="AB12">
        <v>3515.4408219971101</v>
      </c>
      <c r="AC12" s="1">
        <v>370.58442545269497</v>
      </c>
      <c r="AD12">
        <v>116035.808962864</v>
      </c>
      <c r="AE12" s="1">
        <v>81</v>
      </c>
      <c r="AF12">
        <v>39309</v>
      </c>
      <c r="AG12" s="1">
        <v>66440.705086928501</v>
      </c>
      <c r="AH12" s="1">
        <v>32.299921850665797</v>
      </c>
      <c r="AI12">
        <v>19.9999944079293</v>
      </c>
      <c r="AJ12">
        <v>19.999889513546599</v>
      </c>
      <c r="AK12">
        <v>2</v>
      </c>
      <c r="AL12">
        <v>1.396952</v>
      </c>
      <c r="AM12">
        <v>1.6532260000000001</v>
      </c>
      <c r="AN12">
        <v>2419.4640232618499</v>
      </c>
      <c r="AO12">
        <v>1.8801170629063899</v>
      </c>
      <c r="AP12">
        <v>1836.18054342037</v>
      </c>
      <c r="AQ12" s="1">
        <v>2644.11688144142</v>
      </c>
      <c r="AR12" s="1">
        <v>9691.8737656587109</v>
      </c>
      <c r="AS12" s="1">
        <v>825.96982734590301</v>
      </c>
      <c r="AT12">
        <v>717.18012273438001</v>
      </c>
      <c r="AU12">
        <v>15715.321140600799</v>
      </c>
      <c r="AV12" s="1">
        <v>9995.7639579840998</v>
      </c>
      <c r="AW12" s="1">
        <v>0.57639401150000003</v>
      </c>
      <c r="AX12">
        <v>4872.631620094</v>
      </c>
      <c r="AY12" s="1">
        <v>0.28097459060000002</v>
      </c>
      <c r="AZ12">
        <v>1209.7400173246001</v>
      </c>
      <c r="BA12">
        <v>6.9758239999999999E-2</v>
      </c>
      <c r="BB12">
        <v>1263.7585925666001</v>
      </c>
      <c r="BC12" s="1">
        <v>7.2873157800000005E-2</v>
      </c>
      <c r="BD12">
        <v>17341.894187969301</v>
      </c>
      <c r="BE12" s="1">
        <v>0.54564355803350495</v>
      </c>
      <c r="BF12">
        <v>0.243331917618339</v>
      </c>
      <c r="BG12">
        <v>0.118865064826496</v>
      </c>
      <c r="BH12">
        <v>4.7915626175922703E-2</v>
      </c>
      <c r="BI12">
        <v>4.4243833345736998E-2</v>
      </c>
    </row>
    <row r="13" spans="1:62" x14ac:dyDescent="0.35">
      <c r="A13" t="s">
        <v>1277</v>
      </c>
      <c r="B13" t="s">
        <v>637</v>
      </c>
      <c r="C13">
        <v>74</v>
      </c>
      <c r="D13">
        <v>53.136560689189203</v>
      </c>
      <c r="E13">
        <v>3932.1054909999998</v>
      </c>
      <c r="F13">
        <v>2.0301030392611202E-2</v>
      </c>
      <c r="G13">
        <v>1.9148588407931499E-2</v>
      </c>
      <c r="H13">
        <v>2.7507736462314501E-3</v>
      </c>
      <c r="I13">
        <v>3.0533880947467298E-2</v>
      </c>
      <c r="J13">
        <v>0.91541291980480299</v>
      </c>
      <c r="K13">
        <v>1.18528068009555E-2</v>
      </c>
      <c r="L13">
        <v>0.169527925753932</v>
      </c>
      <c r="M13">
        <v>6.1622039885301403E-3</v>
      </c>
      <c r="N13">
        <v>0.118442578722543</v>
      </c>
      <c r="O13">
        <v>76803.997270969994</v>
      </c>
      <c r="P13" s="1">
        <v>0.19512195121951201</v>
      </c>
      <c r="Q13">
        <v>0.146341463414634</v>
      </c>
      <c r="R13">
        <v>0.65853658536585402</v>
      </c>
      <c r="S13">
        <v>24</v>
      </c>
      <c r="T13">
        <v>112799.83333333</v>
      </c>
      <c r="U13" s="1">
        <v>163.83772879166699</v>
      </c>
      <c r="V13">
        <v>346979.97119426698</v>
      </c>
      <c r="W13" s="1">
        <v>0.83853061414755903</v>
      </c>
      <c r="X13">
        <v>0.102331738460732</v>
      </c>
      <c r="Y13">
        <v>5.9137647391709201E-2</v>
      </c>
      <c r="Z13">
        <v>0.161469385852441</v>
      </c>
      <c r="AA13">
        <v>346.97997119426702</v>
      </c>
      <c r="AB13">
        <v>9583.6518339227805</v>
      </c>
      <c r="AC13" s="1">
        <v>993.357464325465</v>
      </c>
      <c r="AD13">
        <v>297194.758437104</v>
      </c>
      <c r="AE13" s="1">
        <v>527</v>
      </c>
      <c r="AF13">
        <v>59500.5</v>
      </c>
      <c r="AG13" s="1">
        <v>123518.455730096</v>
      </c>
      <c r="AH13" s="1">
        <v>65.949992036948601</v>
      </c>
      <c r="AI13">
        <v>24.3424994850354</v>
      </c>
      <c r="AJ13">
        <v>32.327497294035901</v>
      </c>
      <c r="AK13">
        <v>2.2000000000000002</v>
      </c>
      <c r="AL13">
        <v>2.2000000000000002</v>
      </c>
      <c r="AM13">
        <v>2.2000000000000002</v>
      </c>
      <c r="AN13">
        <v>0</v>
      </c>
      <c r="AO13" s="1">
        <v>0.45049400312918902</v>
      </c>
      <c r="AP13">
        <v>1628.9400843035501</v>
      </c>
      <c r="AQ13" s="1">
        <v>2721.50974191654</v>
      </c>
      <c r="AR13" s="1">
        <v>8270.6042130445003</v>
      </c>
      <c r="AS13" s="1">
        <v>1071.15104099836</v>
      </c>
      <c r="AT13">
        <v>201.00397403097</v>
      </c>
      <c r="AU13">
        <v>13893.2090542939</v>
      </c>
      <c r="AV13" s="1">
        <v>2874.0246915440998</v>
      </c>
      <c r="AW13" s="1">
        <v>0.21328766709999999</v>
      </c>
      <c r="AX13">
        <v>8432.9149158470009</v>
      </c>
      <c r="AY13" s="1">
        <v>0.62582508589999997</v>
      </c>
      <c r="AZ13">
        <v>1225.0841479182</v>
      </c>
      <c r="BA13" s="1">
        <v>9.0916177799999998E-2</v>
      </c>
      <c r="BB13">
        <v>942.85142377279999</v>
      </c>
      <c r="BC13" s="1">
        <v>6.99710692E-2</v>
      </c>
      <c r="BD13">
        <v>13474.875179082101</v>
      </c>
      <c r="BE13" s="1">
        <v>0.62454732036624105</v>
      </c>
      <c r="BF13">
        <v>0.22497806872085499</v>
      </c>
      <c r="BG13">
        <v>0.113025213141241</v>
      </c>
      <c r="BH13">
        <v>2.2997604879705699E-2</v>
      </c>
      <c r="BI13">
        <v>1.44517928919562E-2</v>
      </c>
    </row>
    <row r="14" spans="1:62" x14ac:dyDescent="0.35">
      <c r="A14" t="s">
        <v>1278</v>
      </c>
      <c r="B14" t="s">
        <v>638</v>
      </c>
      <c r="C14">
        <v>65</v>
      </c>
      <c r="D14">
        <v>9.1722557230769208</v>
      </c>
      <c r="E14">
        <v>596.19662200000005</v>
      </c>
      <c r="F14" t="e">
        <v>#N/A</v>
      </c>
      <c r="G14" t="e">
        <v>#N/A</v>
      </c>
      <c r="H14" t="e">
        <v>#N/A</v>
      </c>
      <c r="I14">
        <v>4.4517104818823199E-2</v>
      </c>
      <c r="J14">
        <v>0.93214100650755505</v>
      </c>
      <c r="K14">
        <v>1.984342461181E-2</v>
      </c>
      <c r="L14">
        <v>0.36228511446190897</v>
      </c>
      <c r="M14" t="e">
        <v>#N/A</v>
      </c>
      <c r="N14">
        <v>0.16011674946468801</v>
      </c>
      <c r="O14">
        <v>61232.854461820003</v>
      </c>
      <c r="P14" s="1">
        <v>0.18965517241379301</v>
      </c>
      <c r="Q14">
        <v>0.18965517241379301</v>
      </c>
      <c r="R14">
        <v>0.62068965517241403</v>
      </c>
      <c r="S14">
        <v>8.5</v>
      </c>
      <c r="T14">
        <v>76939.411764699995</v>
      </c>
      <c r="U14" s="1">
        <v>70.140779058823497</v>
      </c>
      <c r="V14">
        <v>177051.321837244</v>
      </c>
      <c r="W14" s="1">
        <v>0.86333350385666896</v>
      </c>
      <c r="X14">
        <v>5.40085299562134E-2</v>
      </c>
      <c r="Y14">
        <v>8.2657966187117196E-2</v>
      </c>
      <c r="Z14">
        <v>0.13666649614333101</v>
      </c>
      <c r="AA14">
        <v>177.05132183724399</v>
      </c>
      <c r="AB14">
        <v>3899.1029372185899</v>
      </c>
      <c r="AC14" s="1">
        <v>441.14736698390698</v>
      </c>
      <c r="AD14">
        <v>152102.50917267599</v>
      </c>
      <c r="AE14" s="1">
        <v>183</v>
      </c>
      <c r="AF14">
        <v>40255</v>
      </c>
      <c r="AG14" s="1">
        <v>61668.786595174301</v>
      </c>
      <c r="AH14" s="1">
        <v>37.599998166222697</v>
      </c>
      <c r="AI14">
        <v>19.999991221451602</v>
      </c>
      <c r="AJ14">
        <v>30.510787581126099</v>
      </c>
      <c r="AK14">
        <v>2.9</v>
      </c>
      <c r="AL14">
        <v>1.468359</v>
      </c>
      <c r="AM14">
        <v>2.7467519999999999</v>
      </c>
      <c r="AN14">
        <v>2723.5957569716002</v>
      </c>
      <c r="AO14" s="1">
        <v>1.4872933633886201</v>
      </c>
      <c r="AP14">
        <v>2594.6936344768501</v>
      </c>
      <c r="AQ14" s="1">
        <v>3261.3832052205098</v>
      </c>
      <c r="AR14" s="1">
        <v>10026.107460904101</v>
      </c>
      <c r="AS14" s="1">
        <v>768.55522673525002</v>
      </c>
      <c r="AT14">
        <v>606.52188666711402</v>
      </c>
      <c r="AU14">
        <v>17257.261414003799</v>
      </c>
      <c r="AV14" s="1">
        <v>9763.9371426917005</v>
      </c>
      <c r="AW14" s="1">
        <v>0.5191045715</v>
      </c>
      <c r="AX14">
        <v>5637.9846915788003</v>
      </c>
      <c r="AY14" s="1">
        <v>0.29974625859999998</v>
      </c>
      <c r="AZ14">
        <v>1946.6850758976</v>
      </c>
      <c r="BA14">
        <v>0.1034964797</v>
      </c>
      <c r="BB14">
        <v>1460.5842984451999</v>
      </c>
      <c r="BC14" s="1">
        <v>7.7652690199999999E-2</v>
      </c>
      <c r="BD14">
        <v>18809.191208613302</v>
      </c>
      <c r="BE14" s="1">
        <v>0.51842739142025296</v>
      </c>
      <c r="BF14">
        <v>0.24899066179524501</v>
      </c>
      <c r="BG14">
        <v>0.177128081381285</v>
      </c>
      <c r="BH14">
        <v>3.84118711739381E-2</v>
      </c>
      <c r="BI14">
        <v>1.7041994229278701E-2</v>
      </c>
    </row>
    <row r="15" spans="1:62" x14ac:dyDescent="0.35">
      <c r="A15" t="s">
        <v>1279</v>
      </c>
      <c r="B15" t="s">
        <v>639</v>
      </c>
      <c r="C15">
        <v>61</v>
      </c>
      <c r="D15">
        <v>9.5328416721311502</v>
      </c>
      <c r="E15">
        <v>581.50334199999998</v>
      </c>
      <c r="F15" t="e">
        <v>#N/A</v>
      </c>
      <c r="G15" t="e">
        <v>#N/A</v>
      </c>
      <c r="H15" t="e">
        <v>#N/A</v>
      </c>
      <c r="I15">
        <v>0.101046681351821</v>
      </c>
      <c r="J15">
        <v>0.84959637988274594</v>
      </c>
      <c r="K15">
        <v>3.4996455812530101E-2</v>
      </c>
      <c r="L15">
        <v>0.41954073687639498</v>
      </c>
      <c r="M15" t="e">
        <v>#N/A</v>
      </c>
      <c r="N15">
        <v>0.115583118421322</v>
      </c>
      <c r="O15">
        <v>63244.324209530001</v>
      </c>
      <c r="P15" s="1">
        <v>0.28813559322033899</v>
      </c>
      <c r="Q15">
        <v>0.13559322033898299</v>
      </c>
      <c r="R15">
        <v>0.57627118644067798</v>
      </c>
      <c r="S15">
        <v>4.12</v>
      </c>
      <c r="T15">
        <v>93110.213592229993</v>
      </c>
      <c r="U15" s="1">
        <v>141.14158786407799</v>
      </c>
      <c r="V15">
        <v>344846.34139901499</v>
      </c>
      <c r="W15" s="1">
        <v>0.52450419963566397</v>
      </c>
      <c r="X15">
        <v>4.1164358525163203E-2</v>
      </c>
      <c r="Y15">
        <v>0.43433144183917299</v>
      </c>
      <c r="Z15">
        <v>0.47549580036433597</v>
      </c>
      <c r="AA15">
        <v>344.84634139901499</v>
      </c>
      <c r="AB15">
        <v>8777.8240146382504</v>
      </c>
      <c r="AC15" s="1">
        <v>558.65233531194394</v>
      </c>
      <c r="AD15">
        <v>315927.75887429499</v>
      </c>
      <c r="AE15" s="1">
        <v>549</v>
      </c>
      <c r="AF15">
        <v>42029.5</v>
      </c>
      <c r="AG15" s="1">
        <v>84140.727989487496</v>
      </c>
      <c r="AH15" s="1">
        <v>27.099822288417201</v>
      </c>
      <c r="AI15">
        <v>24.196836500553399</v>
      </c>
      <c r="AJ15">
        <v>24.114500173235498</v>
      </c>
      <c r="AK15">
        <v>0</v>
      </c>
      <c r="AL15">
        <v>0</v>
      </c>
      <c r="AM15">
        <v>0</v>
      </c>
      <c r="AN15">
        <v>2157.1401218189399</v>
      </c>
      <c r="AO15" s="1">
        <v>1.41035567991204</v>
      </c>
      <c r="AP15">
        <v>1953.91607912719</v>
      </c>
      <c r="AQ15" s="1">
        <v>3376.3280933989899</v>
      </c>
      <c r="AR15" s="1">
        <v>7747.0668603655204</v>
      </c>
      <c r="AS15" s="1">
        <v>945.83145147255198</v>
      </c>
      <c r="AT15" s="1">
        <v>563.47029558430302</v>
      </c>
      <c r="AU15">
        <v>14586.6127799486</v>
      </c>
      <c r="AV15" s="1">
        <v>6843.6388286785996</v>
      </c>
      <c r="AW15" s="1">
        <v>0.36789442859999999</v>
      </c>
      <c r="AX15">
        <v>9201.6044536666996</v>
      </c>
      <c r="AY15" s="1">
        <v>0.49465190920000002</v>
      </c>
      <c r="AZ15">
        <v>1766.8950293031</v>
      </c>
      <c r="BA15">
        <v>9.4983217800000005E-2</v>
      </c>
      <c r="BB15">
        <v>790.04290467179999</v>
      </c>
      <c r="BC15" s="1">
        <v>4.2470444500000003E-2</v>
      </c>
      <c r="BD15">
        <v>18602.181216320201</v>
      </c>
      <c r="BE15" s="1">
        <v>0.52793345837662498</v>
      </c>
      <c r="BF15">
        <v>0.23901736151852199</v>
      </c>
      <c r="BG15">
        <v>0.18056330699261799</v>
      </c>
      <c r="BH15">
        <v>3.90483105835032E-2</v>
      </c>
      <c r="BI15">
        <v>1.34375625287313E-2</v>
      </c>
    </row>
    <row r="16" spans="1:62" x14ac:dyDescent="0.35">
      <c r="A16" t="s">
        <v>1907</v>
      </c>
      <c r="B16" t="s">
        <v>640</v>
      </c>
      <c r="C16">
        <v>60</v>
      </c>
      <c r="D16">
        <v>17.4911544666667</v>
      </c>
      <c r="E16">
        <v>1049.4692680000001</v>
      </c>
      <c r="F16" t="e">
        <v>#N/A</v>
      </c>
      <c r="G16" t="e">
        <v>#N/A</v>
      </c>
      <c r="H16" t="e">
        <v>#N/A</v>
      </c>
      <c r="I16">
        <v>1.5452105049130501E-2</v>
      </c>
      <c r="J16">
        <v>0.96111955513597902</v>
      </c>
      <c r="K16">
        <v>1.6141142360802999E-2</v>
      </c>
      <c r="L16">
        <v>0.34710605271878697</v>
      </c>
      <c r="M16" t="e">
        <v>#N/A</v>
      </c>
      <c r="N16">
        <v>9.54351381944262E-2</v>
      </c>
      <c r="O16">
        <v>67595.546911459998</v>
      </c>
      <c r="P16" s="1">
        <v>0.189873417721519</v>
      </c>
      <c r="Q16">
        <v>0.126582278481013</v>
      </c>
      <c r="R16">
        <v>0.683544303797468</v>
      </c>
      <c r="S16">
        <v>10.25</v>
      </c>
      <c r="T16">
        <v>71501.097560969996</v>
      </c>
      <c r="U16" s="1">
        <v>102.387245658537</v>
      </c>
      <c r="V16">
        <v>188395.09267078401</v>
      </c>
      <c r="W16" s="1">
        <v>0.91023987777145299</v>
      </c>
      <c r="X16">
        <v>2.7973162968124899E-2</v>
      </c>
      <c r="Y16">
        <v>6.1786959260421798E-2</v>
      </c>
      <c r="Z16">
        <v>8.9760122228546693E-2</v>
      </c>
      <c r="AA16">
        <v>188.39509267078401</v>
      </c>
      <c r="AB16">
        <v>3809.8066536237102</v>
      </c>
      <c r="AC16" s="1">
        <v>540.21704807081596</v>
      </c>
      <c r="AD16">
        <v>140207.49795918399</v>
      </c>
      <c r="AE16" s="1">
        <v>138</v>
      </c>
      <c r="AF16">
        <v>42054</v>
      </c>
      <c r="AG16" s="1">
        <v>60734.544384667097</v>
      </c>
      <c r="AH16" s="1">
        <v>23.599973805274999</v>
      </c>
      <c r="AI16">
        <v>20</v>
      </c>
      <c r="AJ16">
        <v>19.999963838277498</v>
      </c>
      <c r="AK16">
        <v>0.5</v>
      </c>
      <c r="AL16">
        <v>0.27909499999999998</v>
      </c>
      <c r="AM16">
        <v>0.41256399999999999</v>
      </c>
      <c r="AN16">
        <v>2612.0094161728198</v>
      </c>
      <c r="AO16">
        <v>1.6677743683523101</v>
      </c>
      <c r="AP16">
        <v>1383.4843518257301</v>
      </c>
      <c r="AQ16" s="1">
        <v>2791.37809874391</v>
      </c>
      <c r="AR16" s="1">
        <v>7163.2198190295203</v>
      </c>
      <c r="AS16" s="1">
        <v>1180.81571112762</v>
      </c>
      <c r="AT16" s="1">
        <v>700.29270261585202</v>
      </c>
      <c r="AU16">
        <v>13219.1906833426</v>
      </c>
      <c r="AV16" s="1">
        <v>8007.6883503867002</v>
      </c>
      <c r="AW16" s="1">
        <v>0.50918950240000005</v>
      </c>
      <c r="AX16">
        <v>5496.274802424</v>
      </c>
      <c r="AY16" s="1">
        <v>0.34949479909999998</v>
      </c>
      <c r="AZ16">
        <v>1287.6372328099001</v>
      </c>
      <c r="BA16">
        <v>8.1877732100000003E-2</v>
      </c>
      <c r="BB16">
        <v>934.74179775619996</v>
      </c>
      <c r="BC16" s="1">
        <v>5.94379664E-2</v>
      </c>
      <c r="BD16">
        <v>15726.342183376801</v>
      </c>
      <c r="BE16" s="1">
        <v>0.50729234898000997</v>
      </c>
      <c r="BF16">
        <v>0.24571407585562599</v>
      </c>
      <c r="BG16">
        <v>0.18565433658713201</v>
      </c>
      <c r="BH16">
        <v>2.9528752269908198E-2</v>
      </c>
      <c r="BI16">
        <v>3.18104863073237E-2</v>
      </c>
    </row>
    <row r="17" spans="1:61" x14ac:dyDescent="0.35">
      <c r="A17" t="s">
        <v>1280</v>
      </c>
      <c r="B17" t="s">
        <v>641</v>
      </c>
      <c r="C17">
        <v>78</v>
      </c>
      <c r="D17">
        <v>14.5504918717949</v>
      </c>
      <c r="E17">
        <v>1134.9383660000001</v>
      </c>
      <c r="F17" t="e">
        <v>#N/A</v>
      </c>
      <c r="G17">
        <v>1.2529756382474401E-2</v>
      </c>
      <c r="H17" t="e">
        <v>#N/A</v>
      </c>
      <c r="I17">
        <v>0.18025217492835599</v>
      </c>
      <c r="J17">
        <v>0.78620820226023003</v>
      </c>
      <c r="K17">
        <v>1.29697135481132E-2</v>
      </c>
      <c r="L17">
        <v>0.27440012017348497</v>
      </c>
      <c r="M17">
        <v>9.46940440423495E-3</v>
      </c>
      <c r="N17">
        <v>9.8922029009407594E-2</v>
      </c>
      <c r="O17">
        <v>70240.184249419995</v>
      </c>
      <c r="P17" s="1">
        <v>4.3478260869565202E-2</v>
      </c>
      <c r="Q17">
        <v>0.19565217391304299</v>
      </c>
      <c r="R17">
        <v>0.76086956521739102</v>
      </c>
      <c r="S17">
        <v>8.85</v>
      </c>
      <c r="T17">
        <v>76405.875706210005</v>
      </c>
      <c r="U17" s="1">
        <v>128.24162327683601</v>
      </c>
      <c r="V17">
        <v>301880.17275997199</v>
      </c>
      <c r="W17" s="1">
        <v>0.62170657307600796</v>
      </c>
      <c r="X17">
        <v>0.17151272743469001</v>
      </c>
      <c r="Y17">
        <v>0.206780699489302</v>
      </c>
      <c r="Z17">
        <v>0.37829342692399198</v>
      </c>
      <c r="AA17">
        <v>301.88017275997203</v>
      </c>
      <c r="AB17">
        <v>11139.4498403978</v>
      </c>
      <c r="AC17" s="1">
        <v>583.69810189322595</v>
      </c>
      <c r="AD17">
        <v>239291.24618348599</v>
      </c>
      <c r="AE17" s="1">
        <v>453</v>
      </c>
      <c r="AF17">
        <v>40966.5</v>
      </c>
      <c r="AG17" s="1">
        <v>94250.8245804006</v>
      </c>
      <c r="AH17" s="1">
        <v>46.8599820032818</v>
      </c>
      <c r="AI17">
        <v>31.709995913734701</v>
      </c>
      <c r="AJ17">
        <v>43.706284066987799</v>
      </c>
      <c r="AK17">
        <v>1.8</v>
      </c>
      <c r="AL17">
        <v>1.8</v>
      </c>
      <c r="AM17">
        <v>1.8</v>
      </c>
      <c r="AN17">
        <v>0</v>
      </c>
      <c r="AO17" s="1">
        <v>0.946171328443146</v>
      </c>
      <c r="AP17">
        <v>1470.59668612877</v>
      </c>
      <c r="AQ17" s="1">
        <v>2224.9461958888401</v>
      </c>
      <c r="AR17" s="1">
        <v>8694.1441452689396</v>
      </c>
      <c r="AS17" s="1">
        <v>892.87987820124499</v>
      </c>
      <c r="AT17">
        <v>410.541342119013</v>
      </c>
      <c r="AU17">
        <v>13693.1082476068</v>
      </c>
      <c r="AV17" s="1">
        <v>5228.4206004081998</v>
      </c>
      <c r="AW17" s="1">
        <v>0.34002533229999998</v>
      </c>
      <c r="AX17">
        <v>7989.8460015917999</v>
      </c>
      <c r="AY17" s="1">
        <v>0.51961199170000005</v>
      </c>
      <c r="AZ17">
        <v>1187.075221973</v>
      </c>
      <c r="BA17">
        <v>7.7200301499999999E-2</v>
      </c>
      <c r="BB17">
        <v>971.22016556100004</v>
      </c>
      <c r="BC17" s="1">
        <v>6.3162374399999999E-2</v>
      </c>
      <c r="BD17">
        <v>15376.561989534001</v>
      </c>
      <c r="BE17" s="1">
        <v>0.57032060734040702</v>
      </c>
      <c r="BF17">
        <v>0.24965246800371099</v>
      </c>
      <c r="BG17">
        <v>0.136502388913983</v>
      </c>
      <c r="BH17">
        <v>2.72094293413861E-2</v>
      </c>
      <c r="BI17">
        <v>1.6315106400511901E-2</v>
      </c>
    </row>
    <row r="18" spans="1:61" x14ac:dyDescent="0.35">
      <c r="A18" t="s">
        <v>1281</v>
      </c>
      <c r="B18" t="s">
        <v>642</v>
      </c>
      <c r="C18">
        <v>57</v>
      </c>
      <c r="D18">
        <v>10.5036724912281</v>
      </c>
      <c r="E18">
        <v>598.70933200000002</v>
      </c>
      <c r="F18" t="e">
        <v>#N/A</v>
      </c>
      <c r="G18" t="e">
        <v>#N/A</v>
      </c>
      <c r="H18" t="e">
        <v>#N/A</v>
      </c>
      <c r="I18">
        <v>2.25289103603078E-2</v>
      </c>
      <c r="J18">
        <v>0.95871503181377504</v>
      </c>
      <c r="K18" t="e">
        <v>#N/A</v>
      </c>
      <c r="L18">
        <v>0.283881406801474</v>
      </c>
      <c r="M18" t="e">
        <v>#N/A</v>
      </c>
      <c r="N18">
        <v>9.3279875314864896E-2</v>
      </c>
      <c r="O18">
        <v>59616.650809220002</v>
      </c>
      <c r="P18" s="1">
        <v>0.36538461538461497</v>
      </c>
      <c r="Q18">
        <v>0.115384615384615</v>
      </c>
      <c r="R18">
        <v>0.51923076923076905</v>
      </c>
      <c r="S18">
        <v>7.81</v>
      </c>
      <c r="T18">
        <v>70580.80409731</v>
      </c>
      <c r="U18" s="1">
        <v>76.659325480153697</v>
      </c>
      <c r="V18">
        <v>198549.13502500701</v>
      </c>
      <c r="W18" s="1">
        <v>0.92155011868947401</v>
      </c>
      <c r="X18">
        <v>3.85111970551483E-2</v>
      </c>
      <c r="Y18">
        <v>3.9938684255377298E-2</v>
      </c>
      <c r="Z18">
        <v>7.8449881310525604E-2</v>
      </c>
      <c r="AA18">
        <v>198.54913502500699</v>
      </c>
      <c r="AB18">
        <v>4057.6534724867101</v>
      </c>
      <c r="AC18" s="1">
        <v>507.10697791495301</v>
      </c>
      <c r="AD18">
        <v>173169.259813465</v>
      </c>
      <c r="AE18" s="1">
        <v>269</v>
      </c>
      <c r="AF18">
        <v>47138</v>
      </c>
      <c r="AG18" s="1">
        <v>78981.764669549098</v>
      </c>
      <c r="AH18" s="1">
        <v>30.929893589235899</v>
      </c>
      <c r="AI18">
        <v>19.999994522930301</v>
      </c>
      <c r="AJ18">
        <v>20</v>
      </c>
      <c r="AK18">
        <v>0.47</v>
      </c>
      <c r="AL18">
        <v>0.47</v>
      </c>
      <c r="AM18">
        <v>0.47</v>
      </c>
      <c r="AN18">
        <v>2743.0505292341099</v>
      </c>
      <c r="AO18">
        <v>1.2706138378912699</v>
      </c>
      <c r="AP18">
        <v>2415.28475123217</v>
      </c>
      <c r="AQ18" s="1">
        <v>2166.4798603807299</v>
      </c>
      <c r="AR18" s="1">
        <v>8001.9239786962298</v>
      </c>
      <c r="AS18" s="1">
        <v>627.71328241130504</v>
      </c>
      <c r="AT18">
        <v>256.30729604194602</v>
      </c>
      <c r="AU18">
        <v>13467.7091687624</v>
      </c>
      <c r="AV18" s="1">
        <v>9031.9067946734995</v>
      </c>
      <c r="AW18" s="1">
        <v>0.48681771130000001</v>
      </c>
      <c r="AX18">
        <v>7248.0396547642003</v>
      </c>
      <c r="AY18" s="1">
        <v>0.39066768029999999</v>
      </c>
      <c r="AZ18">
        <v>1340.1806420073999</v>
      </c>
      <c r="BA18">
        <v>7.2235430200000006E-2</v>
      </c>
      <c r="BB18">
        <v>932.82729884109995</v>
      </c>
      <c r="BC18" s="1">
        <v>5.0279178100000002E-2</v>
      </c>
      <c r="BD18">
        <v>18552.954390286199</v>
      </c>
      <c r="BE18" s="1">
        <v>0.50593598002690698</v>
      </c>
      <c r="BF18">
        <v>0.239519275547489</v>
      </c>
      <c r="BG18">
        <v>0.214868595714024</v>
      </c>
      <c r="BH18">
        <v>2.9732265819661E-2</v>
      </c>
      <c r="BI18">
        <v>9.9438828919192201E-3</v>
      </c>
    </row>
    <row r="19" spans="1:61" x14ac:dyDescent="0.35">
      <c r="A19" t="s">
        <v>1282</v>
      </c>
      <c r="B19" t="s">
        <v>643</v>
      </c>
      <c r="C19">
        <v>76</v>
      </c>
      <c r="D19">
        <v>38.180352815789497</v>
      </c>
      <c r="E19">
        <v>2901.7068140000001</v>
      </c>
      <c r="F19">
        <v>7.8415051359989104E-3</v>
      </c>
      <c r="G19">
        <v>9.3445020449037693E-3</v>
      </c>
      <c r="H19" t="e">
        <v>#N/A</v>
      </c>
      <c r="I19">
        <v>2.8263264129058101E-2</v>
      </c>
      <c r="J19">
        <v>0.90866913245601999</v>
      </c>
      <c r="K19">
        <v>4.5185778089555297E-2</v>
      </c>
      <c r="L19">
        <v>0.41519273215485802</v>
      </c>
      <c r="M19">
        <v>1.1852323758454001E-2</v>
      </c>
      <c r="N19">
        <v>0.13194451463586199</v>
      </c>
      <c r="O19">
        <v>63863.317307689998</v>
      </c>
      <c r="P19" s="1">
        <v>0.105</v>
      </c>
      <c r="Q19">
        <v>0.16500000000000001</v>
      </c>
      <c r="R19">
        <v>0.73</v>
      </c>
      <c r="S19">
        <v>21</v>
      </c>
      <c r="T19">
        <v>93824.571428569994</v>
      </c>
      <c r="U19" s="1">
        <v>138.17651495238101</v>
      </c>
      <c r="V19">
        <v>273524.26033211203</v>
      </c>
      <c r="W19" s="1">
        <v>0.68714400727208402</v>
      </c>
      <c r="X19">
        <v>0.186927946085965</v>
      </c>
      <c r="Y19">
        <v>0.12592804664195101</v>
      </c>
      <c r="Z19">
        <v>0.31285599272791598</v>
      </c>
      <c r="AA19">
        <v>273.52426033211202</v>
      </c>
      <c r="AB19">
        <v>8074.97362826264</v>
      </c>
      <c r="AC19" s="1">
        <v>666.32106340706298</v>
      </c>
      <c r="AD19">
        <v>191225.589348863</v>
      </c>
      <c r="AE19" s="1">
        <v>336</v>
      </c>
      <c r="AF19">
        <v>37883</v>
      </c>
      <c r="AG19" s="1">
        <v>64500.828638308201</v>
      </c>
      <c r="AH19" s="1">
        <v>60.999987193273903</v>
      </c>
      <c r="AI19">
        <v>22.022698006505301</v>
      </c>
      <c r="AJ19">
        <v>35.883295704731502</v>
      </c>
      <c r="AK19">
        <v>1.75</v>
      </c>
      <c r="AL19">
        <v>0.97678500000000001</v>
      </c>
      <c r="AM19">
        <v>1.3241130000000001</v>
      </c>
      <c r="AN19">
        <v>0</v>
      </c>
      <c r="AO19">
        <v>0.792709275203337</v>
      </c>
      <c r="AP19">
        <v>2050.3308608903399</v>
      </c>
      <c r="AQ19" s="1">
        <v>1741.7546719797599</v>
      </c>
      <c r="AR19" s="1">
        <v>7657.85830697643</v>
      </c>
      <c r="AS19" s="1">
        <v>984.82639466276498</v>
      </c>
      <c r="AT19" s="1">
        <v>623.18509619076895</v>
      </c>
      <c r="AU19">
        <v>13057.955330700101</v>
      </c>
      <c r="AV19" s="1">
        <v>5488.1329537264</v>
      </c>
      <c r="AW19" s="1">
        <v>0.36703038249999997</v>
      </c>
      <c r="AX19">
        <v>6727.7745346557003</v>
      </c>
      <c r="AY19" s="1">
        <v>0.44993400880000001</v>
      </c>
      <c r="AZ19">
        <v>876.26288862399997</v>
      </c>
      <c r="BA19">
        <v>5.8601915400000003E-2</v>
      </c>
      <c r="BB19">
        <v>1860.6324846601001</v>
      </c>
      <c r="BC19" s="1">
        <v>0.1244336933</v>
      </c>
      <c r="BD19">
        <v>14952.8028616662</v>
      </c>
      <c r="BE19" s="1">
        <v>0.54607521145642102</v>
      </c>
      <c r="BF19">
        <v>0.25808943843357102</v>
      </c>
      <c r="BG19">
        <v>0.15177583767132499</v>
      </c>
      <c r="BH19">
        <v>3.1880934784627502E-2</v>
      </c>
      <c r="BI19">
        <v>1.21785776540561E-2</v>
      </c>
    </row>
    <row r="20" spans="1:61" x14ac:dyDescent="0.35">
      <c r="A20" t="s">
        <v>1283</v>
      </c>
      <c r="B20" t="s">
        <v>644</v>
      </c>
      <c r="C20">
        <v>62</v>
      </c>
      <c r="D20">
        <v>43.520249354838697</v>
      </c>
      <c r="E20">
        <v>2698.2554599999999</v>
      </c>
      <c r="F20">
        <v>3.7832939802077401E-3</v>
      </c>
      <c r="G20">
        <v>6.6174751235303295E-2</v>
      </c>
      <c r="H20" t="e">
        <v>#N/A</v>
      </c>
      <c r="I20">
        <v>0.2196851922028</v>
      </c>
      <c r="J20">
        <v>0.552386672898594</v>
      </c>
      <c r="K20">
        <v>0.15647845978747199</v>
      </c>
      <c r="L20">
        <v>0.999963317836294</v>
      </c>
      <c r="M20">
        <v>7.2447716524865105E-2</v>
      </c>
      <c r="N20">
        <v>0.248593012349244</v>
      </c>
      <c r="O20">
        <v>61705.369547720002</v>
      </c>
      <c r="P20" s="1">
        <v>0.16666666666666699</v>
      </c>
      <c r="Q20">
        <v>0.15625</v>
      </c>
      <c r="R20">
        <v>0.67708333333333304</v>
      </c>
      <c r="S20">
        <v>30</v>
      </c>
      <c r="T20">
        <v>71356.039999999994</v>
      </c>
      <c r="U20" s="1">
        <v>89.941848666666701</v>
      </c>
      <c r="V20">
        <v>218189.544588191</v>
      </c>
      <c r="W20" s="1">
        <v>0.74385512789174202</v>
      </c>
      <c r="X20">
        <v>0.155988999596471</v>
      </c>
      <c r="Y20">
        <v>0.100155872511786</v>
      </c>
      <c r="Z20">
        <v>0.25614487210825798</v>
      </c>
      <c r="AA20">
        <v>218.18954458819101</v>
      </c>
      <c r="AB20">
        <v>5124.6167032679696</v>
      </c>
      <c r="AC20" s="1">
        <v>584.23207267409703</v>
      </c>
      <c r="AD20">
        <v>120074.494988607</v>
      </c>
      <c r="AE20" s="1">
        <v>87</v>
      </c>
      <c r="AF20">
        <v>32446</v>
      </c>
      <c r="AG20" s="1">
        <v>53375.595442314203</v>
      </c>
      <c r="AH20" s="1">
        <v>40.2999887390596</v>
      </c>
      <c r="AI20">
        <v>19.9999990866134</v>
      </c>
      <c r="AJ20">
        <v>29.320095762448499</v>
      </c>
      <c r="AK20">
        <v>4.25</v>
      </c>
      <c r="AL20">
        <v>2.5804170000000002</v>
      </c>
      <c r="AM20">
        <v>4.1319290000000004</v>
      </c>
      <c r="AN20">
        <v>0</v>
      </c>
      <c r="AO20" s="1">
        <v>0.84970607307738999</v>
      </c>
      <c r="AP20">
        <v>1841.09221444881</v>
      </c>
      <c r="AQ20" s="1">
        <v>4799.0590223803401</v>
      </c>
      <c r="AR20" s="1">
        <v>8199.4683483379304</v>
      </c>
      <c r="AS20" s="1">
        <v>1365.5295188395501</v>
      </c>
      <c r="AT20" s="1">
        <v>537.469450724284</v>
      </c>
      <c r="AU20">
        <v>16742.6185547309</v>
      </c>
      <c r="AV20" s="1">
        <v>10270.015930523299</v>
      </c>
      <c r="AW20" s="1">
        <v>0.47813550490000001</v>
      </c>
      <c r="AX20">
        <v>4344.3369164106998</v>
      </c>
      <c r="AY20" s="1">
        <v>0.2022569136</v>
      </c>
      <c r="AZ20">
        <v>440.25615720910002</v>
      </c>
      <c r="BA20">
        <v>2.04967647E-2</v>
      </c>
      <c r="BB20">
        <v>6424.6909536038002</v>
      </c>
      <c r="BC20" s="1">
        <v>0.29911081680000001</v>
      </c>
      <c r="BD20">
        <v>21479.299957746902</v>
      </c>
      <c r="BE20" s="1">
        <v>0.44755752887332301</v>
      </c>
      <c r="BF20">
        <v>0.24716188740775299</v>
      </c>
      <c r="BG20">
        <v>0.26762351213424801</v>
      </c>
      <c r="BH20">
        <v>2.76165692446768E-2</v>
      </c>
      <c r="BI20">
        <v>1.0040502339998999E-2</v>
      </c>
    </row>
    <row r="21" spans="1:61" x14ac:dyDescent="0.35">
      <c r="A21" t="s">
        <v>1908</v>
      </c>
      <c r="B21" t="s">
        <v>645</v>
      </c>
      <c r="C21">
        <v>89</v>
      </c>
      <c r="D21">
        <v>25.0991984269663</v>
      </c>
      <c r="E21">
        <v>2233.8286600000001</v>
      </c>
      <c r="F21">
        <v>3.6375267197852001E-2</v>
      </c>
      <c r="G21">
        <v>3.27935085859484E-2</v>
      </c>
      <c r="H21" t="e">
        <v>#N/A</v>
      </c>
      <c r="I21">
        <v>3.06266146003242E-2</v>
      </c>
      <c r="J21">
        <v>0.84079635987361301</v>
      </c>
      <c r="K21">
        <v>5.8534059255984601E-2</v>
      </c>
      <c r="L21">
        <v>0.470926070964165</v>
      </c>
      <c r="M21">
        <v>2.56217814021894E-2</v>
      </c>
      <c r="N21">
        <v>0.23591565875228199</v>
      </c>
      <c r="O21">
        <v>76202.356495460001</v>
      </c>
      <c r="P21" s="1">
        <v>0.13173652694610799</v>
      </c>
      <c r="Q21">
        <v>0.14371257485029901</v>
      </c>
      <c r="R21">
        <v>0.72455089820359297</v>
      </c>
      <c r="S21">
        <v>18.8</v>
      </c>
      <c r="T21">
        <v>100938.98936170001</v>
      </c>
      <c r="U21" s="1">
        <v>118.820673404255</v>
      </c>
      <c r="V21">
        <v>346925.83360444498</v>
      </c>
      <c r="W21" s="1">
        <v>0.63540726270843495</v>
      </c>
      <c r="X21">
        <v>0.2699523532998</v>
      </c>
      <c r="Y21">
        <v>9.4640383991764804E-2</v>
      </c>
      <c r="Z21">
        <v>0.36459273729156499</v>
      </c>
      <c r="AA21">
        <v>346.92583360444502</v>
      </c>
      <c r="AB21">
        <v>9503.4768691704394</v>
      </c>
      <c r="AC21" s="1">
        <v>794.01584452766394</v>
      </c>
      <c r="AD21" s="1">
        <v>277497.76205633499</v>
      </c>
      <c r="AE21" s="1">
        <v>512</v>
      </c>
      <c r="AF21">
        <v>33590</v>
      </c>
      <c r="AG21" s="1">
        <v>62446.132197967599</v>
      </c>
      <c r="AH21" s="1">
        <v>51.819998791989399</v>
      </c>
      <c r="AI21">
        <v>24.839999984566099</v>
      </c>
      <c r="AJ21">
        <v>24.839996032613801</v>
      </c>
      <c r="AK21">
        <v>3.12</v>
      </c>
      <c r="AL21">
        <v>3.0085190000000002</v>
      </c>
      <c r="AM21">
        <v>3.0627520000000001</v>
      </c>
      <c r="AN21">
        <v>2268.2522794742899</v>
      </c>
      <c r="AO21">
        <v>1.55037998304971</v>
      </c>
      <c r="AP21">
        <v>1628.74930613523</v>
      </c>
      <c r="AQ21" s="1">
        <v>2771.45354559109</v>
      </c>
      <c r="AR21" s="1">
        <v>11196.2724974618</v>
      </c>
      <c r="AS21" s="1">
        <v>1504.0861817933701</v>
      </c>
      <c r="AT21" s="1">
        <v>399.11382907944198</v>
      </c>
      <c r="AU21">
        <v>17499.675360060999</v>
      </c>
      <c r="AV21" s="1">
        <v>5315.1758692137</v>
      </c>
      <c r="AW21" s="1">
        <v>0.28174680159999999</v>
      </c>
      <c r="AX21">
        <v>10593.1805207917</v>
      </c>
      <c r="AY21" s="1">
        <v>0.56152323150000005</v>
      </c>
      <c r="AZ21">
        <v>938.0802390179</v>
      </c>
      <c r="BA21">
        <v>4.97257501E-2</v>
      </c>
      <c r="BB21">
        <v>2018.6430807229001</v>
      </c>
      <c r="BC21">
        <v>0.1070042169</v>
      </c>
      <c r="BD21">
        <v>18865.079709746198</v>
      </c>
      <c r="BE21" s="1">
        <v>0.58723989692194301</v>
      </c>
      <c r="BF21">
        <v>0.288207828753828</v>
      </c>
      <c r="BG21">
        <v>8.1105127290104495E-2</v>
      </c>
      <c r="BH21">
        <v>2.1075054256160498E-2</v>
      </c>
      <c r="BI21">
        <v>2.2372092777963599E-2</v>
      </c>
    </row>
    <row r="22" spans="1:61" x14ac:dyDescent="0.35">
      <c r="A22" t="s">
        <v>1284</v>
      </c>
      <c r="B22" t="s">
        <v>646</v>
      </c>
      <c r="C22">
        <v>24</v>
      </c>
      <c r="D22">
        <v>117.472570291667</v>
      </c>
      <c r="E22">
        <v>2819.3416870000001</v>
      </c>
      <c r="F22">
        <v>0.106607972955644</v>
      </c>
      <c r="G22">
        <v>3.6367641106501702E-2</v>
      </c>
      <c r="H22" t="e">
        <v>#N/A</v>
      </c>
      <c r="I22">
        <v>4.0975705380808899E-2</v>
      </c>
      <c r="J22">
        <v>0.78198936245296402</v>
      </c>
      <c r="K22">
        <v>3.3058221879688897E-2</v>
      </c>
      <c r="L22">
        <v>0.106970018737798</v>
      </c>
      <c r="M22">
        <v>1.93601605070658E-2</v>
      </c>
      <c r="N22">
        <v>0.143179670508853</v>
      </c>
      <c r="O22">
        <v>79462.877959920006</v>
      </c>
      <c r="P22" s="1">
        <v>9.3596059113300503E-2</v>
      </c>
      <c r="Q22">
        <v>0.147783251231527</v>
      </c>
      <c r="R22">
        <v>0.75862068965517204</v>
      </c>
      <c r="S22">
        <v>15.5</v>
      </c>
      <c r="T22">
        <v>101998.58064515999</v>
      </c>
      <c r="U22" s="1">
        <v>181.893012064516</v>
      </c>
      <c r="V22">
        <v>321223.381392863</v>
      </c>
      <c r="W22" s="1">
        <v>0.84791390321570603</v>
      </c>
      <c r="X22">
        <v>0.12844472033084001</v>
      </c>
      <c r="Y22">
        <v>2.3641376453453902E-2</v>
      </c>
      <c r="Z22">
        <v>0.15208609678429399</v>
      </c>
      <c r="AA22">
        <v>321.22338139286302</v>
      </c>
      <c r="AB22">
        <v>15014.5788271033</v>
      </c>
      <c r="AC22" s="1">
        <v>1329.45669809478</v>
      </c>
      <c r="AD22">
        <v>293421.77973832202</v>
      </c>
      <c r="AE22" s="1">
        <v>524</v>
      </c>
      <c r="AF22">
        <v>64578</v>
      </c>
      <c r="AG22" s="1">
        <v>137461.941553585</v>
      </c>
      <c r="AH22" s="1">
        <v>87.179959029524696</v>
      </c>
      <c r="AI22">
        <v>44.4106990273322</v>
      </c>
      <c r="AJ22">
        <v>54.687792285854201</v>
      </c>
      <c r="AK22">
        <v>1.5</v>
      </c>
      <c r="AL22">
        <v>0.89720500000000003</v>
      </c>
      <c r="AM22">
        <v>1.100541</v>
      </c>
      <c r="AN22">
        <v>0</v>
      </c>
      <c r="AO22">
        <v>0.82014359640656098</v>
      </c>
      <c r="AP22">
        <v>1865.7636370415601</v>
      </c>
      <c r="AQ22" s="1">
        <v>3025.7837882280101</v>
      </c>
      <c r="AR22" s="1">
        <v>10821.665724549001</v>
      </c>
      <c r="AS22" s="1">
        <v>1250.4131039722399</v>
      </c>
      <c r="AT22">
        <v>525.20230762650397</v>
      </c>
      <c r="AU22">
        <v>17488.8285614173</v>
      </c>
      <c r="AV22" s="1">
        <v>3093.5486600279</v>
      </c>
      <c r="AW22" s="1">
        <v>0.18055366940000001</v>
      </c>
      <c r="AX22">
        <v>12018.163604249199</v>
      </c>
      <c r="AY22" s="1">
        <v>0.70143507569999997</v>
      </c>
      <c r="AZ22">
        <v>1133.3447063204001</v>
      </c>
      <c r="BA22">
        <v>6.6147188199999998E-2</v>
      </c>
      <c r="BB22">
        <v>888.62228272649998</v>
      </c>
      <c r="BC22" s="1">
        <v>5.1864066600000001E-2</v>
      </c>
      <c r="BD22">
        <v>17133.679253324</v>
      </c>
      <c r="BE22" s="1">
        <v>0.63784620757121802</v>
      </c>
      <c r="BF22">
        <v>0.262100806869144</v>
      </c>
      <c r="BG22">
        <v>5.6432639122490198E-2</v>
      </c>
      <c r="BH22">
        <v>2.4846357189514199E-2</v>
      </c>
      <c r="BI22">
        <v>1.8773989247632999E-2</v>
      </c>
    </row>
    <row r="23" spans="1:61" x14ac:dyDescent="0.35">
      <c r="A23" t="s">
        <v>1285</v>
      </c>
      <c r="B23" t="s">
        <v>647</v>
      </c>
      <c r="C23">
        <v>27</v>
      </c>
      <c r="D23">
        <v>152.21168303703701</v>
      </c>
      <c r="E23">
        <v>4109.7154419999997</v>
      </c>
      <c r="F23">
        <v>6.7349503869745496E-3</v>
      </c>
      <c r="G23">
        <v>0.14160781981456999</v>
      </c>
      <c r="H23">
        <v>2.63548443244105E-3</v>
      </c>
      <c r="I23">
        <v>8.1485364512491706E-2</v>
      </c>
      <c r="J23">
        <v>0.69583348520079502</v>
      </c>
      <c r="K23">
        <v>7.1702895652727597E-2</v>
      </c>
      <c r="L23">
        <v>0.64343413468975597</v>
      </c>
      <c r="M23">
        <v>1.1674484183097999E-2</v>
      </c>
      <c r="N23">
        <v>0.16960223692833401</v>
      </c>
      <c r="O23">
        <v>62898.76942189</v>
      </c>
      <c r="P23" s="1">
        <v>0.18213058419243999</v>
      </c>
      <c r="Q23">
        <v>0.17182130584192401</v>
      </c>
      <c r="R23">
        <v>0.646048109965636</v>
      </c>
      <c r="S23">
        <v>32.200000000000003</v>
      </c>
      <c r="T23">
        <v>81351.97018633</v>
      </c>
      <c r="U23" s="1">
        <v>127.63091434782601</v>
      </c>
      <c r="V23">
        <v>226245.16785218299</v>
      </c>
      <c r="W23" s="1">
        <v>0.74175825109496796</v>
      </c>
      <c r="X23">
        <v>0.22715332273625299</v>
      </c>
      <c r="Y23">
        <v>3.1088426168779E-2</v>
      </c>
      <c r="Z23">
        <v>0.25824174890503199</v>
      </c>
      <c r="AA23">
        <v>226.24516785218299</v>
      </c>
      <c r="AB23">
        <v>5358.8153026191903</v>
      </c>
      <c r="AC23" s="1">
        <v>647.869870207914</v>
      </c>
      <c r="AD23" s="1">
        <v>155318.26867523801</v>
      </c>
      <c r="AE23" s="1">
        <v>197</v>
      </c>
      <c r="AF23">
        <v>37137</v>
      </c>
      <c r="AG23" s="1">
        <v>55842.738630076303</v>
      </c>
      <c r="AH23" s="1">
        <v>54.599994741598003</v>
      </c>
      <c r="AI23">
        <v>20.674699811178701</v>
      </c>
      <c r="AJ23">
        <v>29.287796526550402</v>
      </c>
      <c r="AK23">
        <v>0.5</v>
      </c>
      <c r="AL23">
        <v>0.30786999999999998</v>
      </c>
      <c r="AM23">
        <v>0.41536299999999998</v>
      </c>
      <c r="AN23">
        <v>0</v>
      </c>
      <c r="AO23">
        <v>0.76007603719759498</v>
      </c>
      <c r="AP23">
        <v>1340.4947782270301</v>
      </c>
      <c r="AQ23" s="1">
        <v>2319.2205335174199</v>
      </c>
      <c r="AR23" s="1">
        <v>8059.6304750191503</v>
      </c>
      <c r="AS23" s="1">
        <v>926.31643570615904</v>
      </c>
      <c r="AT23">
        <v>250.69128131621099</v>
      </c>
      <c r="AU23">
        <v>12896.353503786</v>
      </c>
      <c r="AV23" s="1">
        <v>6869.6296166449001</v>
      </c>
      <c r="AW23" s="1">
        <v>0.48216289169999998</v>
      </c>
      <c r="AX23">
        <v>4674.9903214489004</v>
      </c>
      <c r="AY23" s="1">
        <v>0.32812640240000002</v>
      </c>
      <c r="AZ23">
        <v>879.53883443780001</v>
      </c>
      <c r="BA23">
        <v>6.1732729600000001E-2</v>
      </c>
      <c r="BB23">
        <v>1823.3698835226</v>
      </c>
      <c r="BC23">
        <v>0.12797797620000001</v>
      </c>
      <c r="BD23">
        <v>14247.528656054201</v>
      </c>
      <c r="BE23" s="1">
        <v>0.56018612946630497</v>
      </c>
      <c r="BF23">
        <v>0.25814727669101201</v>
      </c>
      <c r="BG23">
        <v>0.14832727771688001</v>
      </c>
      <c r="BH23">
        <v>2.2189841935112298E-2</v>
      </c>
      <c r="BI23">
        <v>1.1149474190691001E-2</v>
      </c>
    </row>
    <row r="24" spans="1:61" x14ac:dyDescent="0.35">
      <c r="A24" t="s">
        <v>1286</v>
      </c>
      <c r="B24" t="s">
        <v>648</v>
      </c>
      <c r="C24">
        <v>11</v>
      </c>
      <c r="D24">
        <v>299.66701590909099</v>
      </c>
      <c r="E24">
        <v>3296.3371750000001</v>
      </c>
      <c r="F24">
        <v>1.96380650406578E-2</v>
      </c>
      <c r="G24">
        <v>1.5587102034699801E-2</v>
      </c>
      <c r="H24" t="e">
        <v>#N/A</v>
      </c>
      <c r="I24">
        <v>5.1090341417478799E-2</v>
      </c>
      <c r="J24">
        <v>0.86868428899817896</v>
      </c>
      <c r="K24">
        <v>4.4781700603179798E-2</v>
      </c>
      <c r="L24">
        <v>0.142226348202451</v>
      </c>
      <c r="M24">
        <v>9.3663748545309497E-3</v>
      </c>
      <c r="N24">
        <v>0.10587756595442201</v>
      </c>
      <c r="O24">
        <v>79840.07593906</v>
      </c>
      <c r="P24" s="1">
        <v>0.102880658436214</v>
      </c>
      <c r="Q24">
        <v>0.11522633744856001</v>
      </c>
      <c r="R24">
        <v>0.781893004115226</v>
      </c>
      <c r="S24">
        <v>21.64</v>
      </c>
      <c r="T24">
        <v>102790.35674675999</v>
      </c>
      <c r="U24" s="1">
        <v>152.326117144177</v>
      </c>
      <c r="V24">
        <v>359299.257667717</v>
      </c>
      <c r="W24" s="1">
        <v>0.85514952023077195</v>
      </c>
      <c r="X24">
        <v>9.4907434027245705E-2</v>
      </c>
      <c r="Y24">
        <v>4.9943045741982099E-2</v>
      </c>
      <c r="Z24">
        <v>0.14485047976922799</v>
      </c>
      <c r="AA24">
        <v>359.29925766771697</v>
      </c>
      <c r="AB24">
        <v>12752.771870189499</v>
      </c>
      <c r="AC24" s="1">
        <v>1476.2805082280499</v>
      </c>
      <c r="AD24">
        <v>327458.82791789703</v>
      </c>
      <c r="AE24" s="1">
        <v>559</v>
      </c>
      <c r="AF24">
        <v>61282</v>
      </c>
      <c r="AG24" s="1">
        <v>128996.984165284</v>
      </c>
      <c r="AH24" s="1">
        <v>62.323993188970903</v>
      </c>
      <c r="AI24">
        <v>33.063999109333601</v>
      </c>
      <c r="AJ24">
        <v>43.264698592579798</v>
      </c>
      <c r="AK24">
        <v>1.5</v>
      </c>
      <c r="AL24">
        <v>0.490726</v>
      </c>
      <c r="AM24">
        <v>1.1917</v>
      </c>
      <c r="AN24">
        <v>0</v>
      </c>
      <c r="AO24">
        <v>0.63819890734589901</v>
      </c>
      <c r="AP24">
        <v>1845.9136086404801</v>
      </c>
      <c r="AQ24" s="1">
        <v>3272.5663569291901</v>
      </c>
      <c r="AR24" s="1">
        <v>9190.1004696220098</v>
      </c>
      <c r="AS24" s="1">
        <v>951.55464185789799</v>
      </c>
      <c r="AT24">
        <v>663.35162755308897</v>
      </c>
      <c r="AU24">
        <v>15923.486704602699</v>
      </c>
      <c r="AV24" s="1">
        <v>2527.5990911742001</v>
      </c>
      <c r="AW24" s="1">
        <v>0.16723038770000001</v>
      </c>
      <c r="AX24">
        <v>10584.2689725617</v>
      </c>
      <c r="AY24" s="1">
        <v>0.70027379349999996</v>
      </c>
      <c r="AZ24">
        <v>1174.0195628064</v>
      </c>
      <c r="BA24" s="1">
        <v>7.7675192800000001E-2</v>
      </c>
      <c r="BB24">
        <v>828.58484231190005</v>
      </c>
      <c r="BC24">
        <v>5.4820625999999997E-2</v>
      </c>
      <c r="BD24">
        <v>15114.472468854199</v>
      </c>
      <c r="BE24" s="1">
        <v>0.57122393761268697</v>
      </c>
      <c r="BF24">
        <v>0.22548965162742801</v>
      </c>
      <c r="BG24">
        <v>0.16606404307518399</v>
      </c>
      <c r="BH24">
        <v>2.4207921930557999E-2</v>
      </c>
      <c r="BI24">
        <v>1.3014445754142401E-2</v>
      </c>
    </row>
    <row r="25" spans="1:61" x14ac:dyDescent="0.35">
      <c r="A25" t="s">
        <v>1287</v>
      </c>
      <c r="B25" t="s">
        <v>649</v>
      </c>
      <c r="C25">
        <v>21</v>
      </c>
      <c r="D25">
        <v>196.847179428571</v>
      </c>
      <c r="E25">
        <v>4133.7907679999998</v>
      </c>
      <c r="F25">
        <v>4.5375469506366999E-2</v>
      </c>
      <c r="G25">
        <v>3.2577521619432698E-2</v>
      </c>
      <c r="H25" t="e">
        <v>#N/A</v>
      </c>
      <c r="I25">
        <v>8.0448123385140902E-2</v>
      </c>
      <c r="J25">
        <v>0.79296238381891904</v>
      </c>
      <c r="K25">
        <v>4.7952293689798399E-2</v>
      </c>
      <c r="L25">
        <v>0.14154176073671099</v>
      </c>
      <c r="M25">
        <v>2.7961117235912901E-2</v>
      </c>
      <c r="N25">
        <v>0.10760122155756</v>
      </c>
      <c r="O25">
        <v>66738.258458120006</v>
      </c>
      <c r="P25" s="1">
        <v>0.129707112970711</v>
      </c>
      <c r="Q25">
        <v>0.167364016736402</v>
      </c>
      <c r="R25">
        <v>0.70292887029288698</v>
      </c>
      <c r="S25">
        <v>27</v>
      </c>
      <c r="T25">
        <v>96888.629629620002</v>
      </c>
      <c r="U25" s="1">
        <v>153.10336177777799</v>
      </c>
      <c r="V25">
        <v>274424.59564755601</v>
      </c>
      <c r="W25" s="1">
        <v>0.82195392076750495</v>
      </c>
      <c r="X25">
        <v>0.157132547728216</v>
      </c>
      <c r="Y25">
        <v>2.0913531504278299E-2</v>
      </c>
      <c r="Z25">
        <v>0.17804607923249499</v>
      </c>
      <c r="AA25">
        <v>274.42459564755598</v>
      </c>
      <c r="AB25">
        <v>9722.8084960491706</v>
      </c>
      <c r="AC25" s="1">
        <v>995.95620849284398</v>
      </c>
      <c r="AD25">
        <v>253394.544141705</v>
      </c>
      <c r="AE25" s="1">
        <v>482</v>
      </c>
      <c r="AF25">
        <v>64445</v>
      </c>
      <c r="AG25" s="1">
        <v>132062.55911692599</v>
      </c>
      <c r="AH25" s="1">
        <v>52.117970376739798</v>
      </c>
      <c r="AI25">
        <v>35.017999950066297</v>
      </c>
      <c r="AJ25">
        <v>35.362798812072697</v>
      </c>
      <c r="AK25">
        <v>1.25</v>
      </c>
      <c r="AL25">
        <v>0.85627600000000004</v>
      </c>
      <c r="AM25">
        <v>0.71630099999999997</v>
      </c>
      <c r="AN25">
        <v>0</v>
      </c>
      <c r="AO25" s="1">
        <v>0.62676844195338199</v>
      </c>
      <c r="AP25">
        <v>1510.4612812856301</v>
      </c>
      <c r="AQ25" s="1">
        <v>2350.06762441925</v>
      </c>
      <c r="AR25" s="1">
        <v>7690.5080891118796</v>
      </c>
      <c r="AS25" s="1">
        <v>943.67602738813798</v>
      </c>
      <c r="AT25">
        <v>353.61085793590399</v>
      </c>
      <c r="AU25">
        <v>12848.323880140801</v>
      </c>
      <c r="AV25" s="1">
        <v>2769.8876829267001</v>
      </c>
      <c r="AW25" s="1">
        <v>0.1861215011</v>
      </c>
      <c r="AX25">
        <v>8313.9397204103007</v>
      </c>
      <c r="AY25" s="1">
        <v>0.55865187240000003</v>
      </c>
      <c r="AZ25">
        <v>2807.4401893322001</v>
      </c>
      <c r="BA25">
        <v>0.1886448268</v>
      </c>
      <c r="BB25">
        <v>990.88018270719999</v>
      </c>
      <c r="BC25" s="1">
        <v>6.6581799699999999E-2</v>
      </c>
      <c r="BD25">
        <v>14882.147775376399</v>
      </c>
      <c r="BE25" s="1">
        <v>0.55843843543871696</v>
      </c>
      <c r="BF25">
        <v>0.23870106889485901</v>
      </c>
      <c r="BG25">
        <v>0.15433888334231399</v>
      </c>
      <c r="BH25">
        <v>3.4641399356605103E-2</v>
      </c>
      <c r="BI25">
        <v>1.38802129675051E-2</v>
      </c>
    </row>
    <row r="26" spans="1:61" x14ac:dyDescent="0.35">
      <c r="A26" t="s">
        <v>1909</v>
      </c>
      <c r="B26" t="s">
        <v>650</v>
      </c>
      <c r="C26">
        <v>52</v>
      </c>
      <c r="D26">
        <v>12.7340388846154</v>
      </c>
      <c r="E26">
        <v>662.17002200000002</v>
      </c>
      <c r="F26" t="e">
        <v>#N/A</v>
      </c>
      <c r="G26" t="e">
        <v>#N/A</v>
      </c>
      <c r="H26" t="e">
        <v>#N/A</v>
      </c>
      <c r="I26">
        <v>0.103114310817557</v>
      </c>
      <c r="J26">
        <v>0.864179611049117</v>
      </c>
      <c r="K26">
        <v>2.65346673278017E-2</v>
      </c>
      <c r="L26">
        <v>0.174344078622515</v>
      </c>
      <c r="M26" t="e">
        <v>#N/A</v>
      </c>
      <c r="N26">
        <v>0.118633796712377</v>
      </c>
      <c r="O26">
        <v>67725.456521729997</v>
      </c>
      <c r="P26" s="1">
        <v>0.20408163265306101</v>
      </c>
      <c r="Q26">
        <v>6.1224489795918401E-2</v>
      </c>
      <c r="R26">
        <v>0.73469387755102</v>
      </c>
      <c r="S26">
        <v>5</v>
      </c>
      <c r="T26">
        <v>90740.4</v>
      </c>
      <c r="U26" s="1">
        <v>132.43400439999999</v>
      </c>
      <c r="V26">
        <v>198449.33421042099</v>
      </c>
      <c r="W26" s="1">
        <v>0.83690231585483899</v>
      </c>
      <c r="X26">
        <v>0.107213531678629</v>
      </c>
      <c r="Y26">
        <v>5.58841524665315E-2</v>
      </c>
      <c r="Z26">
        <v>0.16309768414516099</v>
      </c>
      <c r="AA26">
        <v>198.449334210421</v>
      </c>
      <c r="AB26">
        <v>4588.1735793832104</v>
      </c>
      <c r="AC26" s="1">
        <v>483.71223304941498</v>
      </c>
      <c r="AD26">
        <v>149538.355503823</v>
      </c>
      <c r="AE26" s="1">
        <v>168</v>
      </c>
      <c r="AF26">
        <v>44667.5</v>
      </c>
      <c r="AG26" s="1">
        <v>68442.596174282706</v>
      </c>
      <c r="AH26" s="1">
        <v>41.179914973350897</v>
      </c>
      <c r="AI26">
        <v>19.999992725618799</v>
      </c>
      <c r="AJ26">
        <v>38.0621820574463</v>
      </c>
      <c r="AK26">
        <v>2.5</v>
      </c>
      <c r="AL26">
        <v>1.034049</v>
      </c>
      <c r="AM26">
        <v>2.282422</v>
      </c>
      <c r="AN26">
        <v>1768.50586872385</v>
      </c>
      <c r="AO26">
        <v>1.17045653167436</v>
      </c>
      <c r="AP26">
        <v>1911.8932116199001</v>
      </c>
      <c r="AQ26" s="1">
        <v>2660.5324485680198</v>
      </c>
      <c r="AR26" s="1">
        <v>8156.5004010405</v>
      </c>
      <c r="AS26" s="1">
        <v>937.22095440919804</v>
      </c>
      <c r="AT26" s="1">
        <v>527.46691694840899</v>
      </c>
      <c r="AU26">
        <v>14193.613932586</v>
      </c>
      <c r="AV26" s="1">
        <v>9249.5858836778007</v>
      </c>
      <c r="AW26" s="1">
        <v>0.50463034039999999</v>
      </c>
      <c r="AX26">
        <v>6087.5853039786998</v>
      </c>
      <c r="AY26" s="1">
        <v>0.33212084110000001</v>
      </c>
      <c r="AZ26">
        <v>1761.2999696703</v>
      </c>
      <c r="BA26">
        <v>9.6091372600000002E-2</v>
      </c>
      <c r="BB26">
        <v>1230.9576221038001</v>
      </c>
      <c r="BC26" s="1">
        <v>6.7157445900000001E-2</v>
      </c>
      <c r="BD26">
        <v>18329.4287794306</v>
      </c>
      <c r="BE26" s="1">
        <v>0.54215281338499399</v>
      </c>
      <c r="BF26">
        <v>0.23158918061860301</v>
      </c>
      <c r="BG26">
        <v>0.17376374117906199</v>
      </c>
      <c r="BH26">
        <v>2.85324327263132E-2</v>
      </c>
      <c r="BI26">
        <v>2.3961832091027899E-2</v>
      </c>
    </row>
    <row r="27" spans="1:61" x14ac:dyDescent="0.35">
      <c r="A27" t="s">
        <v>1288</v>
      </c>
      <c r="B27" t="s">
        <v>651</v>
      </c>
      <c r="C27">
        <v>9</v>
      </c>
      <c r="D27">
        <v>358.70035677777798</v>
      </c>
      <c r="E27">
        <v>3228.3032109999999</v>
      </c>
      <c r="F27">
        <v>7.2098545738074398E-3</v>
      </c>
      <c r="G27">
        <v>0.16532153645893499</v>
      </c>
      <c r="H27" t="e">
        <v>#N/A</v>
      </c>
      <c r="I27">
        <v>4.3896812830801303E-2</v>
      </c>
      <c r="J27">
        <v>0.67082982521493495</v>
      </c>
      <c r="K27">
        <v>0.110846922486</v>
      </c>
      <c r="L27">
        <v>0.76835804351167303</v>
      </c>
      <c r="M27">
        <v>1.4214177034139601E-2</v>
      </c>
      <c r="N27">
        <v>0.184781808244593</v>
      </c>
      <c r="O27">
        <v>76963.75103734</v>
      </c>
      <c r="P27" s="1">
        <v>0.145228215767635</v>
      </c>
      <c r="Q27">
        <v>0.27800829875518701</v>
      </c>
      <c r="R27">
        <v>0.57676348547717804</v>
      </c>
      <c r="S27">
        <v>25.25</v>
      </c>
      <c r="T27">
        <v>97793.24039603</v>
      </c>
      <c r="U27" s="1">
        <v>127.853592514851</v>
      </c>
      <c r="V27">
        <v>166560.49164398</v>
      </c>
      <c r="W27" s="1">
        <v>0.784753268490057</v>
      </c>
      <c r="X27">
        <v>0.171604178232351</v>
      </c>
      <c r="Y27">
        <v>4.36425532775917E-2</v>
      </c>
      <c r="Z27">
        <v>0.215246731509943</v>
      </c>
      <c r="AA27">
        <v>166.56049164397999</v>
      </c>
      <c r="AB27">
        <v>5894.3388387937903</v>
      </c>
      <c r="AC27" s="1">
        <v>736.89351789948705</v>
      </c>
      <c r="AD27">
        <v>98327.687218987703</v>
      </c>
      <c r="AE27" s="1">
        <v>49</v>
      </c>
      <c r="AF27">
        <v>34355</v>
      </c>
      <c r="AG27" s="1">
        <v>47903.246445901103</v>
      </c>
      <c r="AH27" s="1">
        <v>56.599965739035397</v>
      </c>
      <c r="AI27">
        <v>33.509999207759698</v>
      </c>
      <c r="AJ27">
        <v>38.584893289362299</v>
      </c>
      <c r="AK27">
        <v>0.9</v>
      </c>
      <c r="AL27">
        <v>0.55606500000000003</v>
      </c>
      <c r="AM27">
        <v>0.660991</v>
      </c>
      <c r="AN27">
        <v>0</v>
      </c>
      <c r="AO27">
        <v>1.46138342253527</v>
      </c>
      <c r="AP27">
        <v>2493.7722864966699</v>
      </c>
      <c r="AQ27" s="1">
        <v>3464.29893012921</v>
      </c>
      <c r="AR27" s="1">
        <v>10745.8645835359</v>
      </c>
      <c r="AS27" s="1">
        <v>1257.8473658123801</v>
      </c>
      <c r="AT27">
        <v>475.61700362227799</v>
      </c>
      <c r="AU27">
        <v>18437.4001695964</v>
      </c>
      <c r="AV27" s="1">
        <v>9798.7447546485</v>
      </c>
      <c r="AW27" s="1">
        <v>0.55285069200000003</v>
      </c>
      <c r="AX27">
        <v>4549.2316798947004</v>
      </c>
      <c r="AY27" s="1">
        <v>0.25667021089999997</v>
      </c>
      <c r="AZ27">
        <v>1026.0876699911</v>
      </c>
      <c r="BA27" s="1">
        <v>5.7892443600000003E-2</v>
      </c>
      <c r="BB27">
        <v>2349.9704246599999</v>
      </c>
      <c r="BC27" s="1">
        <v>0.13258665350000001</v>
      </c>
      <c r="BD27">
        <v>17724.034529194301</v>
      </c>
      <c r="BE27" s="1">
        <v>0.55405084271467797</v>
      </c>
      <c r="BF27">
        <v>0.23676881987463899</v>
      </c>
      <c r="BG27">
        <v>0.175846321305628</v>
      </c>
      <c r="BH27">
        <v>2.1587763691542299E-2</v>
      </c>
      <c r="BI27">
        <v>1.17462524135133E-2</v>
      </c>
    </row>
    <row r="28" spans="1:61" x14ac:dyDescent="0.35">
      <c r="A28" t="s">
        <v>1289</v>
      </c>
      <c r="B28" t="s">
        <v>652</v>
      </c>
      <c r="C28">
        <v>125</v>
      </c>
      <c r="D28">
        <v>9.8326805440000005</v>
      </c>
      <c r="E28">
        <v>1229.0850680000001</v>
      </c>
      <c r="F28" t="e">
        <v>#N/A</v>
      </c>
      <c r="G28" t="e">
        <v>#N/A</v>
      </c>
      <c r="H28" t="e">
        <v>#N/A</v>
      </c>
      <c r="I28" t="e">
        <v>#N/A</v>
      </c>
      <c r="J28">
        <v>0.96968461173327503</v>
      </c>
      <c r="K28">
        <v>2.3134246498872E-2</v>
      </c>
      <c r="L28">
        <v>0.51693807712611295</v>
      </c>
      <c r="M28" t="e">
        <v>#N/A</v>
      </c>
      <c r="N28">
        <v>8.3198803823338302E-2</v>
      </c>
      <c r="O28">
        <v>69070.941990420004</v>
      </c>
      <c r="P28" s="1">
        <v>0.109756097560976</v>
      </c>
      <c r="Q28">
        <v>4.8780487804878099E-2</v>
      </c>
      <c r="R28">
        <v>0.84146341463414598</v>
      </c>
      <c r="S28">
        <v>6</v>
      </c>
      <c r="T28">
        <v>85869.5</v>
      </c>
      <c r="U28" s="1">
        <v>204.84751133333299</v>
      </c>
      <c r="V28">
        <v>210298.61701972899</v>
      </c>
      <c r="W28" s="1">
        <v>0.56775364136918705</v>
      </c>
      <c r="X28">
        <v>0.215251740701002</v>
      </c>
      <c r="Y28">
        <v>0.21699461792981101</v>
      </c>
      <c r="Z28">
        <v>0.43224635863081301</v>
      </c>
      <c r="AA28">
        <v>210.29861701972899</v>
      </c>
      <c r="AB28">
        <v>5269.8240086340402</v>
      </c>
      <c r="AC28" s="1">
        <v>355.48043937346102</v>
      </c>
      <c r="AD28">
        <v>190548.63715156901</v>
      </c>
      <c r="AE28" s="1">
        <v>333</v>
      </c>
      <c r="AF28">
        <v>38424</v>
      </c>
      <c r="AG28" s="1">
        <v>62900.319491525399</v>
      </c>
      <c r="AH28" s="1">
        <v>39.199995150448402</v>
      </c>
      <c r="AI28">
        <v>20.014894712819899</v>
      </c>
      <c r="AJ28">
        <v>24.106887535796702</v>
      </c>
      <c r="AK28">
        <v>1.25</v>
      </c>
      <c r="AL28">
        <v>1.25</v>
      </c>
      <c r="AM28">
        <v>1.25</v>
      </c>
      <c r="AN28">
        <v>0.22608687326433299</v>
      </c>
      <c r="AO28">
        <v>0.68597166674982102</v>
      </c>
      <c r="AP28">
        <v>1406.9599127210299</v>
      </c>
      <c r="AQ28" s="1">
        <v>3275.4738258686598</v>
      </c>
      <c r="AR28" s="1">
        <v>8479.9125881171294</v>
      </c>
      <c r="AS28" s="1">
        <v>1140.3673565742199</v>
      </c>
      <c r="AT28">
        <v>489.99374874839799</v>
      </c>
      <c r="AU28">
        <v>14792.7074320294</v>
      </c>
      <c r="AV28" s="1">
        <v>6869.4254562737997</v>
      </c>
      <c r="AW28" s="1">
        <v>0.48606298879999998</v>
      </c>
      <c r="AX28">
        <v>4502.5751177659004</v>
      </c>
      <c r="AY28" s="1">
        <v>0.31859070789999999</v>
      </c>
      <c r="AZ28">
        <v>1183.4532025757001</v>
      </c>
      <c r="BA28">
        <v>8.3738123999999997E-2</v>
      </c>
      <c r="BB28">
        <v>1577.334800842</v>
      </c>
      <c r="BC28" s="1">
        <v>0.1116081792</v>
      </c>
      <c r="BD28">
        <v>14132.788577457401</v>
      </c>
      <c r="BE28" s="1">
        <v>0.47971695369523898</v>
      </c>
      <c r="BF28">
        <v>0.28284400590133502</v>
      </c>
      <c r="BG28">
        <v>0.170730639771592</v>
      </c>
      <c r="BH28">
        <v>4.8972458313403397E-2</v>
      </c>
      <c r="BI28">
        <v>1.7735942318431001E-2</v>
      </c>
    </row>
    <row r="29" spans="1:61" x14ac:dyDescent="0.35">
      <c r="A29" t="s">
        <v>1290</v>
      </c>
      <c r="B29" t="s">
        <v>653</v>
      </c>
      <c r="C29">
        <v>26</v>
      </c>
      <c r="D29">
        <v>88.020437346153798</v>
      </c>
      <c r="E29">
        <v>2288.531371</v>
      </c>
      <c r="F29">
        <v>1.69644718573469E-2</v>
      </c>
      <c r="G29">
        <v>4.7182670866521503E-2</v>
      </c>
      <c r="H29" t="e">
        <v>#N/A</v>
      </c>
      <c r="I29">
        <v>3.49724693236362E-2</v>
      </c>
      <c r="J29">
        <v>0.83279663408553195</v>
      </c>
      <c r="K29">
        <v>6.6426722259857102E-2</v>
      </c>
      <c r="L29">
        <v>0.48805786269061802</v>
      </c>
      <c r="M29">
        <v>7.6849298962534604E-3</v>
      </c>
      <c r="N29">
        <v>0.184621428792762</v>
      </c>
      <c r="O29">
        <v>67583.710076760006</v>
      </c>
      <c r="P29" s="1">
        <v>0.31210191082802502</v>
      </c>
      <c r="Q29">
        <v>0.22292993630573199</v>
      </c>
      <c r="R29">
        <v>0.46496815286624199</v>
      </c>
      <c r="S29">
        <v>15</v>
      </c>
      <c r="T29">
        <v>92128.666666660007</v>
      </c>
      <c r="U29" s="1">
        <v>152.56875806666699</v>
      </c>
      <c r="V29">
        <v>170137.52353757899</v>
      </c>
      <c r="W29" s="1">
        <v>0.75673009797027002</v>
      </c>
      <c r="X29">
        <v>0.17923624169051</v>
      </c>
      <c r="Y29">
        <v>6.4033660339220005E-2</v>
      </c>
      <c r="Z29">
        <v>0.24326990202973001</v>
      </c>
      <c r="AA29">
        <v>170.137523537579</v>
      </c>
      <c r="AB29">
        <v>4404.63570992927</v>
      </c>
      <c r="AC29" s="1">
        <v>361.92115192114602</v>
      </c>
      <c r="AD29">
        <v>114093.94175311099</v>
      </c>
      <c r="AE29" s="1">
        <v>78</v>
      </c>
      <c r="AF29">
        <v>46158</v>
      </c>
      <c r="AG29" s="1">
        <v>75984.292430858797</v>
      </c>
      <c r="AH29" s="1">
        <v>52.3499677328399</v>
      </c>
      <c r="AI29">
        <v>19.999999321215402</v>
      </c>
      <c r="AJ29">
        <v>41.296990485372</v>
      </c>
      <c r="AK29">
        <v>1.5</v>
      </c>
      <c r="AL29">
        <v>0.91660299999999995</v>
      </c>
      <c r="AM29">
        <v>1.3396250000000001</v>
      </c>
      <c r="AN29">
        <v>0</v>
      </c>
      <c r="AO29">
        <v>0.48864403828256397</v>
      </c>
      <c r="AP29">
        <v>1612.57377406517</v>
      </c>
      <c r="AQ29" s="1">
        <v>2093.3256850687899</v>
      </c>
      <c r="AR29" s="1">
        <v>7346.2917061319104</v>
      </c>
      <c r="AS29" s="1">
        <v>258.37740635454901</v>
      </c>
      <c r="AT29">
        <v>28.662320661716599</v>
      </c>
      <c r="AU29">
        <v>11339.230892282099</v>
      </c>
      <c r="AV29" s="1">
        <v>6816.4876808011004</v>
      </c>
      <c r="AW29" s="1">
        <v>0.49760344470000001</v>
      </c>
      <c r="AX29">
        <v>4404.0178467851001</v>
      </c>
      <c r="AY29" s="1">
        <v>0.32149320199999998</v>
      </c>
      <c r="AZ29">
        <v>731.18825021040004</v>
      </c>
      <c r="BA29">
        <v>5.33767255E-2</v>
      </c>
      <c r="BB29">
        <v>1746.9406532256</v>
      </c>
      <c r="BC29" s="1">
        <v>0.12752662770000001</v>
      </c>
      <c r="BD29">
        <v>13698.634431022199</v>
      </c>
      <c r="BE29" s="1">
        <v>0.51052275170889605</v>
      </c>
      <c r="BF29">
        <v>0.22018455189470701</v>
      </c>
      <c r="BG29">
        <v>0.23297331464340401</v>
      </c>
      <c r="BH29">
        <v>2.7974075648657701E-2</v>
      </c>
      <c r="BI29">
        <v>8.3453061043344701E-3</v>
      </c>
    </row>
    <row r="30" spans="1:61" x14ac:dyDescent="0.35">
      <c r="A30" t="s">
        <v>1291</v>
      </c>
      <c r="B30" t="s">
        <v>654</v>
      </c>
      <c r="C30">
        <v>46</v>
      </c>
      <c r="D30">
        <v>34.862516956521702</v>
      </c>
      <c r="E30">
        <v>1603.67578</v>
      </c>
      <c r="F30">
        <v>2.5447494625490799E-2</v>
      </c>
      <c r="G30">
        <v>2.63884801253218E-2</v>
      </c>
      <c r="H30" t="e">
        <v>#N/A</v>
      </c>
      <c r="I30">
        <v>4.6564114223248097E-2</v>
      </c>
      <c r="J30">
        <v>0.84529272808773503</v>
      </c>
      <c r="K30">
        <v>5.5675512537063397E-2</v>
      </c>
      <c r="L30">
        <v>0.47658138301185898</v>
      </c>
      <c r="M30">
        <v>1.36838657931917E-2</v>
      </c>
      <c r="N30">
        <v>0.112964129357566</v>
      </c>
      <c r="O30">
        <v>66979.131612149999</v>
      </c>
      <c r="P30" s="1">
        <v>0.169491525423729</v>
      </c>
      <c r="Q30">
        <v>0.161016949152542</v>
      </c>
      <c r="R30">
        <v>0.66949152542372903</v>
      </c>
      <c r="S30">
        <v>17</v>
      </c>
      <c r="T30">
        <v>74667.764705880007</v>
      </c>
      <c r="U30" s="1">
        <v>94.333869411764695</v>
      </c>
      <c r="V30">
        <v>208222.53111536001</v>
      </c>
      <c r="W30" s="1">
        <v>0.611872050260446</v>
      </c>
      <c r="X30">
        <v>0.19805946566532101</v>
      </c>
      <c r="Y30">
        <v>0.19006848407423299</v>
      </c>
      <c r="Z30">
        <v>0.388127949739554</v>
      </c>
      <c r="AA30">
        <v>208.22253111536</v>
      </c>
      <c r="AB30">
        <v>6279.36589526843</v>
      </c>
      <c r="AC30" s="1">
        <v>652.634094155865</v>
      </c>
      <c r="AD30" s="1">
        <v>181003.941335685</v>
      </c>
      <c r="AE30" s="1">
        <v>297</v>
      </c>
      <c r="AF30">
        <v>43482.5</v>
      </c>
      <c r="AG30" s="1">
        <v>68155.222135007803</v>
      </c>
      <c r="AH30" s="1">
        <v>30.1569894973746</v>
      </c>
      <c r="AI30">
        <v>30.156997558551002</v>
      </c>
      <c r="AJ30">
        <v>30.1569939654925</v>
      </c>
      <c r="AK30">
        <v>3.25</v>
      </c>
      <c r="AL30">
        <v>1.5367200000000001</v>
      </c>
      <c r="AM30">
        <v>2.8701099999999999</v>
      </c>
      <c r="AN30">
        <v>0</v>
      </c>
      <c r="AO30">
        <v>0.81515862387376303</v>
      </c>
      <c r="AP30">
        <v>1581.47483526876</v>
      </c>
      <c r="AQ30" s="1">
        <v>2520.98895576012</v>
      </c>
      <c r="AR30" s="1">
        <v>7884.9686125458602</v>
      </c>
      <c r="AS30" s="1">
        <v>857.71372689808902</v>
      </c>
      <c r="AT30" s="1">
        <v>132.30692428366001</v>
      </c>
      <c r="AU30">
        <v>12977.453054756499</v>
      </c>
      <c r="AV30" s="1">
        <v>5894.6455685913998</v>
      </c>
      <c r="AW30" s="1">
        <v>0.39754096329999999</v>
      </c>
      <c r="AX30">
        <v>5831.7821092720997</v>
      </c>
      <c r="AY30" s="1">
        <v>0.39330138689999999</v>
      </c>
      <c r="AZ30">
        <v>1166.9169219514999</v>
      </c>
      <c r="BA30">
        <v>7.8698078099999999E-2</v>
      </c>
      <c r="BB30">
        <v>1934.4243918029999</v>
      </c>
      <c r="BC30">
        <v>0.1304595717</v>
      </c>
      <c r="BD30">
        <v>14827.768991618001</v>
      </c>
      <c r="BE30" s="1">
        <v>0.57622454797609501</v>
      </c>
      <c r="BF30">
        <v>0.19846385242682801</v>
      </c>
      <c r="BG30">
        <v>0.18291161934251501</v>
      </c>
      <c r="BH30">
        <v>2.6059171829005998E-2</v>
      </c>
      <c r="BI30">
        <v>1.63408084255557E-2</v>
      </c>
    </row>
    <row r="31" spans="1:61" x14ac:dyDescent="0.35">
      <c r="A31" t="s">
        <v>1292</v>
      </c>
      <c r="B31" t="s">
        <v>655</v>
      </c>
      <c r="C31">
        <v>5</v>
      </c>
      <c r="D31">
        <v>463.76861400000001</v>
      </c>
      <c r="E31">
        <v>2318.8430699999999</v>
      </c>
      <c r="F31">
        <v>1.11752897565975E-2</v>
      </c>
      <c r="G31">
        <v>5.5107546010426797E-3</v>
      </c>
      <c r="H31" t="e">
        <v>#N/A</v>
      </c>
      <c r="I31">
        <v>4.6969680958904102E-2</v>
      </c>
      <c r="J31">
        <v>0.89753837134366399</v>
      </c>
      <c r="K31">
        <v>3.8805903339791802E-2</v>
      </c>
      <c r="L31">
        <v>0.102137116922201</v>
      </c>
      <c r="M31">
        <v>7.1812326783301499E-3</v>
      </c>
      <c r="N31">
        <v>0.117527254161454</v>
      </c>
      <c r="O31">
        <v>89159.749312100001</v>
      </c>
      <c r="P31" s="1">
        <v>0.08</v>
      </c>
      <c r="Q31">
        <v>0.12</v>
      </c>
      <c r="R31">
        <v>0.8</v>
      </c>
      <c r="S31">
        <v>27</v>
      </c>
      <c r="T31">
        <v>97185.037037029993</v>
      </c>
      <c r="U31" s="1">
        <v>85.883076666666696</v>
      </c>
      <c r="V31">
        <v>324041.87231178198</v>
      </c>
      <c r="W31" s="1">
        <v>0.96270890857726299</v>
      </c>
      <c r="X31">
        <v>1.7855496173986699E-2</v>
      </c>
      <c r="Y31">
        <v>1.9435595248749899E-2</v>
      </c>
      <c r="Z31">
        <v>3.7291091422736601E-2</v>
      </c>
      <c r="AA31">
        <v>324.04187231178202</v>
      </c>
      <c r="AB31">
        <v>16109.993161374199</v>
      </c>
      <c r="AC31" s="1">
        <v>1674.8545126859301</v>
      </c>
      <c r="AD31" s="1">
        <v>301991.76215676602</v>
      </c>
      <c r="AE31" s="1">
        <v>532</v>
      </c>
      <c r="AF31">
        <v>70798.5</v>
      </c>
      <c r="AG31" s="1">
        <v>164065.69267080701</v>
      </c>
      <c r="AH31" s="1">
        <v>125.00994593928399</v>
      </c>
      <c r="AI31">
        <v>47.906099745633597</v>
      </c>
      <c r="AJ31">
        <v>65.330268487089896</v>
      </c>
      <c r="AK31">
        <v>0</v>
      </c>
      <c r="AL31">
        <v>0</v>
      </c>
      <c r="AM31">
        <v>0</v>
      </c>
      <c r="AN31">
        <v>0</v>
      </c>
      <c r="AO31">
        <v>0.74047903193704501</v>
      </c>
      <c r="AP31">
        <v>2281.81273603824</v>
      </c>
      <c r="AQ31" s="1">
        <v>2534.9091519160002</v>
      </c>
      <c r="AR31" s="1">
        <v>10699.4942137244</v>
      </c>
      <c r="AS31" s="1">
        <v>1480.83941273352</v>
      </c>
      <c r="AT31" s="1">
        <v>732.04245339465797</v>
      </c>
      <c r="AU31">
        <v>17729.097967806902</v>
      </c>
      <c r="AV31" s="1">
        <v>3699.9487551409002</v>
      </c>
      <c r="AW31" s="1">
        <v>0.1889714613</v>
      </c>
      <c r="AX31">
        <v>14193.900460582099</v>
      </c>
      <c r="AY31" s="1">
        <v>0.72494034070000002</v>
      </c>
      <c r="AZ31">
        <v>1016.5290005698999</v>
      </c>
      <c r="BA31">
        <v>5.1918278700000001E-2</v>
      </c>
      <c r="BB31">
        <v>669.02668630410005</v>
      </c>
      <c r="BC31" s="1">
        <v>3.4169919299999997E-2</v>
      </c>
      <c r="BD31">
        <v>19579.404902597002</v>
      </c>
      <c r="BE31" s="1">
        <v>0.62696577981799595</v>
      </c>
      <c r="BF31">
        <v>0.21692524107087299</v>
      </c>
      <c r="BG31">
        <v>9.8360258662980607E-2</v>
      </c>
      <c r="BH31">
        <v>4.2718611509037697E-2</v>
      </c>
      <c r="BI31">
        <v>1.5030108939112699E-2</v>
      </c>
    </row>
    <row r="32" spans="1:61" x14ac:dyDescent="0.35">
      <c r="A32" t="s">
        <v>1293</v>
      </c>
      <c r="B32" t="s">
        <v>656</v>
      </c>
      <c r="C32">
        <v>5</v>
      </c>
      <c r="D32">
        <v>273.11595699999998</v>
      </c>
      <c r="E32">
        <v>1365.5797849999999</v>
      </c>
      <c r="F32">
        <v>0.20537832448402801</v>
      </c>
      <c r="G32">
        <v>0.230169942915458</v>
      </c>
      <c r="H32" t="e">
        <v>#N/A</v>
      </c>
      <c r="I32">
        <v>5.2725655806623299E-2</v>
      </c>
      <c r="J32">
        <v>0.42724210910328297</v>
      </c>
      <c r="K32">
        <v>8.0437187016629094E-2</v>
      </c>
      <c r="L32">
        <v>0.23061337093119899</v>
      </c>
      <c r="M32">
        <v>5.4613213926900502E-2</v>
      </c>
      <c r="N32">
        <v>0.16207356262055</v>
      </c>
      <c r="O32">
        <v>100601.41604559</v>
      </c>
      <c r="P32" s="1">
        <v>0.162162162162162</v>
      </c>
      <c r="Q32">
        <v>7.4324324324324301E-2</v>
      </c>
      <c r="R32">
        <v>0.76351351351351304</v>
      </c>
      <c r="S32">
        <v>20</v>
      </c>
      <c r="T32">
        <v>119714.15</v>
      </c>
      <c r="U32" s="1">
        <v>68.278989249999995</v>
      </c>
      <c r="V32">
        <v>649467.77166886698</v>
      </c>
      <c r="W32" s="1">
        <v>0.50162514364921795</v>
      </c>
      <c r="X32">
        <v>0.47917014460456803</v>
      </c>
      <c r="Y32">
        <v>1.92047117462141E-2</v>
      </c>
      <c r="Z32">
        <v>0.49837485635078199</v>
      </c>
      <c r="AA32">
        <v>649.46777166886704</v>
      </c>
      <c r="AB32">
        <v>26235.731074475501</v>
      </c>
      <c r="AC32" s="1">
        <v>1510.3517441128499</v>
      </c>
      <c r="AD32">
        <v>576752.768004018</v>
      </c>
      <c r="AE32" s="1">
        <v>601</v>
      </c>
      <c r="AF32">
        <v>68991.5</v>
      </c>
      <c r="AG32" s="1">
        <v>175438.018026565</v>
      </c>
      <c r="AH32" s="1">
        <v>85.199962894815002</v>
      </c>
      <c r="AI32">
        <v>34.424398926866097</v>
      </c>
      <c r="AJ32">
        <v>44.8511978428525</v>
      </c>
      <c r="AK32">
        <v>2.7</v>
      </c>
      <c r="AL32">
        <v>1.667414</v>
      </c>
      <c r="AM32">
        <v>1.8531089999999999</v>
      </c>
      <c r="AN32">
        <v>0</v>
      </c>
      <c r="AO32">
        <v>0.39976187044491501</v>
      </c>
      <c r="AP32">
        <v>3926.8896837104298</v>
      </c>
      <c r="AQ32" s="1">
        <v>5626.1489547459896</v>
      </c>
      <c r="AR32" s="1">
        <v>15758.636211797801</v>
      </c>
      <c r="AS32" s="1">
        <v>1894.6505128588999</v>
      </c>
      <c r="AT32">
        <v>1037.9995409788501</v>
      </c>
      <c r="AU32">
        <v>28244.3249040919</v>
      </c>
      <c r="AV32" s="1">
        <v>2329.6109252870001</v>
      </c>
      <c r="AW32" s="1">
        <v>8.7224584499999994E-2</v>
      </c>
      <c r="AX32">
        <v>21225.911786746499</v>
      </c>
      <c r="AY32" s="1">
        <v>0.79473414080000004</v>
      </c>
      <c r="AZ32">
        <v>2200.2773662125001</v>
      </c>
      <c r="BA32">
        <v>8.2382116699999994E-2</v>
      </c>
      <c r="BB32">
        <v>952.39162785259998</v>
      </c>
      <c r="BC32" s="1">
        <v>3.5659158000000003E-2</v>
      </c>
      <c r="BD32">
        <v>26708.191706098602</v>
      </c>
      <c r="BE32" s="1">
        <v>0.60261517126005903</v>
      </c>
      <c r="BF32">
        <v>0.196476919543638</v>
      </c>
      <c r="BG32">
        <v>0.14848387982532699</v>
      </c>
      <c r="BH32">
        <v>3.0082025172140099E-2</v>
      </c>
      <c r="BI32">
        <v>2.2342004198836099E-2</v>
      </c>
    </row>
    <row r="33" spans="1:61" x14ac:dyDescent="0.35">
      <c r="A33" t="s">
        <v>1294</v>
      </c>
      <c r="B33" t="s">
        <v>657</v>
      </c>
      <c r="C33">
        <v>112</v>
      </c>
      <c r="D33">
        <v>14.9999573392857</v>
      </c>
      <c r="E33">
        <v>1679.995222</v>
      </c>
      <c r="F33" t="e">
        <v>#N/A</v>
      </c>
      <c r="G33">
        <v>6.3380387965879499E-3</v>
      </c>
      <c r="H33" t="e">
        <v>#N/A</v>
      </c>
      <c r="I33">
        <v>1.1848942241278001E-2</v>
      </c>
      <c r="J33">
        <v>0.95030063945762699</v>
      </c>
      <c r="K33">
        <v>2.73080459785386E-2</v>
      </c>
      <c r="L33">
        <v>0.51325751589815005</v>
      </c>
      <c r="M33" t="e">
        <v>#N/A</v>
      </c>
      <c r="N33">
        <v>0.14486294234878599</v>
      </c>
      <c r="O33">
        <v>64386.64042707</v>
      </c>
      <c r="P33" s="1">
        <v>0.123893805309735</v>
      </c>
      <c r="Q33">
        <v>0.14159292035398199</v>
      </c>
      <c r="R33">
        <v>0.734513274336283</v>
      </c>
      <c r="S33">
        <v>12.25</v>
      </c>
      <c r="T33">
        <v>73465.836734690005</v>
      </c>
      <c r="U33" s="1">
        <v>137.142467102041</v>
      </c>
      <c r="V33">
        <v>224986.336300425</v>
      </c>
      <c r="W33" s="1">
        <v>0.76071637569975703</v>
      </c>
      <c r="X33">
        <v>0.14985796583840999</v>
      </c>
      <c r="Y33">
        <v>8.9425658461832896E-2</v>
      </c>
      <c r="Z33">
        <v>0.239283624300243</v>
      </c>
      <c r="AA33">
        <v>224.98633630042599</v>
      </c>
      <c r="AB33">
        <v>5357.0997596563402</v>
      </c>
      <c r="AC33" s="1">
        <v>659.44175643613801</v>
      </c>
      <c r="AD33">
        <v>189805.173861146</v>
      </c>
      <c r="AE33" s="1">
        <v>330</v>
      </c>
      <c r="AF33">
        <v>40603</v>
      </c>
      <c r="AG33" s="1">
        <v>64808.899159663903</v>
      </c>
      <c r="AH33" s="1">
        <v>28.909979808140299</v>
      </c>
      <c r="AI33">
        <v>23.309997189535199</v>
      </c>
      <c r="AJ33">
        <v>23.3099899351567</v>
      </c>
      <c r="AK33">
        <v>0.5</v>
      </c>
      <c r="AL33">
        <v>0.35809600000000003</v>
      </c>
      <c r="AM33">
        <v>0.459428</v>
      </c>
      <c r="AN33">
        <v>0</v>
      </c>
      <c r="AO33">
        <v>0.87274134314535801</v>
      </c>
      <c r="AP33">
        <v>1262.2715304365299</v>
      </c>
      <c r="AQ33" s="1">
        <v>2639.8348887685102</v>
      </c>
      <c r="AR33" s="1">
        <v>7412.1109434917198</v>
      </c>
      <c r="AS33" s="1">
        <v>559.18228081722498</v>
      </c>
      <c r="AT33">
        <v>295.546185785521</v>
      </c>
      <c r="AU33">
        <v>12168.9458292995</v>
      </c>
      <c r="AV33" s="1">
        <v>6957.2039797264997</v>
      </c>
      <c r="AW33" s="1">
        <v>0.4637170833</v>
      </c>
      <c r="AX33">
        <v>5021.1038683565002</v>
      </c>
      <c r="AY33" s="1">
        <v>0.3346706015</v>
      </c>
      <c r="AZ33">
        <v>609.07013388459995</v>
      </c>
      <c r="BA33">
        <v>4.05962261E-2</v>
      </c>
      <c r="BB33">
        <v>2415.7440299788</v>
      </c>
      <c r="BC33" s="1">
        <v>0.16101608910000001</v>
      </c>
      <c r="BD33">
        <v>15003.1220119464</v>
      </c>
      <c r="BE33" s="1">
        <v>0.54949424811626202</v>
      </c>
      <c r="BF33">
        <v>0.26783119497192298</v>
      </c>
      <c r="BG33">
        <v>0.125243526619189</v>
      </c>
      <c r="BH33">
        <v>4.46068213423714E-2</v>
      </c>
      <c r="BI33">
        <v>1.28242089502542E-2</v>
      </c>
    </row>
    <row r="34" spans="1:61" x14ac:dyDescent="0.35">
      <c r="A34" t="s">
        <v>1295</v>
      </c>
      <c r="B34" t="s">
        <v>658</v>
      </c>
      <c r="C34">
        <v>47</v>
      </c>
      <c r="D34">
        <v>160.15284468085099</v>
      </c>
      <c r="E34">
        <v>7527.1836999999996</v>
      </c>
      <c r="F34">
        <v>5.6712431536565501E-2</v>
      </c>
      <c r="G34">
        <v>3.7237248018775398E-2</v>
      </c>
      <c r="H34">
        <v>2.7935277499035898E-3</v>
      </c>
      <c r="I34">
        <v>4.8038508274057097E-2</v>
      </c>
      <c r="J34">
        <v>0.805903095956917</v>
      </c>
      <c r="K34">
        <v>4.9315188463781703E-2</v>
      </c>
      <c r="L34">
        <v>0.210403046834995</v>
      </c>
      <c r="M34">
        <v>2.9028994170733301E-2</v>
      </c>
      <c r="N34">
        <v>0.174569614861914</v>
      </c>
      <c r="O34">
        <v>82934.181081379997</v>
      </c>
      <c r="P34" s="1">
        <v>0.14285714285714299</v>
      </c>
      <c r="Q34">
        <v>0.183982683982684</v>
      </c>
      <c r="R34">
        <v>0.67316017316017296</v>
      </c>
      <c r="S34">
        <v>47.4</v>
      </c>
      <c r="T34">
        <v>113937.3206751</v>
      </c>
      <c r="U34" s="1">
        <v>158.80134388185701</v>
      </c>
      <c r="V34">
        <v>359082.03090619401</v>
      </c>
      <c r="W34" s="1">
        <v>0.76406579389251505</v>
      </c>
      <c r="X34">
        <v>0.21303606331005001</v>
      </c>
      <c r="Y34">
        <v>2.28981427974356E-2</v>
      </c>
      <c r="Z34">
        <v>0.235934206107485</v>
      </c>
      <c r="AA34">
        <v>359.08203090619401</v>
      </c>
      <c r="AB34">
        <v>12764.396197743899</v>
      </c>
      <c r="AC34" s="1">
        <v>1084.82917322717</v>
      </c>
      <c r="AD34">
        <v>271594.97219750797</v>
      </c>
      <c r="AE34" s="1">
        <v>505</v>
      </c>
      <c r="AF34">
        <v>61250.5</v>
      </c>
      <c r="AG34" s="1">
        <v>104548.970429176</v>
      </c>
      <c r="AH34" s="1">
        <v>46.099980853389503</v>
      </c>
      <c r="AI34">
        <v>35.299999528853597</v>
      </c>
      <c r="AJ34">
        <v>35.299997750994798</v>
      </c>
      <c r="AK34">
        <v>2</v>
      </c>
      <c r="AL34">
        <v>1.7861309999999999</v>
      </c>
      <c r="AM34">
        <v>1.919335</v>
      </c>
      <c r="AN34">
        <v>0</v>
      </c>
      <c r="AO34">
        <v>0.78851294803639305</v>
      </c>
      <c r="AP34">
        <v>1673.5883169690701</v>
      </c>
      <c r="AQ34" s="1">
        <v>2270.18585716196</v>
      </c>
      <c r="AR34" s="1">
        <v>8888.3737698602999</v>
      </c>
      <c r="AS34" s="1">
        <v>1036.96303970899</v>
      </c>
      <c r="AT34" s="1">
        <v>331.10435447456899</v>
      </c>
      <c r="AU34">
        <v>14200.215338174899</v>
      </c>
      <c r="AV34" s="1">
        <v>2743.3850470692</v>
      </c>
      <c r="AW34" s="1">
        <v>0.17101390869999999</v>
      </c>
      <c r="AX34">
        <v>10877.8580183378</v>
      </c>
      <c r="AY34" s="1">
        <v>0.67809111209999995</v>
      </c>
      <c r="AZ34">
        <v>1276.6029808859</v>
      </c>
      <c r="BA34" s="1">
        <v>7.9579374300000005E-2</v>
      </c>
      <c r="BB34">
        <v>1144.0365625835</v>
      </c>
      <c r="BC34" s="1">
        <v>7.1315604899999996E-2</v>
      </c>
      <c r="BD34">
        <v>16041.8826088764</v>
      </c>
      <c r="BE34" s="1">
        <v>0.63752594908983595</v>
      </c>
      <c r="BF34">
        <v>0.23080504609243199</v>
      </c>
      <c r="BG34">
        <v>6.1824879761334203E-2</v>
      </c>
      <c r="BH34">
        <v>2.9306844151875899E-2</v>
      </c>
      <c r="BI34">
        <v>4.0537280904521501E-2</v>
      </c>
    </row>
    <row r="35" spans="1:61" x14ac:dyDescent="0.35">
      <c r="A35" t="s">
        <v>1296</v>
      </c>
      <c r="B35" t="s">
        <v>659</v>
      </c>
      <c r="C35">
        <v>20</v>
      </c>
      <c r="D35">
        <v>131.69643475000001</v>
      </c>
      <c r="E35">
        <v>2633.9286950000001</v>
      </c>
      <c r="F35">
        <v>3.8005079700138399E-3</v>
      </c>
      <c r="G35">
        <v>0.79215227277137701</v>
      </c>
      <c r="H35" t="e">
        <v>#N/A</v>
      </c>
      <c r="I35">
        <v>6.8266427629842599E-2</v>
      </c>
      <c r="J35">
        <v>6.6495920451093204E-2</v>
      </c>
      <c r="K35">
        <v>6.8153392245804897E-2</v>
      </c>
      <c r="L35">
        <v>0.79982729659477902</v>
      </c>
      <c r="M35">
        <v>4.0584951715102E-2</v>
      </c>
      <c r="N35">
        <v>0.23282072729539999</v>
      </c>
      <c r="O35">
        <v>75472.693739149996</v>
      </c>
      <c r="P35" s="1">
        <v>0.297491039426523</v>
      </c>
      <c r="Q35">
        <v>0.26881720430107497</v>
      </c>
      <c r="R35">
        <v>0.43369175627240097</v>
      </c>
      <c r="S35">
        <v>44</v>
      </c>
      <c r="T35">
        <v>104628.02272727</v>
      </c>
      <c r="U35" s="1">
        <v>59.862015795454496</v>
      </c>
      <c r="V35">
        <v>325011.52048081497</v>
      </c>
      <c r="W35" s="1">
        <v>0.51785313590679904</v>
      </c>
      <c r="X35">
        <v>0.36183635959733901</v>
      </c>
      <c r="Y35">
        <v>0.120310504495862</v>
      </c>
      <c r="Z35">
        <v>0.48214686409320101</v>
      </c>
      <c r="AA35">
        <v>325.01152048081502</v>
      </c>
      <c r="AB35">
        <v>14540.645338160901</v>
      </c>
      <c r="AC35" s="1">
        <v>917.800027992026</v>
      </c>
      <c r="AD35">
        <v>246670.289091674</v>
      </c>
      <c r="AE35" s="1">
        <v>466</v>
      </c>
      <c r="AF35">
        <v>36846</v>
      </c>
      <c r="AG35" s="1">
        <v>50703.537490190502</v>
      </c>
      <c r="AH35" s="1">
        <v>74.719997063868703</v>
      </c>
      <c r="AI35">
        <v>36.1985982374621</v>
      </c>
      <c r="AJ35">
        <v>46.992798543327901</v>
      </c>
      <c r="AK35">
        <v>1</v>
      </c>
      <c r="AL35">
        <v>0.51425500000000002</v>
      </c>
      <c r="AM35">
        <v>0.68507200000000001</v>
      </c>
      <c r="AN35">
        <v>0</v>
      </c>
      <c r="AO35">
        <v>1.2243614118361501</v>
      </c>
      <c r="AP35">
        <v>5746.2439392270599</v>
      </c>
      <c r="AQ35" s="1">
        <v>4646.6133852571902</v>
      </c>
      <c r="AR35" s="1">
        <v>13258.719947997701</v>
      </c>
      <c r="AS35" s="1">
        <v>2037.4813373602001</v>
      </c>
      <c r="AT35">
        <v>500.64191658005399</v>
      </c>
      <c r="AU35">
        <v>26189.700526422199</v>
      </c>
      <c r="AV35" s="1">
        <v>5397.8517223507997</v>
      </c>
      <c r="AW35" s="1">
        <v>0.2199384905</v>
      </c>
      <c r="AX35">
        <v>13156.5610296819</v>
      </c>
      <c r="AY35" s="1">
        <v>0.53607144510000004</v>
      </c>
      <c r="AZ35">
        <v>1695.8960558399001</v>
      </c>
      <c r="BA35" s="1">
        <v>6.9100234299999994E-2</v>
      </c>
      <c r="BB35">
        <v>4292.2426545130002</v>
      </c>
      <c r="BC35" s="1">
        <v>0.1748898301</v>
      </c>
      <c r="BD35">
        <v>24542.5514623856</v>
      </c>
      <c r="BE35" s="1">
        <v>0.58469133519944105</v>
      </c>
      <c r="BF35">
        <v>0.20805952959148699</v>
      </c>
      <c r="BG35">
        <v>0.14864922573150599</v>
      </c>
      <c r="BH35">
        <v>3.8682941345060798E-2</v>
      </c>
      <c r="BI35">
        <v>1.9916968132505701E-2</v>
      </c>
    </row>
    <row r="36" spans="1:61" x14ac:dyDescent="0.35">
      <c r="A36" t="s">
        <v>1297</v>
      </c>
      <c r="B36" t="s">
        <v>660</v>
      </c>
      <c r="C36">
        <v>44</v>
      </c>
      <c r="D36">
        <v>24.655835386363599</v>
      </c>
      <c r="E36">
        <v>1084.856757</v>
      </c>
      <c r="F36" t="e">
        <v>#N/A</v>
      </c>
      <c r="G36">
        <v>3.9052758208491002E-2</v>
      </c>
      <c r="H36" t="e">
        <v>#N/A</v>
      </c>
      <c r="I36">
        <v>1.1281417639296401E-2</v>
      </c>
      <c r="J36">
        <v>0.84124172385506402</v>
      </c>
      <c r="K36">
        <v>0.106637337902995</v>
      </c>
      <c r="L36">
        <v>0.71067127901987603</v>
      </c>
      <c r="M36" t="e">
        <v>#N/A</v>
      </c>
      <c r="N36">
        <v>0.239987008557838</v>
      </c>
      <c r="O36">
        <v>62423.871465930002</v>
      </c>
      <c r="P36" s="1">
        <v>0.180722891566265</v>
      </c>
      <c r="Q36">
        <v>0.25301204819277101</v>
      </c>
      <c r="R36">
        <v>0.56626506024096401</v>
      </c>
      <c r="S36">
        <v>5</v>
      </c>
      <c r="T36">
        <v>92836.4</v>
      </c>
      <c r="U36" s="1">
        <v>216.9713514</v>
      </c>
      <c r="V36">
        <v>314196.03353219503</v>
      </c>
      <c r="W36" s="1">
        <v>0.368181835651119</v>
      </c>
      <c r="X36">
        <v>0.170976485817292</v>
      </c>
      <c r="Y36">
        <v>0.46084167853158903</v>
      </c>
      <c r="Z36">
        <v>0.63181816434888105</v>
      </c>
      <c r="AA36">
        <v>314.19603353219497</v>
      </c>
      <c r="AB36">
        <v>7998.3306035674204</v>
      </c>
      <c r="AC36" s="1">
        <v>406.55105584598402</v>
      </c>
      <c r="AD36">
        <v>224083.565394729</v>
      </c>
      <c r="AE36" s="1">
        <v>426</v>
      </c>
      <c r="AF36">
        <v>35852</v>
      </c>
      <c r="AG36" s="1">
        <v>62181.462340370097</v>
      </c>
      <c r="AH36" s="1">
        <v>29.4999988222669</v>
      </c>
      <c r="AI36">
        <v>21.9999966533227</v>
      </c>
      <c r="AJ36">
        <v>22.0010930246325</v>
      </c>
      <c r="AK36">
        <v>4</v>
      </c>
      <c r="AL36">
        <v>2.1406019999999999</v>
      </c>
      <c r="AM36">
        <v>3.0790199999999999</v>
      </c>
      <c r="AN36">
        <v>0</v>
      </c>
      <c r="AO36">
        <v>0.64488775958891598</v>
      </c>
      <c r="AP36">
        <v>2226.9010396180802</v>
      </c>
      <c r="AQ36" s="1">
        <v>3305.9542717122099</v>
      </c>
      <c r="AR36" s="1">
        <v>8866.1313559943101</v>
      </c>
      <c r="AS36" s="1">
        <v>930.28183074680305</v>
      </c>
      <c r="AT36">
        <v>182.047315210666</v>
      </c>
      <c r="AU36">
        <v>15511.315813282101</v>
      </c>
      <c r="AV36" s="1">
        <v>8689.9969050773998</v>
      </c>
      <c r="AW36" s="1">
        <v>0.45845289179999998</v>
      </c>
      <c r="AX36">
        <v>6780.0828241558002</v>
      </c>
      <c r="AY36" s="1">
        <v>0.35769271400000002</v>
      </c>
      <c r="AZ36">
        <v>1437.6853321527001</v>
      </c>
      <c r="BA36">
        <v>7.5847092399999996E-2</v>
      </c>
      <c r="BB36">
        <v>2047.2836703606999</v>
      </c>
      <c r="BC36" s="1">
        <v>0.10800730190000001</v>
      </c>
      <c r="BD36">
        <v>18955.0487317466</v>
      </c>
      <c r="BE36" s="1">
        <v>0.46924841182152099</v>
      </c>
      <c r="BF36">
        <v>0.25972067417543498</v>
      </c>
      <c r="BG36">
        <v>0.20553460538659399</v>
      </c>
      <c r="BH36">
        <v>4.5035041151649698E-2</v>
      </c>
      <c r="BI36">
        <v>2.0461267464799902E-2</v>
      </c>
    </row>
    <row r="37" spans="1:61" x14ac:dyDescent="0.35">
      <c r="A37" t="s">
        <v>1298</v>
      </c>
      <c r="B37" t="s">
        <v>1136</v>
      </c>
      <c r="C37">
        <v>29</v>
      </c>
      <c r="D37">
        <v>88.243510724137906</v>
      </c>
      <c r="E37">
        <v>2559.061811</v>
      </c>
      <c r="F37">
        <v>3.5116754534536297E-2</v>
      </c>
      <c r="G37">
        <v>4.3553215044603598E-2</v>
      </c>
      <c r="H37" t="e">
        <v>#N/A</v>
      </c>
      <c r="I37">
        <v>4.2685818458662102E-2</v>
      </c>
      <c r="J37">
        <v>0.83042935134430795</v>
      </c>
      <c r="K37">
        <v>4.7856267643305701E-2</v>
      </c>
      <c r="L37">
        <v>0.18948179441910701</v>
      </c>
      <c r="M37">
        <v>2.3977603457683998E-2</v>
      </c>
      <c r="N37">
        <v>0.127279096199475</v>
      </c>
      <c r="O37">
        <v>75375.088453599994</v>
      </c>
      <c r="P37" s="1">
        <v>0.16477272727272699</v>
      </c>
      <c r="Q37">
        <v>0.170454545454545</v>
      </c>
      <c r="R37">
        <v>0.66477272727272696</v>
      </c>
      <c r="S37">
        <v>13</v>
      </c>
      <c r="T37">
        <v>114350.76923075999</v>
      </c>
      <c r="U37" s="1">
        <v>196.85090853846199</v>
      </c>
      <c r="V37">
        <v>343386.27782367403</v>
      </c>
      <c r="W37" s="1">
        <v>0.86689087006652898</v>
      </c>
      <c r="X37">
        <v>0.102242192178449</v>
      </c>
      <c r="Y37">
        <v>3.0866937755021601E-2</v>
      </c>
      <c r="Z37">
        <v>0.13310912993347099</v>
      </c>
      <c r="AA37">
        <v>343.38627782367399</v>
      </c>
      <c r="AB37">
        <v>10918.8816307181</v>
      </c>
      <c r="AC37" s="1">
        <v>1043.2298385777401</v>
      </c>
      <c r="AD37">
        <v>263613.25858559198</v>
      </c>
      <c r="AE37" s="1">
        <v>494</v>
      </c>
      <c r="AF37">
        <v>63971</v>
      </c>
      <c r="AG37" s="1">
        <v>127801.39155158401</v>
      </c>
      <c r="AH37" s="1">
        <v>62.969958214466601</v>
      </c>
      <c r="AI37">
        <v>30.000198220609001</v>
      </c>
      <c r="AJ37">
        <v>37.627095289342201</v>
      </c>
      <c r="AK37">
        <v>2</v>
      </c>
      <c r="AL37">
        <v>0.98370599999999997</v>
      </c>
      <c r="AM37">
        <v>1.4852879999999999</v>
      </c>
      <c r="AN37">
        <v>0</v>
      </c>
      <c r="AO37">
        <v>0.64814120505741202</v>
      </c>
      <c r="AP37">
        <v>1526.6163455713399</v>
      </c>
      <c r="AQ37" s="1">
        <v>2666.4495248489302</v>
      </c>
      <c r="AR37" s="1">
        <v>7804.1900606518802</v>
      </c>
      <c r="AS37" s="1">
        <v>868.89397530070096</v>
      </c>
      <c r="AT37" s="1">
        <v>585.34832318671204</v>
      </c>
      <c r="AU37">
        <v>13451.4982295596</v>
      </c>
      <c r="AV37" s="1">
        <v>3429.8707430671002</v>
      </c>
      <c r="AW37" s="1">
        <v>0.22036886780000001</v>
      </c>
      <c r="AX37">
        <v>9420.8525810304</v>
      </c>
      <c r="AY37" s="1">
        <v>0.60528887890000005</v>
      </c>
      <c r="AZ37">
        <v>1864.1576394491999</v>
      </c>
      <c r="BA37">
        <v>0.11977195039999999</v>
      </c>
      <c r="BB37">
        <v>849.34449940340005</v>
      </c>
      <c r="BC37" s="1">
        <v>5.4570303000000001E-2</v>
      </c>
      <c r="BD37">
        <v>15564.2254629501</v>
      </c>
      <c r="BE37" s="1">
        <v>0.59155386687072697</v>
      </c>
      <c r="BF37">
        <v>0.19078908377050799</v>
      </c>
      <c r="BG37">
        <v>0.174726229290805</v>
      </c>
      <c r="BH37">
        <v>3.0777925742122601E-2</v>
      </c>
      <c r="BI37">
        <v>1.2152894325837301E-2</v>
      </c>
    </row>
    <row r="38" spans="1:61" x14ac:dyDescent="0.35">
      <c r="A38" t="s">
        <v>1910</v>
      </c>
      <c r="B38" t="s">
        <v>661</v>
      </c>
      <c r="C38">
        <v>31</v>
      </c>
      <c r="D38">
        <v>68.300995354838705</v>
      </c>
      <c r="E38">
        <v>2117.330856</v>
      </c>
      <c r="F38">
        <v>1.6188271428244101E-2</v>
      </c>
      <c r="G38">
        <v>3.2264062884814801E-2</v>
      </c>
      <c r="H38" t="e">
        <v>#N/A</v>
      </c>
      <c r="I38">
        <v>5.4249737876425501E-2</v>
      </c>
      <c r="J38">
        <v>0.77827998612780303</v>
      </c>
      <c r="K38">
        <v>0.116724959017211</v>
      </c>
      <c r="L38">
        <v>0.57391127292477795</v>
      </c>
      <c r="M38">
        <v>2.1866743942506001E-2</v>
      </c>
      <c r="N38">
        <v>0.17285819229438101</v>
      </c>
      <c r="O38">
        <v>63060.161085200001</v>
      </c>
      <c r="P38" s="1">
        <v>0.221476510067114</v>
      </c>
      <c r="Q38">
        <v>0.15436241610738299</v>
      </c>
      <c r="R38">
        <v>0.62416107382550301</v>
      </c>
      <c r="S38">
        <v>16</v>
      </c>
      <c r="T38">
        <v>98372.8125</v>
      </c>
      <c r="U38" s="1">
        <v>132.3331785</v>
      </c>
      <c r="V38">
        <v>184374.557662423</v>
      </c>
      <c r="W38" s="1">
        <v>0.72654495748445702</v>
      </c>
      <c r="X38">
        <v>0.228457827736601</v>
      </c>
      <c r="Y38">
        <v>4.4997214778941898E-2</v>
      </c>
      <c r="Z38">
        <v>0.27345504251554298</v>
      </c>
      <c r="AA38">
        <v>184.374557662423</v>
      </c>
      <c r="AB38">
        <v>5458.9786793339999</v>
      </c>
      <c r="AC38" s="1">
        <v>532.36451771616703</v>
      </c>
      <c r="AD38">
        <v>132120.220872948</v>
      </c>
      <c r="AE38" s="1">
        <v>116</v>
      </c>
      <c r="AF38">
        <v>39996</v>
      </c>
      <c r="AG38" s="1">
        <v>59035.460234680599</v>
      </c>
      <c r="AH38" s="1">
        <v>51.679997267464003</v>
      </c>
      <c r="AI38">
        <v>27.449998859429702</v>
      </c>
      <c r="AJ38">
        <v>32.1239892310223</v>
      </c>
      <c r="AK38">
        <v>1.25</v>
      </c>
      <c r="AL38">
        <v>0.80677600000000005</v>
      </c>
      <c r="AM38">
        <v>0.98041299999999998</v>
      </c>
      <c r="AN38">
        <v>0</v>
      </c>
      <c r="AO38">
        <v>0.858938059695592</v>
      </c>
      <c r="AP38">
        <v>2426.9138077492798</v>
      </c>
      <c r="AQ38" s="1">
        <v>2520.1217395378999</v>
      </c>
      <c r="AR38" s="1">
        <v>8254.5896218687103</v>
      </c>
      <c r="AS38" s="1">
        <v>1088.5232383351199</v>
      </c>
      <c r="AT38">
        <v>241.16257908065</v>
      </c>
      <c r="AU38">
        <v>14531.3109865717</v>
      </c>
      <c r="AV38" s="1">
        <v>7515.5965780283996</v>
      </c>
      <c r="AW38" s="1">
        <v>0.49515405029999998</v>
      </c>
      <c r="AX38">
        <v>4786.6116647568997</v>
      </c>
      <c r="AY38" s="1">
        <v>0.31535888439999998</v>
      </c>
      <c r="AZ38">
        <v>1031.3354778221001</v>
      </c>
      <c r="BA38">
        <v>6.7948024300000007E-2</v>
      </c>
      <c r="BB38">
        <v>1844.7559905827</v>
      </c>
      <c r="BC38" s="1">
        <v>0.121539041</v>
      </c>
      <c r="BD38">
        <v>15178.2997111901</v>
      </c>
      <c r="BE38" s="1">
        <v>0.59592125454508804</v>
      </c>
      <c r="BF38">
        <v>0.25302229557463402</v>
      </c>
      <c r="BG38">
        <v>0.107218306439333</v>
      </c>
      <c r="BH38">
        <v>3.1336968877435999E-2</v>
      </c>
      <c r="BI38">
        <v>1.2501174563509399E-2</v>
      </c>
    </row>
    <row r="39" spans="1:61" x14ac:dyDescent="0.35">
      <c r="A39" t="s">
        <v>1299</v>
      </c>
      <c r="B39" t="s">
        <v>662</v>
      </c>
      <c r="C39">
        <v>115</v>
      </c>
      <c r="D39">
        <v>14.836058930434801</v>
      </c>
      <c r="E39">
        <v>1706.1467769999999</v>
      </c>
      <c r="F39" t="e">
        <v>#N/A</v>
      </c>
      <c r="G39" t="e">
        <v>#N/A</v>
      </c>
      <c r="H39" t="e">
        <v>#N/A</v>
      </c>
      <c r="I39">
        <v>7.5074861841828697E-2</v>
      </c>
      <c r="J39">
        <v>0.87155774308671397</v>
      </c>
      <c r="K39">
        <v>4.7956939171461002E-2</v>
      </c>
      <c r="L39">
        <v>0.47466067838081299</v>
      </c>
      <c r="M39" t="e">
        <v>#N/A</v>
      </c>
      <c r="N39">
        <v>0.16941987221117499</v>
      </c>
      <c r="O39">
        <v>69094.697928020003</v>
      </c>
      <c r="P39" s="1">
        <v>0.13114754098360701</v>
      </c>
      <c r="Q39">
        <v>0.13934426229508201</v>
      </c>
      <c r="R39">
        <v>0.72950819672131195</v>
      </c>
      <c r="S39">
        <v>11</v>
      </c>
      <c r="T39">
        <v>94597.363636359994</v>
      </c>
      <c r="U39" s="1">
        <v>155.10425245454499</v>
      </c>
      <c r="V39">
        <v>223220.56058369199</v>
      </c>
      <c r="W39" s="1">
        <v>0.694112365951433</v>
      </c>
      <c r="X39">
        <v>0.25360745878450303</v>
      </c>
      <c r="Y39">
        <v>5.2280175264063998E-2</v>
      </c>
      <c r="Z39">
        <v>0.305887634048567</v>
      </c>
      <c r="AA39">
        <v>223.22056058369199</v>
      </c>
      <c r="AB39">
        <v>6147.6316934718197</v>
      </c>
      <c r="AC39" s="1">
        <v>694.89881877847404</v>
      </c>
      <c r="AD39">
        <v>172479.39174963499</v>
      </c>
      <c r="AE39" s="1">
        <v>267</v>
      </c>
      <c r="AF39">
        <v>39476</v>
      </c>
      <c r="AG39" s="1">
        <v>59363.605991484197</v>
      </c>
      <c r="AH39" s="1">
        <v>34.099920897002903</v>
      </c>
      <c r="AI39">
        <v>26.399992827707901</v>
      </c>
      <c r="AJ39">
        <v>29.3102753876999</v>
      </c>
      <c r="AK39">
        <v>2.5</v>
      </c>
      <c r="AL39">
        <v>1.659006</v>
      </c>
      <c r="AM39">
        <v>2.377434</v>
      </c>
      <c r="AN39">
        <v>1093.2634549061399</v>
      </c>
      <c r="AO39">
        <v>1.1466522653554101</v>
      </c>
      <c r="AP39">
        <v>1376.29800768308</v>
      </c>
      <c r="AQ39" s="1">
        <v>2720.82356135998</v>
      </c>
      <c r="AR39" s="1">
        <v>7578.72436551806</v>
      </c>
      <c r="AS39" s="1">
        <v>1415.24105226499</v>
      </c>
      <c r="AT39">
        <v>527.42704328304103</v>
      </c>
      <c r="AU39">
        <v>13618.5140301091</v>
      </c>
      <c r="AV39" s="1">
        <v>6571.9852673276</v>
      </c>
      <c r="AW39" s="1">
        <v>0.42376601349999998</v>
      </c>
      <c r="AX39">
        <v>6372.8382113877997</v>
      </c>
      <c r="AY39" s="1">
        <v>0.41092487789999999</v>
      </c>
      <c r="AZ39">
        <v>1231.4378013297001</v>
      </c>
      <c r="BA39">
        <v>7.9403934499999995E-2</v>
      </c>
      <c r="BB39">
        <v>1332.2624281323001</v>
      </c>
      <c r="BC39" s="1">
        <v>8.5905174000000001E-2</v>
      </c>
      <c r="BD39">
        <v>15508.523708177399</v>
      </c>
      <c r="BE39" s="1">
        <v>0.59861062847972801</v>
      </c>
      <c r="BF39">
        <v>0.232518827461238</v>
      </c>
      <c r="BG39">
        <v>0.13406805001354</v>
      </c>
      <c r="BH39">
        <v>3.1454769281970302E-2</v>
      </c>
      <c r="BI39">
        <v>3.34772476352382E-3</v>
      </c>
    </row>
    <row r="40" spans="1:61" x14ac:dyDescent="0.35">
      <c r="A40" t="s">
        <v>1300</v>
      </c>
      <c r="B40" t="s">
        <v>663</v>
      </c>
      <c r="C40">
        <v>21</v>
      </c>
      <c r="D40">
        <v>42.522145285714302</v>
      </c>
      <c r="E40">
        <v>892.96505100000002</v>
      </c>
      <c r="F40" t="e">
        <v>#N/A</v>
      </c>
      <c r="G40" t="e">
        <v>#N/A</v>
      </c>
      <c r="H40" t="e">
        <v>#N/A</v>
      </c>
      <c r="I40">
        <v>1.41717682975227E-2</v>
      </c>
      <c r="J40">
        <v>0.89283246682334005</v>
      </c>
      <c r="K40">
        <v>7.9559574221328699E-2</v>
      </c>
      <c r="L40">
        <v>0.58726910174499902</v>
      </c>
      <c r="M40" t="e">
        <v>#N/A</v>
      </c>
      <c r="N40">
        <v>0.184811316423456</v>
      </c>
      <c r="O40">
        <v>58764.848313770002</v>
      </c>
      <c r="P40" s="1">
        <v>0.34782608695652201</v>
      </c>
      <c r="Q40">
        <v>0.14492753623188401</v>
      </c>
      <c r="R40">
        <v>0.50724637681159401</v>
      </c>
      <c r="S40">
        <v>16.5</v>
      </c>
      <c r="T40">
        <v>75734.78787878</v>
      </c>
      <c r="U40" s="1">
        <v>54.119093999999997</v>
      </c>
      <c r="V40">
        <v>290542.00912953803</v>
      </c>
      <c r="W40" s="1">
        <v>0.67661913448250399</v>
      </c>
      <c r="X40">
        <v>0.22202456438938301</v>
      </c>
      <c r="Y40">
        <v>0.101356301128113</v>
      </c>
      <c r="Z40">
        <v>0.32338086551749601</v>
      </c>
      <c r="AA40">
        <v>290.54200912953797</v>
      </c>
      <c r="AB40">
        <v>8799.1484002658908</v>
      </c>
      <c r="AC40" s="1">
        <v>750.80309050079495</v>
      </c>
      <c r="AD40">
        <v>212040.344000001</v>
      </c>
      <c r="AE40" s="1">
        <v>400</v>
      </c>
      <c r="AF40">
        <v>34901</v>
      </c>
      <c r="AG40" s="1">
        <v>58310.087888273498</v>
      </c>
      <c r="AH40" s="1">
        <v>39.9539934751202</v>
      </c>
      <c r="AI40">
        <v>29.087796907317301</v>
      </c>
      <c r="AJ40">
        <v>29.5207828910033</v>
      </c>
      <c r="AK40">
        <v>0</v>
      </c>
      <c r="AL40">
        <v>0</v>
      </c>
      <c r="AM40">
        <v>0</v>
      </c>
      <c r="AN40">
        <v>0</v>
      </c>
      <c r="AO40">
        <v>1.20711094011826</v>
      </c>
      <c r="AP40">
        <v>2291.7575751797299</v>
      </c>
      <c r="AQ40" s="1">
        <v>2497.8687099815702</v>
      </c>
      <c r="AR40" s="1">
        <v>8398.1143400874298</v>
      </c>
      <c r="AS40" s="1">
        <v>769.95806188612005</v>
      </c>
      <c r="AT40" s="1">
        <v>980.21900075459996</v>
      </c>
      <c r="AU40">
        <v>14937.9176878894</v>
      </c>
      <c r="AV40" s="1">
        <v>7843.3617192860002</v>
      </c>
      <c r="AW40" s="1">
        <v>0.40142176810000002</v>
      </c>
      <c r="AX40">
        <v>8396.3312338496999</v>
      </c>
      <c r="AY40" s="1">
        <v>0.42972264310000002</v>
      </c>
      <c r="AZ40">
        <v>853.78965176860004</v>
      </c>
      <c r="BA40">
        <v>4.3696792800000002E-2</v>
      </c>
      <c r="BB40">
        <v>2445.4720391328001</v>
      </c>
      <c r="BC40" s="1">
        <v>0.12515879599999999</v>
      </c>
      <c r="BD40">
        <v>19538.954644037101</v>
      </c>
      <c r="BE40" s="1">
        <v>0.49000478895504801</v>
      </c>
      <c r="BF40">
        <v>0.25192649751005503</v>
      </c>
      <c r="BG40">
        <v>0.20077148263899799</v>
      </c>
      <c r="BH40">
        <v>3.7639904539700703E-2</v>
      </c>
      <c r="BI40">
        <v>1.96573263561978E-2</v>
      </c>
    </row>
    <row r="41" spans="1:61" x14ac:dyDescent="0.35">
      <c r="A41" t="s">
        <v>1301</v>
      </c>
      <c r="B41" t="s">
        <v>664</v>
      </c>
      <c r="C41">
        <v>220</v>
      </c>
      <c r="D41">
        <v>7.2898502363636402</v>
      </c>
      <c r="E41">
        <v>1603.7670519999999</v>
      </c>
      <c r="F41" t="e">
        <v>#N/A</v>
      </c>
      <c r="G41" t="e">
        <v>#N/A</v>
      </c>
      <c r="H41" t="e">
        <v>#N/A</v>
      </c>
      <c r="I41">
        <v>2.3581556907190399E-2</v>
      </c>
      <c r="J41">
        <v>0.93012045924862197</v>
      </c>
      <c r="K41">
        <v>3.8256509622562399E-2</v>
      </c>
      <c r="L41">
        <v>0.34737260954812099</v>
      </c>
      <c r="M41" t="e">
        <v>#N/A</v>
      </c>
      <c r="N41">
        <v>0.126318252691663</v>
      </c>
      <c r="O41">
        <v>63932.476857939997</v>
      </c>
      <c r="P41" s="1">
        <v>0.188034188034188</v>
      </c>
      <c r="Q41">
        <v>0.145299145299145</v>
      </c>
      <c r="R41">
        <v>0.66666666666666696</v>
      </c>
      <c r="S41">
        <v>16</v>
      </c>
      <c r="T41">
        <v>85721.5625</v>
      </c>
      <c r="U41" s="1">
        <v>100.23544075</v>
      </c>
      <c r="V41">
        <v>319439.060280682</v>
      </c>
      <c r="W41" s="1">
        <v>0.81101732121577996</v>
      </c>
      <c r="X41">
        <v>0.15306204590601599</v>
      </c>
      <c r="Y41">
        <v>3.5920632878204198E-2</v>
      </c>
      <c r="Z41">
        <v>0.18898267878422001</v>
      </c>
      <c r="AA41">
        <v>319.43906028068199</v>
      </c>
      <c r="AB41">
        <v>7474.6329181976498</v>
      </c>
      <c r="AC41" s="1">
        <v>765.384628939241</v>
      </c>
      <c r="AD41" s="1">
        <v>266826.463974841</v>
      </c>
      <c r="AE41" s="1">
        <v>500</v>
      </c>
      <c r="AF41">
        <v>47247</v>
      </c>
      <c r="AG41" s="1">
        <v>72646.532857142898</v>
      </c>
      <c r="AH41" s="1">
        <v>32.199854909834897</v>
      </c>
      <c r="AI41">
        <v>22.999995354869998</v>
      </c>
      <c r="AJ41">
        <v>23.449389131459998</v>
      </c>
      <c r="AK41">
        <v>2</v>
      </c>
      <c r="AL41">
        <v>1.1344080000000001</v>
      </c>
      <c r="AM41">
        <v>1.6009439999999999</v>
      </c>
      <c r="AN41">
        <v>0</v>
      </c>
      <c r="AO41">
        <v>0.99334980339706302</v>
      </c>
      <c r="AP41">
        <v>1856.43952236525</v>
      </c>
      <c r="AQ41" s="1">
        <v>2818.52450102585</v>
      </c>
      <c r="AR41" s="1">
        <v>7440.4332506514202</v>
      </c>
      <c r="AS41" s="1">
        <v>593.04543562851597</v>
      </c>
      <c r="AT41" s="1">
        <v>238.68003742977501</v>
      </c>
      <c r="AU41">
        <v>12947.122747100801</v>
      </c>
      <c r="AV41" s="1">
        <v>5224.1208291173998</v>
      </c>
      <c r="AW41" s="1">
        <v>0.3449907338</v>
      </c>
      <c r="AX41">
        <v>7371.2102890632996</v>
      </c>
      <c r="AY41" s="1">
        <v>0.48678032719999997</v>
      </c>
      <c r="AZ41">
        <v>1721.4340962269</v>
      </c>
      <c r="BA41">
        <v>0.11368014479999999</v>
      </c>
      <c r="BB41">
        <v>826.02071321719995</v>
      </c>
      <c r="BC41" s="1">
        <v>5.45487942E-2</v>
      </c>
      <c r="BD41">
        <v>15142.7859276248</v>
      </c>
      <c r="BE41" s="1">
        <v>0.55099860458303396</v>
      </c>
      <c r="BF41">
        <v>0.212061244117277</v>
      </c>
      <c r="BG41">
        <v>0.17599679099810001</v>
      </c>
      <c r="BH41">
        <v>3.8154497958946799E-2</v>
      </c>
      <c r="BI41">
        <v>2.27888623426429E-2</v>
      </c>
    </row>
    <row r="42" spans="1:61" x14ac:dyDescent="0.35">
      <c r="A42" t="s">
        <v>1302</v>
      </c>
      <c r="B42" t="s">
        <v>665</v>
      </c>
      <c r="C42">
        <v>116</v>
      </c>
      <c r="D42">
        <v>10.8992573534483</v>
      </c>
      <c r="E42">
        <v>1264.3138530000001</v>
      </c>
      <c r="F42" t="e">
        <v>#N/A</v>
      </c>
      <c r="G42" t="e">
        <v>#N/A</v>
      </c>
      <c r="H42" t="e">
        <v>#N/A</v>
      </c>
      <c r="I42">
        <v>4.54479733407867E-2</v>
      </c>
      <c r="J42">
        <v>0.92279137265674305</v>
      </c>
      <c r="K42">
        <v>2.0963261105494901E-2</v>
      </c>
      <c r="L42">
        <v>0.37325800682238303</v>
      </c>
      <c r="M42" t="e">
        <v>#N/A</v>
      </c>
      <c r="N42">
        <v>0.16925253416892899</v>
      </c>
      <c r="O42">
        <v>71374.97336561</v>
      </c>
      <c r="P42" s="1">
        <v>0.105263157894737</v>
      </c>
      <c r="Q42">
        <v>0.144736842105263</v>
      </c>
      <c r="R42">
        <v>0.75</v>
      </c>
      <c r="S42">
        <v>15</v>
      </c>
      <c r="T42">
        <v>62375.53333333</v>
      </c>
      <c r="U42" s="1">
        <v>84.287590199999997</v>
      </c>
      <c r="V42">
        <v>304685.60404202098</v>
      </c>
      <c r="W42" s="1">
        <v>0.69287702194156298</v>
      </c>
      <c r="X42">
        <v>0.16749752471475701</v>
      </c>
      <c r="Y42">
        <v>0.13962545334368001</v>
      </c>
      <c r="Z42">
        <v>0.30712297805843702</v>
      </c>
      <c r="AA42">
        <v>304.685604042021</v>
      </c>
      <c r="AB42">
        <v>9273.4189158647096</v>
      </c>
      <c r="AC42" s="1">
        <v>613.69806884493596</v>
      </c>
      <c r="AD42">
        <v>319962.92670398601</v>
      </c>
      <c r="AE42" s="1">
        <v>554</v>
      </c>
      <c r="AF42">
        <v>44311</v>
      </c>
      <c r="AG42" s="1">
        <v>69663.535840187993</v>
      </c>
      <c r="AH42" s="1">
        <v>40.429983339614402</v>
      </c>
      <c r="AI42">
        <v>27.799998846048101</v>
      </c>
      <c r="AJ42">
        <v>33.009387335698399</v>
      </c>
      <c r="AK42">
        <v>1.5</v>
      </c>
      <c r="AL42">
        <v>0.60508499999999998</v>
      </c>
      <c r="AM42">
        <v>0.94204600000000005</v>
      </c>
      <c r="AN42">
        <v>0</v>
      </c>
      <c r="AO42" s="1">
        <v>0.94059372051106205</v>
      </c>
      <c r="AP42">
        <v>2782.6195146498999</v>
      </c>
      <c r="AQ42" s="1">
        <v>3199.6544057482502</v>
      </c>
      <c r="AR42" s="1">
        <v>8798.9856502822004</v>
      </c>
      <c r="AS42" s="1">
        <v>1821.20995078585</v>
      </c>
      <c r="AT42" s="1">
        <v>75.835101998206099</v>
      </c>
      <c r="AU42">
        <v>16678.304623464399</v>
      </c>
      <c r="AV42" s="1">
        <v>7241.4288619490999</v>
      </c>
      <c r="AW42" s="1">
        <v>0.3571995369</v>
      </c>
      <c r="AX42">
        <v>9672.5781134667996</v>
      </c>
      <c r="AY42" s="1">
        <v>0.47712136500000002</v>
      </c>
      <c r="AZ42">
        <v>1984.8891324087999</v>
      </c>
      <c r="BA42" s="1">
        <v>9.7909058100000002E-2</v>
      </c>
      <c r="BB42">
        <v>1373.8873471267</v>
      </c>
      <c r="BC42" s="1">
        <v>6.7770040099999998E-2</v>
      </c>
      <c r="BD42">
        <v>20272.783454951401</v>
      </c>
      <c r="BE42" s="1">
        <v>0.58479389261068304</v>
      </c>
      <c r="BF42">
        <v>0.223995273321004</v>
      </c>
      <c r="BG42">
        <v>0.122311907140345</v>
      </c>
      <c r="BH42">
        <v>5.3620723998320498E-2</v>
      </c>
      <c r="BI42">
        <v>1.52782029296471E-2</v>
      </c>
    </row>
    <row r="43" spans="1:61" x14ac:dyDescent="0.35">
      <c r="A43" t="s">
        <v>1303</v>
      </c>
      <c r="B43" t="s">
        <v>666</v>
      </c>
      <c r="C43">
        <v>21</v>
      </c>
      <c r="D43">
        <v>235.54063742857099</v>
      </c>
      <c r="E43">
        <v>4946.3533859999998</v>
      </c>
      <c r="F43">
        <v>5.9189062636851399E-2</v>
      </c>
      <c r="G43">
        <v>5.9189416836646497E-2</v>
      </c>
      <c r="H43">
        <v>3.3454868263318102E-3</v>
      </c>
      <c r="I43">
        <v>0.11390635112507699</v>
      </c>
      <c r="J43">
        <v>0.69208620327764303</v>
      </c>
      <c r="K43">
        <v>7.2283479297450201E-2</v>
      </c>
      <c r="L43">
        <v>0.44551647297029301</v>
      </c>
      <c r="M43">
        <v>3.2100342918049897E-2</v>
      </c>
      <c r="N43">
        <v>0.17725766488877101</v>
      </c>
      <c r="O43">
        <v>79365.544239499999</v>
      </c>
      <c r="P43" s="1">
        <v>0.186842105263158</v>
      </c>
      <c r="Q43">
        <v>6.0526315789473699E-2</v>
      </c>
      <c r="R43">
        <v>0.75263157894736799</v>
      </c>
      <c r="S43">
        <v>50</v>
      </c>
      <c r="T43">
        <v>102212.88</v>
      </c>
      <c r="U43" s="1">
        <v>98.927067719999997</v>
      </c>
      <c r="V43">
        <v>341626.226056304</v>
      </c>
      <c r="W43" s="1">
        <v>0.64955152432941299</v>
      </c>
      <c r="X43">
        <v>0.309070831668742</v>
      </c>
      <c r="Y43">
        <v>4.13776440018453E-2</v>
      </c>
      <c r="Z43">
        <v>0.35044847567058701</v>
      </c>
      <c r="AA43">
        <v>341.62622605630401</v>
      </c>
      <c r="AB43">
        <v>13544.4776731122</v>
      </c>
      <c r="AC43" s="1">
        <v>1210.57653036843</v>
      </c>
      <c r="AD43">
        <v>281512.03763649502</v>
      </c>
      <c r="AE43" s="1">
        <v>514</v>
      </c>
      <c r="AF43">
        <v>43626</v>
      </c>
      <c r="AG43" s="1">
        <v>62978.205906598298</v>
      </c>
      <c r="AH43" s="1">
        <v>76.099994693944296</v>
      </c>
      <c r="AI43">
        <v>33.929799725092998</v>
      </c>
      <c r="AJ43">
        <v>46.782398439241497</v>
      </c>
      <c r="AK43">
        <v>1.9</v>
      </c>
      <c r="AL43">
        <v>0.777582</v>
      </c>
      <c r="AM43">
        <v>1.1179669999999999</v>
      </c>
      <c r="AN43">
        <v>0</v>
      </c>
      <c r="AO43" s="1">
        <v>0.97066189296871097</v>
      </c>
      <c r="AP43">
        <v>2290.0672244851999</v>
      </c>
      <c r="AQ43" s="1">
        <v>3121.7141669869402</v>
      </c>
      <c r="AR43" s="1">
        <v>10264.6246593915</v>
      </c>
      <c r="AS43" s="1">
        <v>1163.1748221395701</v>
      </c>
      <c r="AT43">
        <v>656.98536808910501</v>
      </c>
      <c r="AU43">
        <v>17496.5662410923</v>
      </c>
      <c r="AV43" s="1">
        <v>3531.8556796985999</v>
      </c>
      <c r="AW43" s="1">
        <v>0.19563605449999999</v>
      </c>
      <c r="AX43">
        <v>11729.2772251319</v>
      </c>
      <c r="AY43" s="1">
        <v>0.64970647910000001</v>
      </c>
      <c r="AZ43">
        <v>1353.8893292388</v>
      </c>
      <c r="BA43">
        <v>7.4994447800000003E-2</v>
      </c>
      <c r="BB43">
        <v>1438.1719432681</v>
      </c>
      <c r="BC43" s="1">
        <v>7.9663018599999996E-2</v>
      </c>
      <c r="BD43">
        <v>18053.194177337398</v>
      </c>
      <c r="BE43" s="1">
        <v>0.56953472254482995</v>
      </c>
      <c r="BF43">
        <v>0.269200232568445</v>
      </c>
      <c r="BG43">
        <v>0.118078487283649</v>
      </c>
      <c r="BH43">
        <v>2.7604543232885598E-2</v>
      </c>
      <c r="BI43">
        <v>1.5582014370190999E-2</v>
      </c>
    </row>
    <row r="44" spans="1:61" x14ac:dyDescent="0.35">
      <c r="A44" t="s">
        <v>1304</v>
      </c>
      <c r="B44" t="s">
        <v>667</v>
      </c>
      <c r="C44">
        <v>118</v>
      </c>
      <c r="D44">
        <v>10.979850025423699</v>
      </c>
      <c r="E44">
        <v>1295.6223030000001</v>
      </c>
      <c r="F44" t="e">
        <v>#N/A</v>
      </c>
      <c r="G44" t="e">
        <v>#N/A</v>
      </c>
      <c r="H44" t="e">
        <v>#N/A</v>
      </c>
      <c r="I44">
        <v>2.33030720809679E-2</v>
      </c>
      <c r="J44">
        <v>0.94087860229214504</v>
      </c>
      <c r="K44">
        <v>2.9877241359765199E-2</v>
      </c>
      <c r="L44">
        <v>0.31866998374021899</v>
      </c>
      <c r="M44" t="e">
        <v>#N/A</v>
      </c>
      <c r="N44">
        <v>0.12532529701601</v>
      </c>
      <c r="O44">
        <v>70863.929248259999</v>
      </c>
      <c r="P44" s="1">
        <v>0.13580246913580199</v>
      </c>
      <c r="Q44">
        <v>0.209876543209877</v>
      </c>
      <c r="R44">
        <v>0.65432098765432101</v>
      </c>
      <c r="S44">
        <v>11.17</v>
      </c>
      <c r="T44">
        <v>98237.511190680001</v>
      </c>
      <c r="U44" s="1">
        <v>115.991253625783</v>
      </c>
      <c r="V44">
        <v>396589.82313767698</v>
      </c>
      <c r="W44" s="1">
        <v>0.84157795033701999</v>
      </c>
      <c r="X44">
        <v>0.125830297929695</v>
      </c>
      <c r="Y44">
        <v>3.2591751733285199E-2</v>
      </c>
      <c r="Z44">
        <v>0.15842204966298001</v>
      </c>
      <c r="AA44">
        <v>396.589823137677</v>
      </c>
      <c r="AB44">
        <v>8339.2034661508897</v>
      </c>
      <c r="AC44" s="1">
        <v>846.84740873899602</v>
      </c>
      <c r="AD44">
        <v>294054.46053523303</v>
      </c>
      <c r="AE44" s="1">
        <v>525</v>
      </c>
      <c r="AF44">
        <v>41403</v>
      </c>
      <c r="AG44" s="1">
        <v>72647.256293266197</v>
      </c>
      <c r="AH44" s="1">
        <v>49.799959872547603</v>
      </c>
      <c r="AI44">
        <v>19.999999074991599</v>
      </c>
      <c r="AJ44">
        <v>20.445388525578501</v>
      </c>
      <c r="AK44">
        <v>2.5</v>
      </c>
      <c r="AL44">
        <v>0.71541200000000005</v>
      </c>
      <c r="AM44">
        <v>1.3501369999999999</v>
      </c>
      <c r="AN44">
        <v>2862.5787248430802</v>
      </c>
      <c r="AO44" s="1">
        <v>1.29146918766713</v>
      </c>
      <c r="AP44">
        <v>2255.4742097550902</v>
      </c>
      <c r="AQ44" s="1">
        <v>3696.6152550092402</v>
      </c>
      <c r="AR44" s="1">
        <v>7563.07750901692</v>
      </c>
      <c r="AS44" s="1">
        <v>1687.0362179926101</v>
      </c>
      <c r="AT44">
        <v>451.43782925447198</v>
      </c>
      <c r="AU44">
        <v>15653.641021028299</v>
      </c>
      <c r="AV44" s="1">
        <v>5434.1137273164004</v>
      </c>
      <c r="AW44" s="1">
        <v>0.3065722286</v>
      </c>
      <c r="AX44">
        <v>9929.5870885807999</v>
      </c>
      <c r="AY44" s="1">
        <v>0.56018990310000005</v>
      </c>
      <c r="AZ44">
        <v>1489.8380348858</v>
      </c>
      <c r="BA44" s="1">
        <v>8.4051050399999994E-2</v>
      </c>
      <c r="BB44">
        <v>871.85575729549998</v>
      </c>
      <c r="BC44">
        <v>4.9186817899999999E-2</v>
      </c>
      <c r="BD44">
        <v>17725.394608078499</v>
      </c>
      <c r="BE44" s="1">
        <v>0.49888749688279699</v>
      </c>
      <c r="BF44">
        <v>0.17550422621651501</v>
      </c>
      <c r="BG44">
        <v>0.274052768249261</v>
      </c>
      <c r="BH44">
        <v>3.4532807683538898E-2</v>
      </c>
      <c r="BI44">
        <v>1.7022700967888001E-2</v>
      </c>
    </row>
    <row r="45" spans="1:61" x14ac:dyDescent="0.35">
      <c r="A45" t="s">
        <v>1305</v>
      </c>
      <c r="B45" t="s">
        <v>668</v>
      </c>
      <c r="C45">
        <v>46</v>
      </c>
      <c r="D45">
        <v>17.1510973695652</v>
      </c>
      <c r="E45">
        <v>788.95047899999997</v>
      </c>
      <c r="F45" t="e">
        <v>#N/A</v>
      </c>
      <c r="G45" t="e">
        <v>#N/A</v>
      </c>
      <c r="H45" t="e">
        <v>#N/A</v>
      </c>
      <c r="I45">
        <v>1.95952564077434E-2</v>
      </c>
      <c r="J45">
        <v>0.92748193652586597</v>
      </c>
      <c r="K45">
        <v>4.1396446415098202E-2</v>
      </c>
      <c r="L45">
        <v>0.41620957311914503</v>
      </c>
      <c r="M45" t="e">
        <v>#N/A</v>
      </c>
      <c r="N45">
        <v>0.14837383943261701</v>
      </c>
      <c r="O45">
        <v>71330.910135409998</v>
      </c>
      <c r="P45" s="1">
        <v>0.407407407407407</v>
      </c>
      <c r="Q45">
        <v>0.37037037037037002</v>
      </c>
      <c r="R45">
        <v>0.22222222222222199</v>
      </c>
      <c r="S45">
        <v>8.33</v>
      </c>
      <c r="T45">
        <v>102184.83553421</v>
      </c>
      <c r="U45" s="1">
        <v>94.711942256902802</v>
      </c>
      <c r="V45">
        <v>415866.60853019101</v>
      </c>
      <c r="W45" s="1">
        <v>0.44125575102280401</v>
      </c>
      <c r="X45">
        <v>2.4885723223805899E-2</v>
      </c>
      <c r="Y45">
        <v>0.53385852575338999</v>
      </c>
      <c r="Z45">
        <v>0.55874424897719599</v>
      </c>
      <c r="AA45">
        <v>415.866608530191</v>
      </c>
      <c r="AB45">
        <v>13661.266818243501</v>
      </c>
      <c r="AC45" s="1">
        <v>484.70653124478298</v>
      </c>
      <c r="AD45">
        <v>332369.69733623398</v>
      </c>
      <c r="AE45" s="1">
        <v>564</v>
      </c>
      <c r="AF45">
        <v>42931</v>
      </c>
      <c r="AG45" s="1">
        <v>68206.492377420698</v>
      </c>
      <c r="AH45" s="1">
        <v>43.892628369814702</v>
      </c>
      <c r="AI45">
        <v>20.015734739098999</v>
      </c>
      <c r="AJ45">
        <v>23.5317748035508</v>
      </c>
      <c r="AK45">
        <v>0</v>
      </c>
      <c r="AL45">
        <v>0</v>
      </c>
      <c r="AM45">
        <v>0</v>
      </c>
      <c r="AN45">
        <v>3342.36324102669</v>
      </c>
      <c r="AO45">
        <v>1.55604801640816</v>
      </c>
      <c r="AP45">
        <v>2933.46587853456</v>
      </c>
      <c r="AQ45" s="1">
        <v>4530.2436276231701</v>
      </c>
      <c r="AR45" s="1">
        <v>8923.3383303389801</v>
      </c>
      <c r="AS45" s="1">
        <v>1023.13605414517</v>
      </c>
      <c r="AT45">
        <v>424.33682330016097</v>
      </c>
      <c r="AU45">
        <v>17834.520713942002</v>
      </c>
      <c r="AV45" s="1">
        <v>6376.0055304303996</v>
      </c>
      <c r="AW45" s="1">
        <v>0.26492272649999998</v>
      </c>
      <c r="AX45">
        <v>15982.094118106799</v>
      </c>
      <c r="AY45" s="1">
        <v>0.66405525030000001</v>
      </c>
      <c r="AZ45">
        <v>790.88354658119999</v>
      </c>
      <c r="BA45">
        <v>3.2861173700000003E-2</v>
      </c>
      <c r="BB45">
        <v>918.43304759939997</v>
      </c>
      <c r="BC45" s="1">
        <v>3.8160849400000002E-2</v>
      </c>
      <c r="BD45">
        <v>24067.416242717802</v>
      </c>
      <c r="BE45" s="1">
        <v>0.50627906823665403</v>
      </c>
      <c r="BF45">
        <v>0.23873277263175699</v>
      </c>
      <c r="BG45">
        <v>0.19613303758353001</v>
      </c>
      <c r="BH45">
        <v>3.5422453831088399E-2</v>
      </c>
      <c r="BI45">
        <v>2.3432667716970602E-2</v>
      </c>
    </row>
    <row r="46" spans="1:61" x14ac:dyDescent="0.35">
      <c r="A46" t="s">
        <v>1306</v>
      </c>
      <c r="B46" t="s">
        <v>669</v>
      </c>
      <c r="C46">
        <v>34</v>
      </c>
      <c r="D46">
        <v>56.691937529411803</v>
      </c>
      <c r="E46">
        <v>1927.5258759999999</v>
      </c>
      <c r="F46">
        <v>2.6592941157298999E-2</v>
      </c>
      <c r="G46">
        <v>3.8487169242563499E-2</v>
      </c>
      <c r="H46" t="e">
        <v>#N/A</v>
      </c>
      <c r="I46">
        <v>3.9051612560828501E-2</v>
      </c>
      <c r="J46">
        <v>0.85421910502005505</v>
      </c>
      <c r="K46">
        <v>4.0600399052135999E-2</v>
      </c>
      <c r="L46">
        <v>0.387049827123437</v>
      </c>
      <c r="M46">
        <v>0.149255562673071</v>
      </c>
      <c r="N46">
        <v>8.0392523461335796E-2</v>
      </c>
      <c r="O46">
        <v>58577.647220849998</v>
      </c>
      <c r="P46" s="1">
        <v>0.20720720720720701</v>
      </c>
      <c r="Q46">
        <v>0.31531531531531498</v>
      </c>
      <c r="R46">
        <v>0.47747747747747699</v>
      </c>
      <c r="S46">
        <v>14.7</v>
      </c>
      <c r="T46">
        <v>76825.646258499997</v>
      </c>
      <c r="U46" s="1">
        <v>131.12420925170099</v>
      </c>
      <c r="V46">
        <v>108342.65967592099</v>
      </c>
      <c r="W46" s="1">
        <v>0.88048466221475796</v>
      </c>
      <c r="X46">
        <v>8.8428290739866702E-2</v>
      </c>
      <c r="Y46">
        <v>3.1087047045375099E-2</v>
      </c>
      <c r="Z46">
        <v>0.119515337785242</v>
      </c>
      <c r="AA46">
        <v>108.342659675921</v>
      </c>
      <c r="AB46">
        <v>2577.9368577462401</v>
      </c>
      <c r="AC46" s="1">
        <v>635.21497959906003</v>
      </c>
      <c r="AD46" s="1">
        <v>98954.924603105799</v>
      </c>
      <c r="AE46" s="1">
        <v>52</v>
      </c>
      <c r="AF46">
        <v>50237</v>
      </c>
      <c r="AG46" s="1">
        <v>85424.778237729202</v>
      </c>
      <c r="AH46" s="1">
        <v>49.209874907771301</v>
      </c>
      <c r="AI46">
        <v>22.788798881845999</v>
      </c>
      <c r="AJ46">
        <v>24.871160468235701</v>
      </c>
      <c r="AK46">
        <v>4</v>
      </c>
      <c r="AL46">
        <v>2.9674320000000001</v>
      </c>
      <c r="AM46">
        <v>3.6703239999999999</v>
      </c>
      <c r="AN46">
        <v>1278.37729219672</v>
      </c>
      <c r="AO46" s="1">
        <v>0.61069960915424204</v>
      </c>
      <c r="AP46">
        <v>1366.8709057579499</v>
      </c>
      <c r="AQ46" s="1">
        <v>1606.44817200887</v>
      </c>
      <c r="AR46" s="1">
        <v>6450.3915380900398</v>
      </c>
      <c r="AS46" s="1">
        <v>399.82936654490902</v>
      </c>
      <c r="AT46" s="1">
        <v>313.129461718313</v>
      </c>
      <c r="AU46">
        <v>10136.6694441201</v>
      </c>
      <c r="AV46" s="1">
        <v>6134.5951418752002</v>
      </c>
      <c r="AW46" s="1">
        <v>0.47086433779999998</v>
      </c>
      <c r="AX46">
        <v>3565.2300673671998</v>
      </c>
      <c r="AY46" s="1">
        <v>0.27365126070000001</v>
      </c>
      <c r="AZ46">
        <v>2651.9798681799002</v>
      </c>
      <c r="BA46">
        <v>0.20355422249999999</v>
      </c>
      <c r="BB46">
        <v>676.56562253549998</v>
      </c>
      <c r="BC46" s="1">
        <v>5.1930179E-2</v>
      </c>
      <c r="BD46">
        <v>13028.370699957801</v>
      </c>
      <c r="BE46" s="1">
        <v>0.52203424157304601</v>
      </c>
      <c r="BF46">
        <v>0.21139338449353201</v>
      </c>
      <c r="BG46">
        <v>0.21320627541793699</v>
      </c>
      <c r="BH46">
        <v>4.2509358384817501E-2</v>
      </c>
      <c r="BI46">
        <v>1.0856740130667E-2</v>
      </c>
    </row>
    <row r="47" spans="1:61" x14ac:dyDescent="0.35">
      <c r="A47" t="s">
        <v>1307</v>
      </c>
      <c r="B47" t="s">
        <v>670</v>
      </c>
      <c r="C47">
        <v>48</v>
      </c>
      <c r="D47">
        <v>27.445498083333302</v>
      </c>
      <c r="E47">
        <v>1317.383908</v>
      </c>
      <c r="F47">
        <v>8.1868913215808903E-3</v>
      </c>
      <c r="G47">
        <v>9.0646602344496702E-3</v>
      </c>
      <c r="H47" t="e">
        <v>#N/A</v>
      </c>
      <c r="I47">
        <v>3.01661386499824E-2</v>
      </c>
      <c r="J47">
        <v>0.91185426423865601</v>
      </c>
      <c r="K47">
        <v>4.0728045555331299E-2</v>
      </c>
      <c r="L47">
        <v>0.51903213306683804</v>
      </c>
      <c r="M47" t="e">
        <v>#N/A</v>
      </c>
      <c r="N47">
        <v>0.194170477817352</v>
      </c>
      <c r="O47">
        <v>59513.525631500001</v>
      </c>
      <c r="P47" s="1">
        <v>0.22314049586776899</v>
      </c>
      <c r="Q47">
        <v>0.165289256198347</v>
      </c>
      <c r="R47">
        <v>0.61157024793388404</v>
      </c>
      <c r="S47">
        <v>8</v>
      </c>
      <c r="T47">
        <v>99006.75</v>
      </c>
      <c r="U47" s="1">
        <v>164.6729885</v>
      </c>
      <c r="V47">
        <v>204702.84202074801</v>
      </c>
      <c r="W47" s="1">
        <v>0.91656367435386299</v>
      </c>
      <c r="X47">
        <v>5.1196261476385597E-2</v>
      </c>
      <c r="Y47">
        <v>3.22400641697516E-2</v>
      </c>
      <c r="Z47">
        <v>8.3436325646137205E-2</v>
      </c>
      <c r="AA47">
        <v>204.70284202074799</v>
      </c>
      <c r="AB47">
        <v>5337.7841928216403</v>
      </c>
      <c r="AC47" s="1">
        <v>487.32767730148998</v>
      </c>
      <c r="AD47">
        <v>147354.95306803501</v>
      </c>
      <c r="AE47" s="1">
        <v>157</v>
      </c>
      <c r="AF47">
        <v>41102</v>
      </c>
      <c r="AG47" s="1">
        <v>58067.819379115703</v>
      </c>
      <c r="AH47" s="1">
        <v>38.889840986859099</v>
      </c>
      <c r="AI47">
        <v>25.5899935498297</v>
      </c>
      <c r="AJ47">
        <v>26.7031285197024</v>
      </c>
      <c r="AK47">
        <v>0</v>
      </c>
      <c r="AL47">
        <v>0</v>
      </c>
      <c r="AM47">
        <v>0</v>
      </c>
      <c r="AN47">
        <v>0</v>
      </c>
      <c r="AO47" s="1">
        <v>1.24528712542549</v>
      </c>
      <c r="AP47">
        <v>1787.3023768558101</v>
      </c>
      <c r="AQ47" s="1">
        <v>2409.6178955299602</v>
      </c>
      <c r="AR47" s="1">
        <v>7698.9931093040204</v>
      </c>
      <c r="AS47" s="1">
        <v>575.26914166618201</v>
      </c>
      <c r="AT47">
        <v>227.43729309315299</v>
      </c>
      <c r="AU47">
        <v>12698.6198164491</v>
      </c>
      <c r="AV47" s="1">
        <v>8708.6003860399996</v>
      </c>
      <c r="AW47" s="1">
        <v>0.57258720600000002</v>
      </c>
      <c r="AX47">
        <v>4375.9361328989999</v>
      </c>
      <c r="AY47" s="1">
        <v>0.28771615789999999</v>
      </c>
      <c r="AZ47">
        <v>878.5820546164</v>
      </c>
      <c r="BA47">
        <v>5.7766440299999999E-2</v>
      </c>
      <c r="BB47">
        <v>1246.0937433823001</v>
      </c>
      <c r="BC47" s="1">
        <v>8.1930195799999994E-2</v>
      </c>
      <c r="BD47">
        <v>15209.212316937699</v>
      </c>
      <c r="BE47" s="1">
        <v>0.535937567271492</v>
      </c>
      <c r="BF47">
        <v>0.22995560679483901</v>
      </c>
      <c r="BG47">
        <v>0.20212021804335001</v>
      </c>
      <c r="BH47">
        <v>2.0892312991231399E-2</v>
      </c>
      <c r="BI47">
        <v>1.1094294899086799E-2</v>
      </c>
    </row>
    <row r="48" spans="1:61" x14ac:dyDescent="0.35">
      <c r="A48" t="s">
        <v>1308</v>
      </c>
      <c r="B48" t="s">
        <v>671</v>
      </c>
      <c r="C48">
        <v>2</v>
      </c>
      <c r="D48">
        <v>1267.0510429999999</v>
      </c>
      <c r="E48">
        <v>2534.1020859999999</v>
      </c>
      <c r="F48">
        <v>1.75953388200434E-2</v>
      </c>
      <c r="G48">
        <v>5.5977835893495503E-2</v>
      </c>
      <c r="H48" t="e">
        <v>#N/A</v>
      </c>
      <c r="I48">
        <v>4.2588819879197701E-2</v>
      </c>
      <c r="J48">
        <v>0.81054250107492498</v>
      </c>
      <c r="K48">
        <v>7.3295504332338599E-2</v>
      </c>
      <c r="L48">
        <v>0.127783331975974</v>
      </c>
      <c r="M48">
        <v>1.27916253389985E-2</v>
      </c>
      <c r="N48">
        <v>0.15715027772770701</v>
      </c>
      <c r="O48">
        <v>91126.98016875</v>
      </c>
      <c r="P48" s="1">
        <v>0.171875</v>
      </c>
      <c r="Q48">
        <v>0.17708333333333301</v>
      </c>
      <c r="R48">
        <v>0.65104166666666696</v>
      </c>
      <c r="S48">
        <v>22</v>
      </c>
      <c r="T48">
        <v>108127.54545454</v>
      </c>
      <c r="U48" s="1">
        <v>115.186458454545</v>
      </c>
      <c r="V48">
        <v>332616.95519554499</v>
      </c>
      <c r="W48" s="1">
        <v>0.95744461417361004</v>
      </c>
      <c r="X48">
        <v>3.3295917409025502E-2</v>
      </c>
      <c r="Y48">
        <v>9.2594684173642992E-3</v>
      </c>
      <c r="Z48">
        <v>4.2555385826389798E-2</v>
      </c>
      <c r="AA48">
        <v>332.61695519554502</v>
      </c>
      <c r="AB48">
        <v>12075.8288188395</v>
      </c>
      <c r="AC48" s="1">
        <v>1257.8120935259001</v>
      </c>
      <c r="AD48">
        <v>275886.77003319102</v>
      </c>
      <c r="AE48" s="1">
        <v>508</v>
      </c>
      <c r="AF48">
        <v>80168</v>
      </c>
      <c r="AG48" s="1">
        <v>222934.520652551</v>
      </c>
      <c r="AH48" s="1">
        <v>116.899881737473</v>
      </c>
      <c r="AI48">
        <v>34.952198779798699</v>
      </c>
      <c r="AJ48">
        <v>52.807874962942698</v>
      </c>
      <c r="AK48">
        <v>1.38</v>
      </c>
      <c r="AL48">
        <v>0.83381099999999997</v>
      </c>
      <c r="AM48">
        <v>0.87522900000000003</v>
      </c>
      <c r="AN48">
        <v>4537.0707966024702</v>
      </c>
      <c r="AO48">
        <v>0.77033392635210296</v>
      </c>
      <c r="AP48">
        <v>2454.41321972062</v>
      </c>
      <c r="AQ48" s="1">
        <v>3050.6741984505802</v>
      </c>
      <c r="AR48" s="1">
        <v>11189.704557151001</v>
      </c>
      <c r="AS48" s="1">
        <v>1324.5788117787799</v>
      </c>
      <c r="AT48">
        <v>838.83571689700295</v>
      </c>
      <c r="AU48">
        <v>18858.206503998001</v>
      </c>
      <c r="AV48" s="1">
        <v>3111.0811404052001</v>
      </c>
      <c r="AW48" s="1">
        <v>0.157254545</v>
      </c>
      <c r="AX48">
        <v>14728.383693821401</v>
      </c>
      <c r="AY48" s="1">
        <v>0.74446958220000004</v>
      </c>
      <c r="AZ48">
        <v>1126.7270516495</v>
      </c>
      <c r="BA48">
        <v>5.6952211099999997E-2</v>
      </c>
      <c r="BB48">
        <v>817.53608077800004</v>
      </c>
      <c r="BC48" s="1">
        <v>4.13236617E-2</v>
      </c>
      <c r="BD48">
        <v>19783.7279666541</v>
      </c>
      <c r="BE48" s="1">
        <v>0.544997188271232</v>
      </c>
      <c r="BF48">
        <v>0.216694128590075</v>
      </c>
      <c r="BG48">
        <v>0.184899383148104</v>
      </c>
      <c r="BH48">
        <v>4.0088610722525703E-2</v>
      </c>
      <c r="BI48">
        <v>1.3320689268063001E-2</v>
      </c>
    </row>
    <row r="49" spans="1:61" x14ac:dyDescent="0.35">
      <c r="A49" t="s">
        <v>1309</v>
      </c>
      <c r="B49" t="s">
        <v>672</v>
      </c>
      <c r="C49">
        <v>109</v>
      </c>
      <c r="D49">
        <v>35.639025862385303</v>
      </c>
      <c r="E49">
        <v>3884.6538190000001</v>
      </c>
      <c r="F49">
        <v>1.95554051404872E-2</v>
      </c>
      <c r="G49">
        <v>1.5820136579479099E-2</v>
      </c>
      <c r="H49" t="e">
        <v>#N/A</v>
      </c>
      <c r="I49">
        <v>5.0653853782438502E-2</v>
      </c>
      <c r="J49">
        <v>0.868342981010645</v>
      </c>
      <c r="K49">
        <v>4.4131447627221702E-2</v>
      </c>
      <c r="L49">
        <v>0.20316498286746901</v>
      </c>
      <c r="M49">
        <v>2.0765568315234802E-2</v>
      </c>
      <c r="N49">
        <v>0.121590735503341</v>
      </c>
      <c r="O49">
        <v>71862.662423679998</v>
      </c>
      <c r="P49" s="1">
        <v>0.22393822393822399</v>
      </c>
      <c r="Q49">
        <v>0.25096525096525102</v>
      </c>
      <c r="R49">
        <v>0.52509652509652505</v>
      </c>
      <c r="S49">
        <v>21.75</v>
      </c>
      <c r="T49">
        <v>99724.87356321</v>
      </c>
      <c r="U49" s="1">
        <v>178.60477328735601</v>
      </c>
      <c r="V49">
        <v>434111.89994636702</v>
      </c>
      <c r="W49" s="1">
        <v>0.86376682829842399</v>
      </c>
      <c r="X49">
        <v>5.5555840519286803E-2</v>
      </c>
      <c r="Y49">
        <v>8.0677331182288703E-2</v>
      </c>
      <c r="Z49">
        <v>0.13623317170157601</v>
      </c>
      <c r="AA49">
        <v>434.11189994636698</v>
      </c>
      <c r="AB49">
        <v>10551.418198327799</v>
      </c>
      <c r="AC49" s="1">
        <v>1081.784927513</v>
      </c>
      <c r="AD49">
        <v>303783.73511738703</v>
      </c>
      <c r="AE49" s="1">
        <v>535</v>
      </c>
      <c r="AF49">
        <v>64559</v>
      </c>
      <c r="AG49" s="1">
        <v>128562.152994847</v>
      </c>
      <c r="AH49" s="1">
        <v>32.1199974803787</v>
      </c>
      <c r="AI49">
        <v>23.619999723884</v>
      </c>
      <c r="AJ49">
        <v>23.619995954655899</v>
      </c>
      <c r="AK49">
        <v>1.25</v>
      </c>
      <c r="AL49">
        <v>0.72425499999999998</v>
      </c>
      <c r="AM49">
        <v>0.87999300000000003</v>
      </c>
      <c r="AN49">
        <v>3093.6261633459098</v>
      </c>
      <c r="AO49">
        <v>0.94409838492562104</v>
      </c>
      <c r="AP49">
        <v>1808.76753692528</v>
      </c>
      <c r="AQ49" s="1">
        <v>2720.6743669943498</v>
      </c>
      <c r="AR49" s="1">
        <v>8277.4441425716104</v>
      </c>
      <c r="AS49" s="1">
        <v>870.34461692917205</v>
      </c>
      <c r="AT49">
        <v>236.16974452466599</v>
      </c>
      <c r="AU49">
        <v>13913.400407945101</v>
      </c>
      <c r="AV49" s="1">
        <v>2737.5506784028998</v>
      </c>
      <c r="AW49" s="1">
        <v>0.17359241489999999</v>
      </c>
      <c r="AX49">
        <v>10872.996914162401</v>
      </c>
      <c r="AY49" s="1">
        <v>0.68947391769999999</v>
      </c>
      <c r="AZ49">
        <v>1361.3830421624</v>
      </c>
      <c r="BA49" s="1">
        <v>8.6327450200000003E-2</v>
      </c>
      <c r="BB49">
        <v>798.05954869530001</v>
      </c>
      <c r="BC49" s="1">
        <v>5.0606217199999998E-2</v>
      </c>
      <c r="BD49">
        <v>15769.990183423</v>
      </c>
      <c r="BE49" s="1">
        <v>0.58618292780673598</v>
      </c>
      <c r="BF49">
        <v>0.23166041179746499</v>
      </c>
      <c r="BG49">
        <v>0.13421188008121501</v>
      </c>
      <c r="BH49">
        <v>3.0759261875305699E-2</v>
      </c>
      <c r="BI49">
        <v>1.7185518439278701E-2</v>
      </c>
    </row>
    <row r="50" spans="1:61" x14ac:dyDescent="0.35">
      <c r="A50" t="s">
        <v>1310</v>
      </c>
      <c r="B50" t="s">
        <v>673</v>
      </c>
      <c r="C50">
        <v>114</v>
      </c>
      <c r="D50">
        <v>8.2183774561403506</v>
      </c>
      <c r="E50">
        <v>936.89503000000002</v>
      </c>
      <c r="F50" t="e">
        <v>#N/A</v>
      </c>
      <c r="G50" t="e">
        <v>#N/A</v>
      </c>
      <c r="H50" t="e">
        <v>#N/A</v>
      </c>
      <c r="I50">
        <v>4.2167410014789498E-2</v>
      </c>
      <c r="J50">
        <v>0.923153238812773</v>
      </c>
      <c r="K50">
        <v>2.5384915697358301E-2</v>
      </c>
      <c r="L50">
        <v>0.46592230087195302</v>
      </c>
      <c r="M50" t="e">
        <v>#N/A</v>
      </c>
      <c r="N50">
        <v>0.13432446721608199</v>
      </c>
      <c r="O50">
        <v>60000.25035201</v>
      </c>
      <c r="P50" s="1">
        <v>0.23170731707317099</v>
      </c>
      <c r="Q50">
        <v>0.207317073170732</v>
      </c>
      <c r="R50">
        <v>0.56097560975609795</v>
      </c>
      <c r="S50">
        <v>9</v>
      </c>
      <c r="T50">
        <v>64380.22222222</v>
      </c>
      <c r="U50" s="1">
        <v>104.099447777778</v>
      </c>
      <c r="V50">
        <v>346294.82451198401</v>
      </c>
      <c r="W50" s="1">
        <v>0.85731510017664203</v>
      </c>
      <c r="X50">
        <v>3.6637807878698803E-2</v>
      </c>
      <c r="Y50">
        <v>0.106047091944659</v>
      </c>
      <c r="Z50">
        <v>0.142684899823358</v>
      </c>
      <c r="AA50">
        <v>346.29482451198402</v>
      </c>
      <c r="AB50">
        <v>9554.9999875653102</v>
      </c>
      <c r="AC50" s="1">
        <v>962.12806252158305</v>
      </c>
      <c r="AD50">
        <v>231601.86090661201</v>
      </c>
      <c r="AE50" s="1">
        <v>435</v>
      </c>
      <c r="AF50">
        <v>42838.5</v>
      </c>
      <c r="AG50" s="1">
        <v>63321.245574216999</v>
      </c>
      <c r="AH50" s="1">
        <v>48.599987444094303</v>
      </c>
      <c r="AI50">
        <v>25.099994988296601</v>
      </c>
      <c r="AJ50">
        <v>25.0998583307254</v>
      </c>
      <c r="AK50">
        <v>1.4</v>
      </c>
      <c r="AL50">
        <v>1.0197259999999999</v>
      </c>
      <c r="AM50">
        <v>1.2282109999999999</v>
      </c>
      <c r="AN50">
        <v>0</v>
      </c>
      <c r="AO50" s="1">
        <v>1.16711870303063</v>
      </c>
      <c r="AP50">
        <v>2710.85582554537</v>
      </c>
      <c r="AQ50" s="1">
        <v>3685.8959642469199</v>
      </c>
      <c r="AR50" s="1">
        <v>11988.767855882401</v>
      </c>
      <c r="AS50" s="1">
        <v>704.01276437553497</v>
      </c>
      <c r="AT50">
        <v>271.25331212398498</v>
      </c>
      <c r="AU50">
        <v>19360.785722174202</v>
      </c>
      <c r="AV50" s="1">
        <v>7631.7651695362001</v>
      </c>
      <c r="AW50" s="1">
        <v>0.42997180480000002</v>
      </c>
      <c r="AX50">
        <v>7984.1219482314</v>
      </c>
      <c r="AY50" s="1">
        <v>0.44982350059999998</v>
      </c>
      <c r="AZ50">
        <v>903.98906296099995</v>
      </c>
      <c r="BA50">
        <v>5.0930525300000001E-2</v>
      </c>
      <c r="BB50">
        <v>1229.5787452958</v>
      </c>
      <c r="BC50" s="1">
        <v>6.9274169299999994E-2</v>
      </c>
      <c r="BD50">
        <v>17749.454926024398</v>
      </c>
      <c r="BE50" s="1">
        <v>0.49678180412564099</v>
      </c>
      <c r="BF50">
        <v>0.25944870216778398</v>
      </c>
      <c r="BG50">
        <v>0.17525131870528801</v>
      </c>
      <c r="BH50">
        <v>5.6042378788641399E-2</v>
      </c>
      <c r="BI50">
        <v>1.2475796212646301E-2</v>
      </c>
    </row>
    <row r="51" spans="1:61" x14ac:dyDescent="0.35">
      <c r="A51" t="s">
        <v>1311</v>
      </c>
      <c r="B51" t="s">
        <v>674</v>
      </c>
      <c r="C51">
        <v>70</v>
      </c>
      <c r="D51">
        <v>15.303150799999999</v>
      </c>
      <c r="E51">
        <v>1071.220556</v>
      </c>
      <c r="F51" t="e">
        <v>#N/A</v>
      </c>
      <c r="G51" t="e">
        <v>#N/A</v>
      </c>
      <c r="H51" t="e">
        <v>#N/A</v>
      </c>
      <c r="I51">
        <v>2.6188738822919999E-2</v>
      </c>
      <c r="J51">
        <v>0.93380161156044905</v>
      </c>
      <c r="K51">
        <v>3.3450978621943198E-2</v>
      </c>
      <c r="L51">
        <v>0.53554475416638503</v>
      </c>
      <c r="M51" t="e">
        <v>#N/A</v>
      </c>
      <c r="N51">
        <v>0.16207988420343</v>
      </c>
      <c r="O51">
        <v>62533.554476140001</v>
      </c>
      <c r="P51" s="1">
        <v>0.19101123595505601</v>
      </c>
      <c r="Q51">
        <v>0.19101123595505601</v>
      </c>
      <c r="R51">
        <v>0.61797752808988804</v>
      </c>
      <c r="S51">
        <v>8</v>
      </c>
      <c r="T51">
        <v>103420.75</v>
      </c>
      <c r="U51" s="1">
        <v>133.9025695</v>
      </c>
      <c r="V51">
        <v>253785.41186246599</v>
      </c>
      <c r="W51" s="1">
        <v>0.80749764171026905</v>
      </c>
      <c r="X51">
        <v>7.4663204592508303E-2</v>
      </c>
      <c r="Y51">
        <v>0.117839153697223</v>
      </c>
      <c r="Z51">
        <v>0.192502358289731</v>
      </c>
      <c r="AA51">
        <v>253.78541186246599</v>
      </c>
      <c r="AB51">
        <v>5392.7064484001603</v>
      </c>
      <c r="AC51" s="1">
        <v>486.63534048164797</v>
      </c>
      <c r="AD51">
        <v>150988.490493185</v>
      </c>
      <c r="AE51" s="1">
        <v>175</v>
      </c>
      <c r="AF51">
        <v>40442</v>
      </c>
      <c r="AG51" s="1">
        <v>59042.804580152697</v>
      </c>
      <c r="AH51" s="1">
        <v>30.5999200268949</v>
      </c>
      <c r="AI51">
        <v>19.999997266843899</v>
      </c>
      <c r="AJ51">
        <v>19.999950733941098</v>
      </c>
      <c r="AK51">
        <v>0</v>
      </c>
      <c r="AL51">
        <v>0</v>
      </c>
      <c r="AM51">
        <v>0</v>
      </c>
      <c r="AN51">
        <v>0</v>
      </c>
      <c r="AO51">
        <v>0.93479585808952803</v>
      </c>
      <c r="AP51">
        <v>2145.3939126985902</v>
      </c>
      <c r="AQ51" s="1">
        <v>3319.3329516354102</v>
      </c>
      <c r="AR51" s="1">
        <v>9816.0650027705396</v>
      </c>
      <c r="AS51" s="1">
        <v>910.26576603520698</v>
      </c>
      <c r="AT51">
        <v>234.59308971662401</v>
      </c>
      <c r="AU51">
        <v>16425.650722856401</v>
      </c>
      <c r="AV51" s="1">
        <v>11274.482904663801</v>
      </c>
      <c r="AW51" s="1">
        <v>0.59719853060000005</v>
      </c>
      <c r="AX51">
        <v>4428.6937235120004</v>
      </c>
      <c r="AY51" s="1">
        <v>0.23458365289999999</v>
      </c>
      <c r="AZ51">
        <v>1125.7527273046001</v>
      </c>
      <c r="BA51">
        <v>5.9630040699999998E-2</v>
      </c>
      <c r="BB51">
        <v>2050.0235007587999</v>
      </c>
      <c r="BC51" s="1">
        <v>0.10858777579999999</v>
      </c>
      <c r="BD51">
        <v>18878.952856239201</v>
      </c>
      <c r="BE51" s="1">
        <v>0.49607442750553499</v>
      </c>
      <c r="BF51">
        <v>0.26012412660554901</v>
      </c>
      <c r="BG51">
        <v>0.198090684309844</v>
      </c>
      <c r="BH51">
        <v>3.0349509702069E-2</v>
      </c>
      <c r="BI51">
        <v>1.53612518770028E-2</v>
      </c>
    </row>
    <row r="52" spans="1:61" x14ac:dyDescent="0.35">
      <c r="A52" t="s">
        <v>1312</v>
      </c>
      <c r="B52" t="s">
        <v>675</v>
      </c>
      <c r="C52">
        <v>54</v>
      </c>
      <c r="D52">
        <v>41.890083296296297</v>
      </c>
      <c r="E52">
        <v>2262.0644980000002</v>
      </c>
      <c r="F52">
        <v>5.4872861061750402E-3</v>
      </c>
      <c r="G52">
        <v>4.8894987101806599E-2</v>
      </c>
      <c r="H52" t="e">
        <v>#N/A</v>
      </c>
      <c r="I52">
        <v>2.1719273411340199E-2</v>
      </c>
      <c r="J52">
        <v>0.87902507074176595</v>
      </c>
      <c r="K52">
        <v>4.3982193830150902E-2</v>
      </c>
      <c r="L52">
        <v>0.23527560783898099</v>
      </c>
      <c r="M52">
        <v>2.16470675116767E-2</v>
      </c>
      <c r="N52">
        <v>8.8411120112791397E-2</v>
      </c>
      <c r="O52">
        <v>70827.652394770004</v>
      </c>
      <c r="P52" s="1">
        <v>0.195804195804196</v>
      </c>
      <c r="Q52">
        <v>0.15384615384615399</v>
      </c>
      <c r="R52">
        <v>0.65034965034964998</v>
      </c>
      <c r="S52">
        <v>11.33</v>
      </c>
      <c r="T52">
        <v>111080.99558693</v>
      </c>
      <c r="U52" s="1">
        <v>199.652647661077</v>
      </c>
      <c r="V52">
        <v>260533.88421111199</v>
      </c>
      <c r="W52" s="1">
        <v>0.88543859198131103</v>
      </c>
      <c r="X52">
        <v>4.1856761355774201E-2</v>
      </c>
      <c r="Y52">
        <v>7.2704646662914998E-2</v>
      </c>
      <c r="Z52">
        <v>0.114561408018689</v>
      </c>
      <c r="AA52">
        <v>260.53388421111202</v>
      </c>
      <c r="AB52">
        <v>5666.8344387764701</v>
      </c>
      <c r="AC52" s="1">
        <v>676.47245308564095</v>
      </c>
      <c r="AD52">
        <v>211136.48946511699</v>
      </c>
      <c r="AE52" s="1">
        <v>398</v>
      </c>
      <c r="AF52">
        <v>58309</v>
      </c>
      <c r="AG52" s="1">
        <v>96045.960066833795</v>
      </c>
      <c r="AH52" s="1">
        <v>42.299981702797403</v>
      </c>
      <c r="AI52">
        <v>19.999999233464401</v>
      </c>
      <c r="AJ52">
        <v>23.0948940025661</v>
      </c>
      <c r="AK52">
        <v>1.2</v>
      </c>
      <c r="AL52">
        <v>0.77909600000000001</v>
      </c>
      <c r="AM52">
        <v>1.12914</v>
      </c>
      <c r="AN52">
        <v>3168.0525052827202</v>
      </c>
      <c r="AO52">
        <v>1.0492951841884799</v>
      </c>
      <c r="AP52">
        <v>1907.15716276628</v>
      </c>
      <c r="AQ52" s="1">
        <v>2724.7253804873599</v>
      </c>
      <c r="AR52" s="1">
        <v>6395.0477065486402</v>
      </c>
      <c r="AS52" s="1">
        <v>615.03872291443395</v>
      </c>
      <c r="AT52">
        <v>746.62728295026704</v>
      </c>
      <c r="AU52">
        <v>12388.596255667</v>
      </c>
      <c r="AV52" s="1">
        <v>4076.5872387273998</v>
      </c>
      <c r="AW52" s="1">
        <v>0.28597362399999998</v>
      </c>
      <c r="AX52">
        <v>8306.1622134241006</v>
      </c>
      <c r="AY52" s="1">
        <v>0.58267937619999999</v>
      </c>
      <c r="AZ52">
        <v>995.39281586820005</v>
      </c>
      <c r="BA52" s="1">
        <v>6.9827057299999995E-2</v>
      </c>
      <c r="BB52">
        <v>876.97392840329996</v>
      </c>
      <c r="BC52" s="1">
        <v>6.1519942500000001E-2</v>
      </c>
      <c r="BD52">
        <v>14255.116196423</v>
      </c>
      <c r="BE52" s="1">
        <v>0.54097231629645304</v>
      </c>
      <c r="BF52">
        <v>0.20930621496666299</v>
      </c>
      <c r="BG52">
        <v>0.15273696018236199</v>
      </c>
      <c r="BH52">
        <v>6.7144587313127294E-2</v>
      </c>
      <c r="BI52">
        <v>2.9839921241395E-2</v>
      </c>
    </row>
    <row r="53" spans="1:61" x14ac:dyDescent="0.35">
      <c r="A53" t="s">
        <v>1313</v>
      </c>
      <c r="B53" t="s">
        <v>676</v>
      </c>
      <c r="C53">
        <v>84</v>
      </c>
      <c r="D53">
        <v>9.1405101190476206</v>
      </c>
      <c r="E53">
        <v>767.80285000000003</v>
      </c>
      <c r="F53" t="e">
        <v>#N/A</v>
      </c>
      <c r="G53" t="e">
        <v>#N/A</v>
      </c>
      <c r="H53" t="e">
        <v>#N/A</v>
      </c>
      <c r="I53" t="e">
        <v>#N/A</v>
      </c>
      <c r="J53">
        <v>0.97448723883656996</v>
      </c>
      <c r="K53" t="e">
        <v>#N/A</v>
      </c>
      <c r="L53">
        <v>0.57430291336318995</v>
      </c>
      <c r="M53" t="e">
        <v>#N/A</v>
      </c>
      <c r="N53">
        <v>0.152998281563233</v>
      </c>
      <c r="O53">
        <v>53629.936121960003</v>
      </c>
      <c r="P53" s="1">
        <v>0.14117647058823499</v>
      </c>
      <c r="Q53">
        <v>0.223529411764706</v>
      </c>
      <c r="R53">
        <v>0.63529411764705901</v>
      </c>
      <c r="S53">
        <v>7.2</v>
      </c>
      <c r="T53">
        <v>93446.94444444</v>
      </c>
      <c r="U53" s="1">
        <v>106.639284722222</v>
      </c>
      <c r="V53">
        <v>135609.824839801</v>
      </c>
      <c r="W53" s="1">
        <v>0.67480641146443998</v>
      </c>
      <c r="X53">
        <v>1.96543253605087E-2</v>
      </c>
      <c r="Y53">
        <v>0.30553926317505098</v>
      </c>
      <c r="Z53">
        <v>0.32519358853556002</v>
      </c>
      <c r="AA53">
        <v>135.60982483980101</v>
      </c>
      <c r="AB53">
        <v>2726.3808671718298</v>
      </c>
      <c r="AC53" s="1">
        <v>312.31493865905799</v>
      </c>
      <c r="AD53">
        <v>122244.16864452</v>
      </c>
      <c r="AE53" s="1">
        <v>92</v>
      </c>
      <c r="AF53">
        <v>39769.5</v>
      </c>
      <c r="AG53" s="1">
        <v>58865.797281993197</v>
      </c>
      <c r="AH53" s="1">
        <v>20.299975733373898</v>
      </c>
      <c r="AI53">
        <v>20.019191046986599</v>
      </c>
      <c r="AJ53">
        <v>19.9996090772268</v>
      </c>
      <c r="AK53">
        <v>2</v>
      </c>
      <c r="AL53">
        <v>1.8276749999999999</v>
      </c>
      <c r="AM53">
        <v>1.825045</v>
      </c>
      <c r="AN53">
        <v>0</v>
      </c>
      <c r="AO53">
        <v>0.679758928670114</v>
      </c>
      <c r="AP53">
        <v>1847.6124958379601</v>
      </c>
      <c r="AQ53" s="1">
        <v>4005.7175484566101</v>
      </c>
      <c r="AR53" s="1">
        <v>8667.8162760140804</v>
      </c>
      <c r="AS53" s="1">
        <v>840.53002668588704</v>
      </c>
      <c r="AT53">
        <v>513.10979113974395</v>
      </c>
      <c r="AU53">
        <v>15874.786138134299</v>
      </c>
      <c r="AV53" s="1">
        <v>12427.9729281816</v>
      </c>
      <c r="AW53" s="1">
        <v>0.74050584630000005</v>
      </c>
      <c r="AX53">
        <v>2402.1412617268002</v>
      </c>
      <c r="AY53" s="1">
        <v>0.1431287031</v>
      </c>
      <c r="AZ53">
        <v>646.79701757620001</v>
      </c>
      <c r="BA53" s="1">
        <v>3.8538623799999998E-2</v>
      </c>
      <c r="BB53">
        <v>1306.1742874121001</v>
      </c>
      <c r="BC53" s="1">
        <v>7.7826826799999999E-2</v>
      </c>
      <c r="BD53">
        <v>16783.085494896699</v>
      </c>
      <c r="BE53" s="1">
        <v>0.50962070562960804</v>
      </c>
      <c r="BF53">
        <v>0.23427192604984201</v>
      </c>
      <c r="BG53">
        <v>0.19108712447812301</v>
      </c>
      <c r="BH53">
        <v>5.3740259633852601E-2</v>
      </c>
      <c r="BI53">
        <v>1.1279984208573899E-2</v>
      </c>
    </row>
    <row r="54" spans="1:61" x14ac:dyDescent="0.35">
      <c r="A54" t="s">
        <v>1314</v>
      </c>
      <c r="B54" t="s">
        <v>677</v>
      </c>
      <c r="C54">
        <v>51</v>
      </c>
      <c r="D54">
        <v>3.8920799019607801</v>
      </c>
      <c r="E54">
        <v>198.49607499999999</v>
      </c>
      <c r="F54" t="e">
        <v>#N/A</v>
      </c>
      <c r="G54" t="e">
        <v>#N/A</v>
      </c>
      <c r="H54" t="e">
        <v>#N/A</v>
      </c>
      <c r="I54" t="e">
        <v>#N/A</v>
      </c>
      <c r="J54">
        <v>0.92217325498148806</v>
      </c>
      <c r="K54">
        <v>5.0631466773083098E-2</v>
      </c>
      <c r="L54">
        <v>0.73410612780959905</v>
      </c>
      <c r="M54">
        <v>0.13928919814652299</v>
      </c>
      <c r="N54">
        <v>0.18371955611492299</v>
      </c>
      <c r="O54">
        <v>55270.854012010001</v>
      </c>
      <c r="P54" s="1">
        <v>0.29032258064516098</v>
      </c>
      <c r="Q54">
        <v>0.16129032258064499</v>
      </c>
      <c r="R54">
        <v>0.54838709677419395</v>
      </c>
      <c r="S54">
        <v>3.54</v>
      </c>
      <c r="T54">
        <v>70935.050847449995</v>
      </c>
      <c r="U54" s="1">
        <v>56.072337570621499</v>
      </c>
      <c r="V54">
        <v>463363.97331785999</v>
      </c>
      <c r="W54" s="1">
        <v>0.91677974878862301</v>
      </c>
      <c r="X54">
        <v>3.8585203759287902E-2</v>
      </c>
      <c r="Y54">
        <v>4.4635047452088801E-2</v>
      </c>
      <c r="Z54">
        <v>8.3220251211376703E-2</v>
      </c>
      <c r="AA54">
        <v>463.36397331785997</v>
      </c>
      <c r="AB54">
        <v>10832.350211458799</v>
      </c>
      <c r="AC54" s="1">
        <v>1123.7816163367499</v>
      </c>
      <c r="AD54">
        <v>304050.38806665601</v>
      </c>
      <c r="AE54" s="1">
        <v>536</v>
      </c>
      <c r="AF54">
        <v>17177</v>
      </c>
      <c r="AG54" s="1">
        <v>55782.174381737503</v>
      </c>
      <c r="AH54" s="1">
        <v>50.499957372696599</v>
      </c>
      <c r="AI54">
        <v>21.899993204593802</v>
      </c>
      <c r="AJ54">
        <v>27.111141167288</v>
      </c>
      <c r="AK54">
        <v>3</v>
      </c>
      <c r="AL54">
        <v>1.8578460000000001</v>
      </c>
      <c r="AM54">
        <v>2.2671960000000002</v>
      </c>
      <c r="AN54">
        <v>0</v>
      </c>
      <c r="AO54">
        <v>2.4417484092520398</v>
      </c>
      <c r="AP54">
        <v>4003.9131756131701</v>
      </c>
      <c r="AQ54" s="1">
        <v>5162.1828794347703</v>
      </c>
      <c r="AR54" s="1">
        <v>22849.292007411201</v>
      </c>
      <c r="AS54" s="1">
        <v>1460.45477221653</v>
      </c>
      <c r="AT54">
        <v>624.07974565743905</v>
      </c>
      <c r="AU54">
        <v>34099.922580333099</v>
      </c>
      <c r="AV54" s="1">
        <v>10726.714217017299</v>
      </c>
      <c r="AW54" s="1">
        <v>0.30099019719999998</v>
      </c>
      <c r="AX54">
        <v>8638.6600057312007</v>
      </c>
      <c r="AY54" s="1">
        <v>0.24239966930000001</v>
      </c>
      <c r="AZ54">
        <v>1818.9767584721999</v>
      </c>
      <c r="BA54">
        <v>5.10402498E-2</v>
      </c>
      <c r="BB54">
        <v>14453.733973033401</v>
      </c>
      <c r="BC54" s="1">
        <v>0.40556988379999998</v>
      </c>
      <c r="BD54">
        <v>35638.084954254096</v>
      </c>
      <c r="BE54" s="1">
        <v>0.53573640979581005</v>
      </c>
      <c r="BF54">
        <v>0.234225779428993</v>
      </c>
      <c r="BG54">
        <v>0.15718924764646799</v>
      </c>
      <c r="BH54">
        <v>4.4899657260063897E-2</v>
      </c>
      <c r="BI54">
        <v>2.79489058686655E-2</v>
      </c>
    </row>
    <row r="55" spans="1:61" x14ac:dyDescent="0.35">
      <c r="A55" t="s">
        <v>1315</v>
      </c>
      <c r="B55" t="s">
        <v>678</v>
      </c>
      <c r="C55">
        <v>53</v>
      </c>
      <c r="D55">
        <v>21.5971449056604</v>
      </c>
      <c r="E55">
        <v>1144.64868</v>
      </c>
      <c r="F55" t="e">
        <v>#N/A</v>
      </c>
      <c r="G55" t="e">
        <v>#N/A</v>
      </c>
      <c r="H55" t="e">
        <v>#N/A</v>
      </c>
      <c r="I55">
        <v>3.9117478312711902E-2</v>
      </c>
      <c r="J55">
        <v>0.91408305634972897</v>
      </c>
      <c r="K55">
        <v>3.3095263299584898E-2</v>
      </c>
      <c r="L55">
        <v>0.24321772197396299</v>
      </c>
      <c r="M55" t="e">
        <v>#N/A</v>
      </c>
      <c r="N55">
        <v>9.8988976110429699E-2</v>
      </c>
      <c r="O55">
        <v>68765.030583319996</v>
      </c>
      <c r="P55" s="1">
        <v>0.309859154929577</v>
      </c>
      <c r="Q55">
        <v>0.169014084507042</v>
      </c>
      <c r="R55">
        <v>0.52112676056338003</v>
      </c>
      <c r="S55">
        <v>5</v>
      </c>
      <c r="T55">
        <v>91677.2</v>
      </c>
      <c r="U55" s="1">
        <v>228.92973599999999</v>
      </c>
      <c r="V55">
        <v>176304.17395842401</v>
      </c>
      <c r="W55" s="1">
        <v>0.73944183319513201</v>
      </c>
      <c r="X55">
        <v>0.109736542469379</v>
      </c>
      <c r="Y55">
        <v>0.15082162433548901</v>
      </c>
      <c r="Z55">
        <v>0.26055816680486799</v>
      </c>
      <c r="AA55">
        <v>176.304173958424</v>
      </c>
      <c r="AB55">
        <v>4509.6125039868102</v>
      </c>
      <c r="AC55" s="1">
        <v>401.68322213939001</v>
      </c>
      <c r="AD55">
        <v>151473.40608180201</v>
      </c>
      <c r="AE55" s="1">
        <v>180</v>
      </c>
      <c r="AF55">
        <v>46803</v>
      </c>
      <c r="AG55" s="1">
        <v>80067.999661590497</v>
      </c>
      <c r="AH55" s="1">
        <v>37.050987030157003</v>
      </c>
      <c r="AI55">
        <v>23.540997580483801</v>
      </c>
      <c r="AJ55">
        <v>23.540958378508002</v>
      </c>
      <c r="AK55">
        <v>0</v>
      </c>
      <c r="AL55">
        <v>0</v>
      </c>
      <c r="AM55">
        <v>0</v>
      </c>
      <c r="AN55">
        <v>976.68916195316797</v>
      </c>
      <c r="AO55" s="1">
        <v>0.83553114460759403</v>
      </c>
      <c r="AP55">
        <v>1321.2576106757899</v>
      </c>
      <c r="AQ55" s="1">
        <v>2741.9826841542299</v>
      </c>
      <c r="AR55" s="1">
        <v>7346.4348729253798</v>
      </c>
      <c r="AS55" s="1">
        <v>508.50656639904599</v>
      </c>
      <c r="AT55">
        <v>224.991619262602</v>
      </c>
      <c r="AU55">
        <v>12143.173353417</v>
      </c>
      <c r="AV55" s="1">
        <v>6602.6472266158999</v>
      </c>
      <c r="AW55" s="1">
        <v>0.51706042860000001</v>
      </c>
      <c r="AX55">
        <v>4032.4760741839</v>
      </c>
      <c r="AY55" s="1">
        <v>0.3157875524</v>
      </c>
      <c r="AZ55">
        <v>1098.3808921975999</v>
      </c>
      <c r="BA55" s="1">
        <v>8.6015392800000007E-2</v>
      </c>
      <c r="BB55">
        <v>1036.0810658258999</v>
      </c>
      <c r="BC55" s="1">
        <v>8.1136626200000006E-2</v>
      </c>
      <c r="BD55">
        <v>12769.585258823299</v>
      </c>
      <c r="BE55" s="1">
        <v>0.57714524180382099</v>
      </c>
      <c r="BF55">
        <v>0.23939313334658299</v>
      </c>
      <c r="BG55">
        <v>0.128745074015331</v>
      </c>
      <c r="BH55">
        <v>4.1564726824214797E-2</v>
      </c>
      <c r="BI55">
        <v>1.3151824010050101E-2</v>
      </c>
    </row>
    <row r="56" spans="1:61" x14ac:dyDescent="0.35">
      <c r="A56" t="s">
        <v>1316</v>
      </c>
      <c r="B56" t="s">
        <v>679</v>
      </c>
      <c r="C56">
        <v>25</v>
      </c>
      <c r="D56">
        <v>145.97726811999999</v>
      </c>
      <c r="E56">
        <v>3649.4317030000002</v>
      </c>
      <c r="F56">
        <v>2.57108310542318E-2</v>
      </c>
      <c r="G56">
        <v>9.1313199603856601E-2</v>
      </c>
      <c r="H56" t="e">
        <v>#N/A</v>
      </c>
      <c r="I56">
        <v>9.7685283535642306E-2</v>
      </c>
      <c r="J56">
        <v>0.69630975288362296</v>
      </c>
      <c r="K56">
        <v>8.8639237031488405E-2</v>
      </c>
      <c r="L56">
        <v>0.57506182908544001</v>
      </c>
      <c r="M56">
        <v>1.98424517829674E-2</v>
      </c>
      <c r="N56">
        <v>0.167338326385436</v>
      </c>
      <c r="O56">
        <v>69467.211285819998</v>
      </c>
      <c r="P56" s="1">
        <v>0.17777777777777801</v>
      </c>
      <c r="Q56">
        <v>0.233333333333333</v>
      </c>
      <c r="R56">
        <v>0.58888888888888902</v>
      </c>
      <c r="S56">
        <v>30.49</v>
      </c>
      <c r="T56">
        <v>83388.520826499996</v>
      </c>
      <c r="U56" s="1">
        <v>119.692741980977</v>
      </c>
      <c r="V56">
        <v>338540.00308716</v>
      </c>
      <c r="W56" s="1">
        <v>0.66396524126010403</v>
      </c>
      <c r="X56">
        <v>0.28937202490804698</v>
      </c>
      <c r="Y56">
        <v>4.66627338318489E-2</v>
      </c>
      <c r="Z56">
        <v>0.33603475873989602</v>
      </c>
      <c r="AA56">
        <v>338.54000308716002</v>
      </c>
      <c r="AB56">
        <v>11135.0934356696</v>
      </c>
      <c r="AC56" s="1">
        <v>938.17091499081596</v>
      </c>
      <c r="AD56">
        <v>213855.364817152</v>
      </c>
      <c r="AE56" s="1">
        <v>406</v>
      </c>
      <c r="AF56">
        <v>38649.5</v>
      </c>
      <c r="AG56" s="1">
        <v>66258.503285986895</v>
      </c>
      <c r="AH56" s="1">
        <v>57.709995748541999</v>
      </c>
      <c r="AI56">
        <v>29.692699946944799</v>
      </c>
      <c r="AJ56">
        <v>36.229098834042198</v>
      </c>
      <c r="AK56">
        <v>1.6</v>
      </c>
      <c r="AL56">
        <v>0.98772599999999999</v>
      </c>
      <c r="AM56">
        <v>1.3554170000000001</v>
      </c>
      <c r="AN56">
        <v>0</v>
      </c>
      <c r="AO56" s="1">
        <v>1.0071892500161399</v>
      </c>
      <c r="AP56">
        <v>1681.3022517878901</v>
      </c>
      <c r="AQ56" s="1">
        <v>2791.01310530814</v>
      </c>
      <c r="AR56" s="1">
        <v>8898.3784224006304</v>
      </c>
      <c r="AS56" s="1">
        <v>830.04140549058002</v>
      </c>
      <c r="AT56">
        <v>279.90922234830998</v>
      </c>
      <c r="AU56">
        <v>14480.6444073356</v>
      </c>
      <c r="AV56" s="1">
        <v>3992.9327645507001</v>
      </c>
      <c r="AW56" s="1">
        <v>0.23456303049999999</v>
      </c>
      <c r="AX56">
        <v>10058.114152009</v>
      </c>
      <c r="AY56" s="1">
        <v>0.59085936979999998</v>
      </c>
      <c r="AZ56">
        <v>1055.4399172243</v>
      </c>
      <c r="BA56">
        <v>6.20013409E-2</v>
      </c>
      <c r="BB56">
        <v>1916.3694779861</v>
      </c>
      <c r="BC56" s="1">
        <v>0.1125762588</v>
      </c>
      <c r="BD56">
        <v>17022.856311770101</v>
      </c>
      <c r="BE56" s="1">
        <v>0.57247842460940901</v>
      </c>
      <c r="BF56">
        <v>0.24311085668612101</v>
      </c>
      <c r="BG56">
        <v>0.13071145157390701</v>
      </c>
      <c r="BH56">
        <v>3.8746939784533203E-2</v>
      </c>
      <c r="BI56">
        <v>1.49523273460307E-2</v>
      </c>
    </row>
    <row r="57" spans="1:61" x14ac:dyDescent="0.35">
      <c r="A57" t="s">
        <v>1317</v>
      </c>
      <c r="B57" t="s">
        <v>680</v>
      </c>
      <c r="C57">
        <v>32</v>
      </c>
      <c r="D57">
        <v>19.218613781249999</v>
      </c>
      <c r="E57">
        <v>614.99564099999998</v>
      </c>
      <c r="F57" t="e">
        <v>#N/A</v>
      </c>
      <c r="G57" t="e">
        <v>#N/A</v>
      </c>
      <c r="H57" t="e">
        <v>#N/A</v>
      </c>
      <c r="I57">
        <v>2.31188842201605E-2</v>
      </c>
      <c r="J57">
        <v>0.94217573209831695</v>
      </c>
      <c r="K57">
        <v>2.1797805121865601E-2</v>
      </c>
      <c r="L57">
        <v>0.201622842628086</v>
      </c>
      <c r="M57" t="e">
        <v>#N/A</v>
      </c>
      <c r="N57">
        <v>0.11959028079267101</v>
      </c>
      <c r="O57">
        <v>74693.217893210007</v>
      </c>
      <c r="P57" s="1">
        <v>5.4054054054054099E-2</v>
      </c>
      <c r="Q57">
        <v>8.1081081081081099E-2</v>
      </c>
      <c r="R57">
        <v>0.86486486486486502</v>
      </c>
      <c r="S57">
        <v>6</v>
      </c>
      <c r="T57">
        <v>91462</v>
      </c>
      <c r="U57" s="1">
        <v>102.4992735</v>
      </c>
      <c r="V57">
        <v>152032.65481356499</v>
      </c>
      <c r="W57" s="1">
        <v>0.85489385923463501</v>
      </c>
      <c r="X57">
        <v>9.18451686652174E-2</v>
      </c>
      <c r="Y57">
        <v>5.3260972100147803E-2</v>
      </c>
      <c r="Z57">
        <v>0.14510614076536499</v>
      </c>
      <c r="AA57">
        <v>152.03265481356499</v>
      </c>
      <c r="AB57">
        <v>3056.85743876679</v>
      </c>
      <c r="AC57" s="1">
        <v>403.10752381414</v>
      </c>
      <c r="AD57">
        <v>112644.777680335</v>
      </c>
      <c r="AE57" s="1">
        <v>74</v>
      </c>
      <c r="AF57">
        <v>47456</v>
      </c>
      <c r="AG57" s="1">
        <v>80887.688081149594</v>
      </c>
      <c r="AH57" s="1">
        <v>23.136748549660901</v>
      </c>
      <c r="AI57">
        <v>19.929482630753501</v>
      </c>
      <c r="AJ57">
        <v>19.9978573433153</v>
      </c>
      <c r="AK57">
        <v>3.98</v>
      </c>
      <c r="AL57">
        <v>2.8103500000000001</v>
      </c>
      <c r="AM57">
        <v>3.8138749999999999</v>
      </c>
      <c r="AN57">
        <v>1333.82903115569</v>
      </c>
      <c r="AO57" s="1">
        <v>1.06180783451635</v>
      </c>
      <c r="AP57">
        <v>1679.4388466242799</v>
      </c>
      <c r="AQ57" s="1">
        <v>2163.97852484941</v>
      </c>
      <c r="AR57" s="1">
        <v>8443.0180050658291</v>
      </c>
      <c r="AS57" s="1">
        <v>697.47647203242502</v>
      </c>
      <c r="AT57">
        <v>765.91502215216497</v>
      </c>
      <c r="AU57">
        <v>13749.8268707241</v>
      </c>
      <c r="AV57" s="1">
        <v>10272.3780573273</v>
      </c>
      <c r="AW57" s="1">
        <v>0.60267918529999998</v>
      </c>
      <c r="AX57">
        <v>3977.7303087269001</v>
      </c>
      <c r="AY57" s="1">
        <v>0.23337295890000001</v>
      </c>
      <c r="AZ57">
        <v>1741.3820977933001</v>
      </c>
      <c r="BA57">
        <v>0.10216667829999999</v>
      </c>
      <c r="BB57">
        <v>1053.0305804694001</v>
      </c>
      <c r="BC57" s="1">
        <v>6.1781177499999999E-2</v>
      </c>
      <c r="BD57">
        <v>17044.521044316902</v>
      </c>
      <c r="BE57" s="1">
        <v>0.54846186766418104</v>
      </c>
      <c r="BF57">
        <v>0.27005261680853399</v>
      </c>
      <c r="BG57">
        <v>0.138827568682799</v>
      </c>
      <c r="BH57">
        <v>3.0859127606890701E-2</v>
      </c>
      <c r="BI57">
        <v>1.17988192375951E-2</v>
      </c>
    </row>
    <row r="58" spans="1:61" x14ac:dyDescent="0.35">
      <c r="A58" t="s">
        <v>1318</v>
      </c>
      <c r="B58" t="s">
        <v>681</v>
      </c>
      <c r="C58">
        <v>118</v>
      </c>
      <c r="D58">
        <v>20.2489595254237</v>
      </c>
      <c r="E58">
        <v>2389.3772239999998</v>
      </c>
      <c r="F58">
        <v>2.2540674917906098E-2</v>
      </c>
      <c r="G58">
        <v>4.08963128527636E-2</v>
      </c>
      <c r="H58" t="e">
        <v>#N/A</v>
      </c>
      <c r="I58">
        <v>0.133898683431428</v>
      </c>
      <c r="J58">
        <v>0.74966751701956302</v>
      </c>
      <c r="K58">
        <v>5.0709519074473602E-2</v>
      </c>
      <c r="L58">
        <v>0.452362480440273</v>
      </c>
      <c r="M58">
        <v>1.66287322626371E-2</v>
      </c>
      <c r="N58">
        <v>0.16961591754788799</v>
      </c>
      <c r="O58">
        <v>69942.576434679999</v>
      </c>
      <c r="P58" s="1">
        <v>0.32850241545893699</v>
      </c>
      <c r="Q58">
        <v>0.25603864734299497</v>
      </c>
      <c r="R58">
        <v>0.41545893719806798</v>
      </c>
      <c r="S58">
        <v>21</v>
      </c>
      <c r="T58">
        <v>86900.714285709997</v>
      </c>
      <c r="U58" s="1">
        <v>113.77986780952401</v>
      </c>
      <c r="V58">
        <v>407457.06463635399</v>
      </c>
      <c r="W58" s="1">
        <v>0.66470088503159797</v>
      </c>
      <c r="X58">
        <v>0.24737576024815</v>
      </c>
      <c r="Y58">
        <v>8.79233547202522E-2</v>
      </c>
      <c r="Z58">
        <v>0.33529911496840198</v>
      </c>
      <c r="AA58">
        <v>407.457064636354</v>
      </c>
      <c r="AB58">
        <v>10481.100576524101</v>
      </c>
      <c r="AC58" s="1">
        <v>808.21975308156698</v>
      </c>
      <c r="AD58" s="1">
        <v>273929.546683405</v>
      </c>
      <c r="AE58" s="1">
        <v>507</v>
      </c>
      <c r="AF58">
        <v>36423</v>
      </c>
      <c r="AG58" s="1">
        <v>66387.717149220494</v>
      </c>
      <c r="AH58" s="1">
        <v>53.189998249988101</v>
      </c>
      <c r="AI58">
        <v>21.0899978308905</v>
      </c>
      <c r="AJ58">
        <v>28.4102984388464</v>
      </c>
      <c r="AK58">
        <v>1.2</v>
      </c>
      <c r="AL58">
        <v>0.52847999999999995</v>
      </c>
      <c r="AM58">
        <v>0.78784399999999999</v>
      </c>
      <c r="AN58">
        <v>2007.5174785377501</v>
      </c>
      <c r="AO58">
        <v>1.06072952726546</v>
      </c>
      <c r="AP58">
        <v>2026.3329211344301</v>
      </c>
      <c r="AQ58" s="1">
        <v>2357.0234048569</v>
      </c>
      <c r="AR58" s="1">
        <v>10452.161680101501</v>
      </c>
      <c r="AS58" s="1">
        <v>1155.94105537519</v>
      </c>
      <c r="AT58" s="1">
        <v>674.37007594075897</v>
      </c>
      <c r="AU58">
        <v>16665.829137408698</v>
      </c>
      <c r="AV58" s="1">
        <v>3991.8303882792002</v>
      </c>
      <c r="AW58" s="1">
        <v>0.23896327940000001</v>
      </c>
      <c r="AX58">
        <v>10262.827028384099</v>
      </c>
      <c r="AY58" s="1">
        <v>0.61436448040000002</v>
      </c>
      <c r="AZ58">
        <v>1379.6949742608001</v>
      </c>
      <c r="BA58">
        <v>8.2592796699999999E-2</v>
      </c>
      <c r="BB58">
        <v>1070.4333756527999</v>
      </c>
      <c r="BC58" s="1">
        <v>6.40794435E-2</v>
      </c>
      <c r="BD58">
        <v>16704.785766576901</v>
      </c>
      <c r="BE58" s="1">
        <v>0.57129141401285199</v>
      </c>
      <c r="BF58">
        <v>0.22470569789204001</v>
      </c>
      <c r="BG58">
        <v>0.10988557023689</v>
      </c>
      <c r="BH58">
        <v>4.54950702057728E-2</v>
      </c>
      <c r="BI58">
        <v>4.8622247652445702E-2</v>
      </c>
    </row>
    <row r="59" spans="1:61" x14ac:dyDescent="0.35">
      <c r="A59" t="s">
        <v>1319</v>
      </c>
      <c r="B59" t="s">
        <v>682</v>
      </c>
      <c r="C59">
        <v>25</v>
      </c>
      <c r="D59">
        <v>19.545402599999999</v>
      </c>
      <c r="E59">
        <v>488.635065</v>
      </c>
      <c r="F59" t="e">
        <v>#N/A</v>
      </c>
      <c r="G59" t="e">
        <v>#N/A</v>
      </c>
      <c r="H59" t="e">
        <v>#N/A</v>
      </c>
      <c r="I59" t="e">
        <v>#N/A</v>
      </c>
      <c r="J59">
        <v>0.97406560730634395</v>
      </c>
      <c r="K59" t="e">
        <v>#N/A</v>
      </c>
      <c r="L59">
        <v>0.55737952067104202</v>
      </c>
      <c r="M59" t="e">
        <v>#N/A</v>
      </c>
      <c r="N59">
        <v>0.204015467141724</v>
      </c>
      <c r="O59">
        <v>61526.257849920003</v>
      </c>
      <c r="P59" s="1">
        <v>0.19047619047618999</v>
      </c>
      <c r="Q59">
        <v>0.28571428571428598</v>
      </c>
      <c r="R59">
        <v>0.52380952380952395</v>
      </c>
      <c r="S59">
        <v>6.25</v>
      </c>
      <c r="T59">
        <v>96740.04</v>
      </c>
      <c r="U59" s="1">
        <v>78.181610399999997</v>
      </c>
      <c r="V59">
        <v>156121.133058676</v>
      </c>
      <c r="W59" s="1">
        <v>0.92047139288254498</v>
      </c>
      <c r="X59">
        <v>4.48675816588728E-2</v>
      </c>
      <c r="Y59">
        <v>3.46610254585819E-2</v>
      </c>
      <c r="Z59">
        <v>7.95286071174547E-2</v>
      </c>
      <c r="AA59">
        <v>156.12113305867601</v>
      </c>
      <c r="AB59">
        <v>3109.9610094498598</v>
      </c>
      <c r="AC59" s="1">
        <v>383.24335155930697</v>
      </c>
      <c r="AD59">
        <v>124502.763657234</v>
      </c>
      <c r="AE59" s="1">
        <v>97</v>
      </c>
      <c r="AF59">
        <v>41951.5</v>
      </c>
      <c r="AG59" s="1">
        <v>61671.5127688172</v>
      </c>
      <c r="AH59" s="1">
        <v>25.577499092339298</v>
      </c>
      <c r="AI59">
        <v>19.722065095475099</v>
      </c>
      <c r="AJ59">
        <v>19.614173274355899</v>
      </c>
      <c r="AK59">
        <v>0</v>
      </c>
      <c r="AL59">
        <v>0</v>
      </c>
      <c r="AM59">
        <v>0</v>
      </c>
      <c r="AN59">
        <v>3463.1602011615801</v>
      </c>
      <c r="AO59">
        <v>1.5969729774733299</v>
      </c>
      <c r="AP59">
        <v>3286.1364953413599</v>
      </c>
      <c r="AQ59" s="1">
        <v>2928.1662993219702</v>
      </c>
      <c r="AR59" s="1">
        <v>8871.2515955030794</v>
      </c>
      <c r="AS59" s="1">
        <v>706.66666134572199</v>
      </c>
      <c r="AT59">
        <v>710.09568255196803</v>
      </c>
      <c r="AU59">
        <v>16502.316734064101</v>
      </c>
      <c r="AV59" s="1">
        <v>11595.275530057001</v>
      </c>
      <c r="AW59" s="1">
        <v>0.47996531019999999</v>
      </c>
      <c r="AX59">
        <v>5793.4005506993999</v>
      </c>
      <c r="AY59" s="1">
        <v>0.23980726329999999</v>
      </c>
      <c r="AZ59">
        <v>2396.489771819</v>
      </c>
      <c r="BA59">
        <v>9.9198329000000002E-2</v>
      </c>
      <c r="BB59">
        <v>4373.4041176946002</v>
      </c>
      <c r="BC59" s="1">
        <v>0.18102909750000001</v>
      </c>
      <c r="BD59">
        <v>24158.56997027</v>
      </c>
      <c r="BE59" s="1">
        <v>0.57110118102723695</v>
      </c>
      <c r="BF59">
        <v>0.24741582898077</v>
      </c>
      <c r="BG59">
        <v>0.15024581188900199</v>
      </c>
      <c r="BH59">
        <v>1.43904168169237E-2</v>
      </c>
      <c r="BI59">
        <v>1.6846761286067501E-2</v>
      </c>
    </row>
    <row r="60" spans="1:61" x14ac:dyDescent="0.35">
      <c r="A60" t="s">
        <v>1320</v>
      </c>
      <c r="B60" t="s">
        <v>683</v>
      </c>
      <c r="C60">
        <v>29</v>
      </c>
      <c r="D60">
        <v>118.448004068966</v>
      </c>
      <c r="E60">
        <v>3434.9921180000001</v>
      </c>
      <c r="F60">
        <v>5.6233801039214701E-2</v>
      </c>
      <c r="G60">
        <v>1.93175171197046E-2</v>
      </c>
      <c r="H60" t="e">
        <v>#N/A</v>
      </c>
      <c r="I60">
        <v>4.2132308848611702E-2</v>
      </c>
      <c r="J60">
        <v>0.82783799255949098</v>
      </c>
      <c r="K60">
        <v>5.4203346409591298E-2</v>
      </c>
      <c r="L60">
        <v>0.16869594671765401</v>
      </c>
      <c r="M60">
        <v>3.3447415374311E-2</v>
      </c>
      <c r="N60">
        <v>0.11354053648196</v>
      </c>
      <c r="O60">
        <v>94771.379014339997</v>
      </c>
      <c r="P60" s="1">
        <v>8.8669950738916301E-2</v>
      </c>
      <c r="Q60">
        <v>9.3596059113300503E-2</v>
      </c>
      <c r="R60">
        <v>0.81773399014778303</v>
      </c>
      <c r="S60">
        <v>28</v>
      </c>
      <c r="T60">
        <v>103853.34857142001</v>
      </c>
      <c r="U60" s="1">
        <v>122.678289928571</v>
      </c>
      <c r="V60">
        <v>381493.03258459503</v>
      </c>
      <c r="W60" s="1">
        <v>0.81754684333232897</v>
      </c>
      <c r="X60">
        <v>0.155139701334885</v>
      </c>
      <c r="Y60">
        <v>2.7313455332785199E-2</v>
      </c>
      <c r="Z60">
        <v>0.18245315666767101</v>
      </c>
      <c r="AA60">
        <v>381.49303258459503</v>
      </c>
      <c r="AB60">
        <v>13836.5231614194</v>
      </c>
      <c r="AC60" s="1">
        <v>1281.8546182177899</v>
      </c>
      <c r="AD60">
        <v>350974.28441828903</v>
      </c>
      <c r="AE60" s="1">
        <v>572</v>
      </c>
      <c r="AF60">
        <v>58755</v>
      </c>
      <c r="AG60" s="1">
        <v>149192.75487964699</v>
      </c>
      <c r="AH60" s="1">
        <v>78.429995320215994</v>
      </c>
      <c r="AI60">
        <v>33.471299919573198</v>
      </c>
      <c r="AJ60">
        <v>43.5919984468199</v>
      </c>
      <c r="AK60">
        <v>2</v>
      </c>
      <c r="AL60">
        <v>1.384795</v>
      </c>
      <c r="AM60">
        <v>1.590911</v>
      </c>
      <c r="AN60">
        <v>0</v>
      </c>
      <c r="AO60">
        <v>0.56371442614459699</v>
      </c>
      <c r="AP60">
        <v>1951.95471479099</v>
      </c>
      <c r="AQ60" s="1">
        <v>2898.45539319517</v>
      </c>
      <c r="AR60" s="1">
        <v>10008.3449652911</v>
      </c>
      <c r="AS60" s="1">
        <v>1009.20845548211</v>
      </c>
      <c r="AT60">
        <v>587.69488273975696</v>
      </c>
      <c r="AU60">
        <v>16455.6584114992</v>
      </c>
      <c r="AV60" s="1">
        <v>2748.8549483750999</v>
      </c>
      <c r="AW60" s="1">
        <v>0.16433344089999999</v>
      </c>
      <c r="AX60">
        <v>11867.4828395189</v>
      </c>
      <c r="AY60" s="1">
        <v>0.70946787919999998</v>
      </c>
      <c r="AZ60">
        <v>1514.8720319111001</v>
      </c>
      <c r="BA60">
        <v>9.0562848299999998E-2</v>
      </c>
      <c r="BB60">
        <v>596.09128587819998</v>
      </c>
      <c r="BC60" s="1">
        <v>3.5635831600000001E-2</v>
      </c>
      <c r="BD60">
        <v>16727.301105683298</v>
      </c>
      <c r="BE60" s="1">
        <v>0.63548180644238805</v>
      </c>
      <c r="BF60">
        <v>0.22211318128589999</v>
      </c>
      <c r="BG60">
        <v>0.100507423600177</v>
      </c>
      <c r="BH60">
        <v>2.7389487573009099E-2</v>
      </c>
      <c r="BI60">
        <v>1.45081010985257E-2</v>
      </c>
    </row>
    <row r="61" spans="1:61" x14ac:dyDescent="0.35">
      <c r="A61" t="s">
        <v>1321</v>
      </c>
      <c r="B61" t="s">
        <v>684</v>
      </c>
      <c r="C61">
        <v>16</v>
      </c>
      <c r="D61">
        <v>43.4420170625</v>
      </c>
      <c r="E61">
        <v>695.072273</v>
      </c>
      <c r="F61" t="e">
        <v>#N/A</v>
      </c>
      <c r="G61">
        <v>4.3051609607131898E-2</v>
      </c>
      <c r="H61" t="e">
        <v>#N/A</v>
      </c>
      <c r="I61">
        <v>1.8113172815603502E-2</v>
      </c>
      <c r="J61">
        <v>0.87571549439067098</v>
      </c>
      <c r="K61">
        <v>6.1774325574207797E-2</v>
      </c>
      <c r="L61">
        <v>0.66834342449933704</v>
      </c>
      <c r="M61" t="e">
        <v>#N/A</v>
      </c>
      <c r="N61">
        <v>0.183592896297916</v>
      </c>
      <c r="O61">
        <v>52202.88263665</v>
      </c>
      <c r="P61" s="1">
        <v>0.30769230769230799</v>
      </c>
      <c r="Q61">
        <v>0.29230769230769199</v>
      </c>
      <c r="R61">
        <v>0.4</v>
      </c>
      <c r="S61">
        <v>9.1999999999999993</v>
      </c>
      <c r="T61">
        <v>94266.804347819998</v>
      </c>
      <c r="U61" s="1">
        <v>75.551334021739095</v>
      </c>
      <c r="V61">
        <v>166044.68985918001</v>
      </c>
      <c r="W61" s="1">
        <v>0.63037103426596597</v>
      </c>
      <c r="X61">
        <v>0.23000949805853901</v>
      </c>
      <c r="Y61">
        <v>0.13961946767549499</v>
      </c>
      <c r="Z61">
        <v>0.36962896573403398</v>
      </c>
      <c r="AA61">
        <v>166.04468985918001</v>
      </c>
      <c r="AB61">
        <v>4062.8307439332998</v>
      </c>
      <c r="AC61" s="1">
        <v>430.18139496408901</v>
      </c>
      <c r="AD61">
        <v>149087.282217714</v>
      </c>
      <c r="AE61" s="1">
        <v>164</v>
      </c>
      <c r="AF61">
        <v>35116</v>
      </c>
      <c r="AG61" s="1">
        <v>60500.365044247803</v>
      </c>
      <c r="AH61" s="1">
        <v>39.399996648858</v>
      </c>
      <c r="AI61">
        <v>20.045097765660699</v>
      </c>
      <c r="AJ61">
        <v>27.526868353543499</v>
      </c>
      <c r="AK61">
        <v>2</v>
      </c>
      <c r="AL61">
        <v>0.84365599999999996</v>
      </c>
      <c r="AM61">
        <v>1.463192</v>
      </c>
      <c r="AN61">
        <v>0</v>
      </c>
      <c r="AO61">
        <v>0.505706860174577</v>
      </c>
      <c r="AP61">
        <v>2244.2212135255199</v>
      </c>
      <c r="AQ61" s="1">
        <v>2781.3099660213302</v>
      </c>
      <c r="AR61" s="1">
        <v>9378.4193287767594</v>
      </c>
      <c r="AS61" s="1">
        <v>1197.0856446463399</v>
      </c>
      <c r="AT61">
        <v>698.45975570946098</v>
      </c>
      <c r="AU61">
        <v>16299.495908679401</v>
      </c>
      <c r="AV61" s="1">
        <v>10185.251954528099</v>
      </c>
      <c r="AW61" s="1">
        <v>0.56645799910000005</v>
      </c>
      <c r="AX61">
        <v>3381.3389140068002</v>
      </c>
      <c r="AY61" s="1">
        <v>0.18805489389999999</v>
      </c>
      <c r="AZ61">
        <v>1061.1173302489001</v>
      </c>
      <c r="BA61">
        <v>5.9014583299999999E-2</v>
      </c>
      <c r="BB61">
        <v>3352.8869565511</v>
      </c>
      <c r="BC61" s="1">
        <v>0.1864725237</v>
      </c>
      <c r="BD61">
        <v>17980.5951553349</v>
      </c>
      <c r="BE61" s="1">
        <v>0.53943816438427605</v>
      </c>
      <c r="BF61">
        <v>0.217288293471635</v>
      </c>
      <c r="BG61">
        <v>0.19278196705012601</v>
      </c>
      <c r="BH61">
        <v>3.7654350667766297E-2</v>
      </c>
      <c r="BI61">
        <v>1.28372244261969E-2</v>
      </c>
    </row>
    <row r="62" spans="1:61" x14ac:dyDescent="0.35">
      <c r="A62" t="s">
        <v>1322</v>
      </c>
      <c r="B62" t="s">
        <v>685</v>
      </c>
      <c r="C62">
        <v>120</v>
      </c>
      <c r="D62">
        <v>5.4298451500000002</v>
      </c>
      <c r="E62">
        <v>651.58141799999999</v>
      </c>
      <c r="F62" t="e">
        <v>#N/A</v>
      </c>
      <c r="G62" t="e">
        <v>#N/A</v>
      </c>
      <c r="H62" t="e">
        <v>#N/A</v>
      </c>
      <c r="I62" t="e">
        <v>#N/A</v>
      </c>
      <c r="J62">
        <v>0.93432346978097902</v>
      </c>
      <c r="K62">
        <v>5.1037507553230901E-2</v>
      </c>
      <c r="L62">
        <v>0.63109472138622802</v>
      </c>
      <c r="M62" t="e">
        <v>#N/A</v>
      </c>
      <c r="N62">
        <v>0.18590963939666999</v>
      </c>
      <c r="O62">
        <v>59373.466911759999</v>
      </c>
      <c r="P62" s="1">
        <v>0.24561403508771901</v>
      </c>
      <c r="Q62">
        <v>0.140350877192982</v>
      </c>
      <c r="R62">
        <v>0.61403508771929804</v>
      </c>
      <c r="S62">
        <v>9.3000000000000007</v>
      </c>
      <c r="T62">
        <v>71528.344086020006</v>
      </c>
      <c r="U62" s="1">
        <v>70.062518064516098</v>
      </c>
      <c r="V62">
        <v>186335.33223318501</v>
      </c>
      <c r="W62" s="1">
        <v>0.88482121795556001</v>
      </c>
      <c r="X62">
        <v>1.0471150285505699E-2</v>
      </c>
      <c r="Y62">
        <v>0.10470763175893399</v>
      </c>
      <c r="Z62">
        <v>0.11517878204444</v>
      </c>
      <c r="AA62">
        <v>186.335332233185</v>
      </c>
      <c r="AB62">
        <v>3840.7172624434802</v>
      </c>
      <c r="AC62" s="1">
        <v>448.038651709985</v>
      </c>
      <c r="AD62">
        <v>160604.6176582</v>
      </c>
      <c r="AE62" s="1">
        <v>216</v>
      </c>
      <c r="AF62">
        <v>35271.5</v>
      </c>
      <c r="AG62" s="1">
        <v>53609.934333958699</v>
      </c>
      <c r="AH62" s="1">
        <v>25.6999424990344</v>
      </c>
      <c r="AI62">
        <v>19.999994414888899</v>
      </c>
      <c r="AJ62">
        <v>21.435819181487101</v>
      </c>
      <c r="AK62">
        <v>0</v>
      </c>
      <c r="AL62">
        <v>0</v>
      </c>
      <c r="AM62">
        <v>0</v>
      </c>
      <c r="AN62">
        <v>0</v>
      </c>
      <c r="AO62">
        <v>1.0648417793821701</v>
      </c>
      <c r="AP62">
        <v>1807.4891908596501</v>
      </c>
      <c r="AQ62" s="1">
        <v>4340.0231066749102</v>
      </c>
      <c r="AR62" s="1">
        <v>9000.3678864887497</v>
      </c>
      <c r="AS62" s="1">
        <v>964.65442788302505</v>
      </c>
      <c r="AT62">
        <v>661.94008620423904</v>
      </c>
      <c r="AU62">
        <v>16774.4746981106</v>
      </c>
      <c r="AV62" s="1">
        <v>11892.927665177</v>
      </c>
      <c r="AW62" s="1">
        <v>0.64460272419999998</v>
      </c>
      <c r="AX62">
        <v>3301.1309499621002</v>
      </c>
      <c r="AY62" s="1">
        <v>0.17892297530000001</v>
      </c>
      <c r="AZ62">
        <v>1191.6560717364</v>
      </c>
      <c r="BA62">
        <v>6.4588364800000006E-2</v>
      </c>
      <c r="BB62">
        <v>2064.2967975080001</v>
      </c>
      <c r="BC62" s="1">
        <v>0.1118859356</v>
      </c>
      <c r="BD62">
        <v>18450.0114843835</v>
      </c>
      <c r="BE62" s="1">
        <v>0.54796466905987895</v>
      </c>
      <c r="BF62">
        <v>0.26874417856254701</v>
      </c>
      <c r="BG62">
        <v>0.119032317157823</v>
      </c>
      <c r="BH62">
        <v>4.9491437968676999E-2</v>
      </c>
      <c r="BI62">
        <v>1.47673972510732E-2</v>
      </c>
    </row>
    <row r="63" spans="1:61" x14ac:dyDescent="0.35">
      <c r="A63" t="s">
        <v>1323</v>
      </c>
      <c r="B63" t="s">
        <v>686</v>
      </c>
      <c r="C63">
        <v>54</v>
      </c>
      <c r="D63">
        <v>8.4599146666666698</v>
      </c>
      <c r="E63">
        <v>456.83539200000001</v>
      </c>
      <c r="F63" t="e">
        <v>#N/A</v>
      </c>
      <c r="G63" t="e">
        <v>#N/A</v>
      </c>
      <c r="H63" t="e">
        <v>#N/A</v>
      </c>
      <c r="I63" t="e">
        <v>#N/A</v>
      </c>
      <c r="J63">
        <v>0.946752379637258</v>
      </c>
      <c r="K63">
        <v>2.2446020015385398E-2</v>
      </c>
      <c r="L63">
        <v>0.569263217024642</v>
      </c>
      <c r="M63">
        <v>5.1508029120927702E-2</v>
      </c>
      <c r="N63">
        <v>0.18697791679745199</v>
      </c>
      <c r="O63">
        <v>52242.866919250002</v>
      </c>
      <c r="P63" s="1">
        <v>0.30357142857142899</v>
      </c>
      <c r="Q63">
        <v>0.25</v>
      </c>
      <c r="R63">
        <v>0.44642857142857101</v>
      </c>
      <c r="S63">
        <v>4.09</v>
      </c>
      <c r="T63">
        <v>84399.044009770005</v>
      </c>
      <c r="U63" s="1">
        <v>111.69569486552599</v>
      </c>
      <c r="V63">
        <v>317126.63365626498</v>
      </c>
      <c r="W63" s="1">
        <v>0.94187486328700498</v>
      </c>
      <c r="X63">
        <v>2.5731896403974601E-2</v>
      </c>
      <c r="Y63">
        <v>3.2393240309020202E-2</v>
      </c>
      <c r="Z63">
        <v>5.8125136712994803E-2</v>
      </c>
      <c r="AA63">
        <v>317.12663365626503</v>
      </c>
      <c r="AB63">
        <v>8145.81152241374</v>
      </c>
      <c r="AC63" s="1">
        <v>985.21018266465705</v>
      </c>
      <c r="AD63" s="1">
        <v>198396.323391496</v>
      </c>
      <c r="AE63" s="1">
        <v>356</v>
      </c>
      <c r="AF63">
        <v>31772</v>
      </c>
      <c r="AG63" s="1">
        <v>60496.482156133803</v>
      </c>
      <c r="AH63" s="1">
        <v>43.1998141897651</v>
      </c>
      <c r="AI63">
        <v>25.0999953757246</v>
      </c>
      <c r="AJ63">
        <v>25.099922208213702</v>
      </c>
      <c r="AK63">
        <v>2.5</v>
      </c>
      <c r="AL63">
        <v>0.81033500000000003</v>
      </c>
      <c r="AM63">
        <v>1.580322</v>
      </c>
      <c r="AN63">
        <v>0</v>
      </c>
      <c r="AO63">
        <v>1.32350179525821</v>
      </c>
      <c r="AP63">
        <v>2467.4594607591198</v>
      </c>
      <c r="AQ63" s="1">
        <v>3258.2414717991001</v>
      </c>
      <c r="AR63" s="1">
        <v>8445.1733109154593</v>
      </c>
      <c r="AS63" s="1">
        <v>461.06425572211401</v>
      </c>
      <c r="AT63" s="1">
        <v>372.38870494517198</v>
      </c>
      <c r="AU63">
        <v>15004.327204141</v>
      </c>
      <c r="AV63" s="1">
        <v>9614.0698207694004</v>
      </c>
      <c r="AW63" s="1">
        <v>0.48346787740000002</v>
      </c>
      <c r="AX63">
        <v>6973.9922006364995</v>
      </c>
      <c r="AY63" s="1">
        <v>0.35070488039999997</v>
      </c>
      <c r="AZ63">
        <v>1578.1176264824001</v>
      </c>
      <c r="BA63">
        <v>7.9359646199999995E-2</v>
      </c>
      <c r="BB63">
        <v>1719.4637834365001</v>
      </c>
      <c r="BC63" s="1">
        <v>8.6467596100000002E-2</v>
      </c>
      <c r="BD63">
        <v>19885.643431324799</v>
      </c>
      <c r="BE63" s="1">
        <v>0.48280727705507398</v>
      </c>
      <c r="BF63">
        <v>0.221408482617339</v>
      </c>
      <c r="BG63">
        <v>0.254064480412241</v>
      </c>
      <c r="BH63">
        <v>2.6531684259949201E-2</v>
      </c>
      <c r="BI63">
        <v>1.5188075655397501E-2</v>
      </c>
    </row>
    <row r="64" spans="1:61" x14ac:dyDescent="0.35">
      <c r="A64" t="s">
        <v>1911</v>
      </c>
      <c r="B64" t="s">
        <v>687</v>
      </c>
      <c r="C64">
        <v>25</v>
      </c>
      <c r="D64">
        <v>38.724428240000002</v>
      </c>
      <c r="E64">
        <v>968.11070600000005</v>
      </c>
      <c r="F64" t="e">
        <v>#N/A</v>
      </c>
      <c r="G64">
        <v>1.1438192344684101E-2</v>
      </c>
      <c r="H64" t="e">
        <v>#N/A</v>
      </c>
      <c r="I64" t="e">
        <v>#N/A</v>
      </c>
      <c r="J64">
        <v>0.89557679902852705</v>
      </c>
      <c r="K64">
        <v>8.5710182077097102E-2</v>
      </c>
      <c r="L64">
        <v>0.62853422102301904</v>
      </c>
      <c r="M64" t="e">
        <v>#N/A</v>
      </c>
      <c r="N64">
        <v>0.150411331954414</v>
      </c>
      <c r="O64">
        <v>55900.205033509999</v>
      </c>
      <c r="P64" s="1">
        <v>0.22093023255814001</v>
      </c>
      <c r="Q64">
        <v>0.209302325581395</v>
      </c>
      <c r="R64">
        <v>0.56976744186046502</v>
      </c>
      <c r="S64">
        <v>9.17</v>
      </c>
      <c r="T64">
        <v>88014.159214829997</v>
      </c>
      <c r="U64" s="1">
        <v>105.573686586696</v>
      </c>
      <c r="V64">
        <v>189637.588823442</v>
      </c>
      <c r="W64" s="1">
        <v>0.76723063292383098</v>
      </c>
      <c r="X64">
        <v>0.124004562771277</v>
      </c>
      <c r="Y64">
        <v>0.10876480430489301</v>
      </c>
      <c r="Z64">
        <v>0.23276936707616899</v>
      </c>
      <c r="AA64">
        <v>189.637588823442</v>
      </c>
      <c r="AB64">
        <v>4607.5515665250796</v>
      </c>
      <c r="AC64" s="1">
        <v>623.74981110889598</v>
      </c>
      <c r="AD64">
        <v>137261.24554974501</v>
      </c>
      <c r="AE64" s="1">
        <v>129</v>
      </c>
      <c r="AF64">
        <v>34808</v>
      </c>
      <c r="AG64" s="1">
        <v>56191.075452716301</v>
      </c>
      <c r="AH64" s="1">
        <v>48.949952799833703</v>
      </c>
      <c r="AI64">
        <v>20.416196653589701</v>
      </c>
      <c r="AJ64">
        <v>26.6816949119785</v>
      </c>
      <c r="AK64">
        <v>0.5</v>
      </c>
      <c r="AL64">
        <v>0.336779</v>
      </c>
      <c r="AM64">
        <v>0.40901500000000002</v>
      </c>
      <c r="AN64">
        <v>0</v>
      </c>
      <c r="AO64">
        <v>0.738838663885104</v>
      </c>
      <c r="AP64">
        <v>2096.52567358345</v>
      </c>
      <c r="AQ64" s="1">
        <v>2900.89235930834</v>
      </c>
      <c r="AR64" s="1">
        <v>7184.3124622980904</v>
      </c>
      <c r="AS64" s="1">
        <v>794.61285288172405</v>
      </c>
      <c r="AT64" s="1">
        <v>284.577144217637</v>
      </c>
      <c r="AU64">
        <v>13260.9204922892</v>
      </c>
      <c r="AV64" s="1">
        <v>8417.6918077233004</v>
      </c>
      <c r="AW64" s="1">
        <v>0.53756243059999997</v>
      </c>
      <c r="AX64">
        <v>4547.133920706</v>
      </c>
      <c r="AY64" s="1">
        <v>0.290384635</v>
      </c>
      <c r="AZ64">
        <v>593.45986830150002</v>
      </c>
      <c r="BA64">
        <v>3.78989557E-2</v>
      </c>
      <c r="BB64">
        <v>2100.7175781163</v>
      </c>
      <c r="BC64">
        <v>0.13415397870000001</v>
      </c>
      <c r="BD64">
        <v>15659.003174847099</v>
      </c>
      <c r="BE64" s="1">
        <v>0.52013252590515702</v>
      </c>
      <c r="BF64">
        <v>0.18864699624057901</v>
      </c>
      <c r="BG64">
        <v>0.235098110487377</v>
      </c>
      <c r="BH64">
        <v>4.4547239176943303E-2</v>
      </c>
      <c r="BI64">
        <v>1.15751281899437E-2</v>
      </c>
    </row>
    <row r="65" spans="1:61" x14ac:dyDescent="0.35">
      <c r="A65" t="s">
        <v>1324</v>
      </c>
      <c r="B65" t="s">
        <v>688</v>
      </c>
      <c r="C65">
        <v>4</v>
      </c>
      <c r="D65">
        <v>243.04339425000001</v>
      </c>
      <c r="E65">
        <v>972.17357700000002</v>
      </c>
      <c r="F65">
        <v>9.4436725958391102E-2</v>
      </c>
      <c r="G65">
        <v>9.4968184393570299E-2</v>
      </c>
      <c r="H65" t="e">
        <v>#N/A</v>
      </c>
      <c r="I65">
        <v>0.27991794127740899</v>
      </c>
      <c r="J65">
        <v>0.45398672127324402</v>
      </c>
      <c r="K65">
        <v>7.2919822508035206E-2</v>
      </c>
      <c r="L65">
        <v>0.70544779377117195</v>
      </c>
      <c r="M65">
        <v>0.12749761109059199</v>
      </c>
      <c r="N65">
        <v>0.180593019118447</v>
      </c>
      <c r="O65">
        <v>85242.025471340006</v>
      </c>
      <c r="P65" s="1">
        <v>0.107142857142857</v>
      </c>
      <c r="Q65">
        <v>0.15476190476190499</v>
      </c>
      <c r="R65">
        <v>0.73809523809523803</v>
      </c>
      <c r="S65">
        <v>15</v>
      </c>
      <c r="T65">
        <v>93776.8</v>
      </c>
      <c r="U65" s="1">
        <v>64.811571799999996</v>
      </c>
      <c r="V65">
        <v>379599.26985343301</v>
      </c>
      <c r="W65" s="1">
        <v>0.43859296473697301</v>
      </c>
      <c r="X65">
        <v>0.42825317113722</v>
      </c>
      <c r="Y65">
        <v>0.13315386412580801</v>
      </c>
      <c r="Z65">
        <v>0.56140703526302704</v>
      </c>
      <c r="AA65">
        <v>379.59926985343299</v>
      </c>
      <c r="AB65">
        <v>17512.4148637502</v>
      </c>
      <c r="AC65" s="1">
        <v>1194.03796550624</v>
      </c>
      <c r="AD65" s="1">
        <v>308287.92686549202</v>
      </c>
      <c r="AE65" s="1">
        <v>541</v>
      </c>
      <c r="AF65">
        <v>37899</v>
      </c>
      <c r="AG65" s="1">
        <v>50924.042854841297</v>
      </c>
      <c r="AH65" s="1">
        <v>56.949991676607901</v>
      </c>
      <c r="AI65">
        <v>43.025796389350702</v>
      </c>
      <c r="AJ65">
        <v>45.954195430299698</v>
      </c>
      <c r="AK65">
        <v>0</v>
      </c>
      <c r="AL65">
        <v>0</v>
      </c>
      <c r="AM65">
        <v>0</v>
      </c>
      <c r="AN65">
        <v>0</v>
      </c>
      <c r="AO65">
        <v>1.1615009549792099</v>
      </c>
      <c r="AP65">
        <v>3541.89599621262</v>
      </c>
      <c r="AQ65" s="1">
        <v>3569.4230763895798</v>
      </c>
      <c r="AR65" s="1">
        <v>12764.157022547801</v>
      </c>
      <c r="AS65" s="1">
        <v>1436.3038072984</v>
      </c>
      <c r="AT65">
        <v>471.086759437816</v>
      </c>
      <c r="AU65">
        <v>21782.866661886201</v>
      </c>
      <c r="AV65" s="1">
        <v>3538.7905959987002</v>
      </c>
      <c r="AW65" s="1">
        <v>0.1369969352</v>
      </c>
      <c r="AX65">
        <v>16791.348059956701</v>
      </c>
      <c r="AY65" s="1">
        <v>0.65004219919999995</v>
      </c>
      <c r="AZ65">
        <v>2235.4281753350001</v>
      </c>
      <c r="BA65">
        <v>8.6539963400000003E-2</v>
      </c>
      <c r="BB65">
        <v>3265.5993324404999</v>
      </c>
      <c r="BC65" s="1">
        <v>0.12642090219999999</v>
      </c>
      <c r="BD65">
        <v>25831.166163730901</v>
      </c>
      <c r="BE65" s="1">
        <v>0.56049509813806198</v>
      </c>
      <c r="BF65">
        <v>0.19148902357352901</v>
      </c>
      <c r="BG65">
        <v>0.18151434298668201</v>
      </c>
      <c r="BH65">
        <v>3.3350158058102701E-2</v>
      </c>
      <c r="BI65">
        <v>3.3151377243624498E-2</v>
      </c>
    </row>
    <row r="66" spans="1:61" x14ac:dyDescent="0.35">
      <c r="A66" t="s">
        <v>1325</v>
      </c>
      <c r="B66" t="s">
        <v>689</v>
      </c>
      <c r="C66">
        <v>37</v>
      </c>
      <c r="D66">
        <v>40.004908621621603</v>
      </c>
      <c r="E66">
        <v>1480.181619</v>
      </c>
      <c r="F66">
        <v>1.0109975530634399E-2</v>
      </c>
      <c r="G66">
        <v>9.8264530110694706E-3</v>
      </c>
      <c r="H66" t="e">
        <v>#N/A</v>
      </c>
      <c r="I66">
        <v>1.7958074261756701E-2</v>
      </c>
      <c r="J66">
        <v>0.92863954370160795</v>
      </c>
      <c r="K66">
        <v>3.14883263225747E-2</v>
      </c>
      <c r="L66">
        <v>0.35421753728028899</v>
      </c>
      <c r="M66" t="e">
        <v>#N/A</v>
      </c>
      <c r="N66">
        <v>0.11093597449960001</v>
      </c>
      <c r="O66">
        <v>67336.434472309993</v>
      </c>
      <c r="P66" s="1">
        <v>0.20560747663551401</v>
      </c>
      <c r="Q66">
        <v>0.177570093457944</v>
      </c>
      <c r="R66">
        <v>0.61682242990654201</v>
      </c>
      <c r="S66">
        <v>8</v>
      </c>
      <c r="T66">
        <v>94168.875</v>
      </c>
      <c r="U66" s="1">
        <v>185.02270237499999</v>
      </c>
      <c r="V66">
        <v>225307.689082984</v>
      </c>
      <c r="W66" s="1">
        <v>0.81062902347042498</v>
      </c>
      <c r="X66">
        <v>0.16300429719909901</v>
      </c>
      <c r="Y66">
        <v>2.63666793304753E-2</v>
      </c>
      <c r="Z66">
        <v>0.18937097652957499</v>
      </c>
      <c r="AA66">
        <v>225.30768908298401</v>
      </c>
      <c r="AB66">
        <v>5945.6183532029099</v>
      </c>
      <c r="AC66" s="1">
        <v>628.47553844674496</v>
      </c>
      <c r="AD66">
        <v>151352.19089311699</v>
      </c>
      <c r="AE66" s="1">
        <v>178</v>
      </c>
      <c r="AF66">
        <v>44712</v>
      </c>
      <c r="AG66" s="1">
        <v>75226.275078864302</v>
      </c>
      <c r="AH66" s="1">
        <v>65.328168730574404</v>
      </c>
      <c r="AI66">
        <v>23.7980381722722</v>
      </c>
      <c r="AJ66">
        <v>32.974689912848</v>
      </c>
      <c r="AK66">
        <v>2.8</v>
      </c>
      <c r="AL66">
        <v>1.4179919999999999</v>
      </c>
      <c r="AM66">
        <v>1.815202</v>
      </c>
      <c r="AN66">
        <v>0</v>
      </c>
      <c r="AO66">
        <v>0.80371547844888303</v>
      </c>
      <c r="AP66">
        <v>1425.6098325458299</v>
      </c>
      <c r="AQ66" s="1">
        <v>2125.2482665777502</v>
      </c>
      <c r="AR66" s="1">
        <v>6772.5862835484904</v>
      </c>
      <c r="AS66" s="1">
        <v>1247.8396477101501</v>
      </c>
      <c r="AT66" s="1">
        <v>763.00209751490002</v>
      </c>
      <c r="AU66">
        <v>12334.2861278971</v>
      </c>
      <c r="AV66" s="1">
        <v>6178.0190315341997</v>
      </c>
      <c r="AW66" s="1">
        <v>0.47157523039999999</v>
      </c>
      <c r="AX66">
        <v>4894.8399981224002</v>
      </c>
      <c r="AY66" s="1">
        <v>0.373628713</v>
      </c>
      <c r="AZ66">
        <v>1108.0405160539999</v>
      </c>
      <c r="BA66">
        <v>8.45779948E-2</v>
      </c>
      <c r="BB66">
        <v>919.91371470260003</v>
      </c>
      <c r="BC66" s="1">
        <v>7.0218061799999995E-2</v>
      </c>
      <c r="BD66">
        <v>13100.813260413201</v>
      </c>
      <c r="BE66" s="1">
        <v>0.61126580512780904</v>
      </c>
      <c r="BF66">
        <v>0.22946439947609601</v>
      </c>
      <c r="BG66">
        <v>8.4757452919000803E-2</v>
      </c>
      <c r="BH66">
        <v>2.67251358520895E-2</v>
      </c>
      <c r="BI66">
        <v>4.7787206625004797E-2</v>
      </c>
    </row>
    <row r="67" spans="1:61" x14ac:dyDescent="0.35">
      <c r="A67" t="s">
        <v>1326</v>
      </c>
      <c r="B67" t="s">
        <v>690</v>
      </c>
      <c r="C67">
        <v>33</v>
      </c>
      <c r="D67">
        <v>17.500466696969699</v>
      </c>
      <c r="E67">
        <v>577.515401</v>
      </c>
      <c r="F67" t="e">
        <v>#N/A</v>
      </c>
      <c r="G67" t="e">
        <v>#N/A</v>
      </c>
      <c r="H67" t="e">
        <v>#N/A</v>
      </c>
      <c r="I67">
        <v>1.7987425548792398E-2</v>
      </c>
      <c r="J67">
        <v>0.91360895971061795</v>
      </c>
      <c r="K67">
        <v>5.4949018068169403E-2</v>
      </c>
      <c r="L67">
        <v>0.54519052106921795</v>
      </c>
      <c r="M67" t="e">
        <v>#N/A</v>
      </c>
      <c r="N67">
        <v>0.163558131498307</v>
      </c>
      <c r="O67">
        <v>51548.445986829996</v>
      </c>
      <c r="P67" s="1">
        <v>0.231884057971014</v>
      </c>
      <c r="Q67">
        <v>0.26086956521739102</v>
      </c>
      <c r="R67">
        <v>0.50724637681159401</v>
      </c>
      <c r="S67">
        <v>5.5</v>
      </c>
      <c r="T67">
        <v>74040.363636359994</v>
      </c>
      <c r="U67" s="1">
        <v>105.002800181818</v>
      </c>
      <c r="V67">
        <v>354257.96376294398</v>
      </c>
      <c r="W67" s="1">
        <v>0.79021091167808599</v>
      </c>
      <c r="X67">
        <v>5.7014333536194901E-2</v>
      </c>
      <c r="Y67">
        <v>0.152774754785719</v>
      </c>
      <c r="Z67">
        <v>0.20978908832191401</v>
      </c>
      <c r="AA67">
        <v>354.25796376294397</v>
      </c>
      <c r="AB67">
        <v>10533.8576070286</v>
      </c>
      <c r="AC67" s="1">
        <v>1269.2244721626</v>
      </c>
      <c r="AD67">
        <v>254303.28702757999</v>
      </c>
      <c r="AE67" s="1">
        <v>484</v>
      </c>
      <c r="AF67">
        <v>39701</v>
      </c>
      <c r="AG67" s="1">
        <v>72242.132200580207</v>
      </c>
      <c r="AH67" s="1">
        <v>40.249967206401301</v>
      </c>
      <c r="AI67">
        <v>27.749992577417501</v>
      </c>
      <c r="AJ67">
        <v>29.071038438754101</v>
      </c>
      <c r="AK67">
        <v>1.5</v>
      </c>
      <c r="AL67">
        <v>0.65280099999999996</v>
      </c>
      <c r="AM67">
        <v>1.308378</v>
      </c>
      <c r="AN67">
        <v>0</v>
      </c>
      <c r="AO67" s="1">
        <v>1.2951854134974099</v>
      </c>
      <c r="AP67">
        <v>2326.6181086658198</v>
      </c>
      <c r="AQ67" s="1">
        <v>3546.3230875811701</v>
      </c>
      <c r="AR67" s="1">
        <v>10226.7450353242</v>
      </c>
      <c r="AS67" s="1">
        <v>1149.3151677871899</v>
      </c>
      <c r="AT67">
        <v>615.23377451885494</v>
      </c>
      <c r="AU67">
        <v>17864.235173877201</v>
      </c>
      <c r="AV67" s="1">
        <v>7316.9985378878</v>
      </c>
      <c r="AW67" s="1">
        <v>0.32664107170000001</v>
      </c>
      <c r="AX67">
        <v>9970.1644466498001</v>
      </c>
      <c r="AY67" s="1">
        <v>0.445082117</v>
      </c>
      <c r="AZ67">
        <v>2252.9576952743</v>
      </c>
      <c r="BA67">
        <v>0.1005751897</v>
      </c>
      <c r="BB67">
        <v>2860.6095789554001</v>
      </c>
      <c r="BC67" s="1">
        <v>0.12770162160000001</v>
      </c>
      <c r="BD67">
        <v>22400.7302587673</v>
      </c>
      <c r="BE67" s="1">
        <v>0.48979312933077201</v>
      </c>
      <c r="BF67">
        <v>0.24522314772871001</v>
      </c>
      <c r="BG67">
        <v>0.20969181930762601</v>
      </c>
      <c r="BH67">
        <v>2.3145667130004901E-2</v>
      </c>
      <c r="BI67">
        <v>3.2146236502886699E-2</v>
      </c>
    </row>
    <row r="68" spans="1:61" x14ac:dyDescent="0.35">
      <c r="A68" t="s">
        <v>1327</v>
      </c>
      <c r="B68" t="s">
        <v>691</v>
      </c>
      <c r="C68">
        <v>26</v>
      </c>
      <c r="D68">
        <v>221.510662</v>
      </c>
      <c r="E68">
        <v>5759.277212</v>
      </c>
      <c r="F68">
        <v>1.8272005684656999E-2</v>
      </c>
      <c r="G68">
        <v>2.31693356741196E-2</v>
      </c>
      <c r="H68" t="e">
        <v>#N/A</v>
      </c>
      <c r="I68">
        <v>4.7190595527783798E-2</v>
      </c>
      <c r="J68">
        <v>0.86893876986739405</v>
      </c>
      <c r="K68">
        <v>4.1521340299272097E-2</v>
      </c>
      <c r="L68">
        <v>0.29921988059580101</v>
      </c>
      <c r="M68">
        <v>2.01290006798115E-2</v>
      </c>
      <c r="N68">
        <v>0.14996136782613301</v>
      </c>
      <c r="O68">
        <v>77524.698442260007</v>
      </c>
      <c r="P68" s="1">
        <v>0.15089514066496201</v>
      </c>
      <c r="Q68">
        <v>0.132992327365729</v>
      </c>
      <c r="R68">
        <v>0.71611253196930902</v>
      </c>
      <c r="S68">
        <v>43.2</v>
      </c>
      <c r="T68">
        <v>101210.27407407</v>
      </c>
      <c r="U68" s="1">
        <v>133.31660212963001</v>
      </c>
      <c r="V68">
        <v>282821.86636304599</v>
      </c>
      <c r="W68" s="1">
        <v>0.83611562941605799</v>
      </c>
      <c r="X68">
        <v>0.14608667996484601</v>
      </c>
      <c r="Y68">
        <v>1.7797690619096002E-2</v>
      </c>
      <c r="Z68">
        <v>0.16388437058394201</v>
      </c>
      <c r="AA68">
        <v>282.82186636304601</v>
      </c>
      <c r="AB68">
        <v>9949.1236297170308</v>
      </c>
      <c r="AC68" s="1">
        <v>1094.4936470267601</v>
      </c>
      <c r="AD68">
        <v>217783.03965170399</v>
      </c>
      <c r="AE68" s="1">
        <v>413</v>
      </c>
      <c r="AF68">
        <v>47386.5</v>
      </c>
      <c r="AG68" s="1">
        <v>73842.114767765001</v>
      </c>
      <c r="AH68" s="1">
        <v>64.319987471438196</v>
      </c>
      <c r="AI68">
        <v>34.649999296941502</v>
      </c>
      <c r="AJ68">
        <v>34.649999693216998</v>
      </c>
      <c r="AK68">
        <v>1.25</v>
      </c>
      <c r="AL68">
        <v>1.25</v>
      </c>
      <c r="AM68">
        <v>1.25</v>
      </c>
      <c r="AN68">
        <v>0</v>
      </c>
      <c r="AO68" s="1">
        <v>1.06968472662334</v>
      </c>
      <c r="AP68">
        <v>1645.9597239473901</v>
      </c>
      <c r="AQ68" s="1">
        <v>2559.2072924167501</v>
      </c>
      <c r="AR68" s="1">
        <v>8427.83823269801</v>
      </c>
      <c r="AS68" s="1">
        <v>1784.5393113888499</v>
      </c>
      <c r="AT68">
        <v>366.12463376593598</v>
      </c>
      <c r="AU68">
        <v>14783.6691942169</v>
      </c>
      <c r="AV68" s="1">
        <v>5780.5343876628003</v>
      </c>
      <c r="AW68" s="1">
        <v>0.3536918879</v>
      </c>
      <c r="AX68">
        <v>8767.1962320847997</v>
      </c>
      <c r="AY68" s="1">
        <v>0.53643590350000003</v>
      </c>
      <c r="AZ68">
        <v>1080.6642636526001</v>
      </c>
      <c r="BA68">
        <v>6.6122292200000002E-2</v>
      </c>
      <c r="BB68">
        <v>715.02317541620005</v>
      </c>
      <c r="BC68" s="1">
        <v>4.37499165E-2</v>
      </c>
      <c r="BD68">
        <v>16343.4180588164</v>
      </c>
      <c r="BE68" s="1">
        <v>0.59857246561964095</v>
      </c>
      <c r="BF68">
        <v>0.26604224777100799</v>
      </c>
      <c r="BG68">
        <v>9.4030685607760803E-2</v>
      </c>
      <c r="BH68">
        <v>2.88491806032329E-2</v>
      </c>
      <c r="BI68">
        <v>1.2505420398357701E-2</v>
      </c>
    </row>
    <row r="69" spans="1:61" x14ac:dyDescent="0.35">
      <c r="A69" t="s">
        <v>1328</v>
      </c>
      <c r="B69" t="s">
        <v>692</v>
      </c>
      <c r="C69">
        <v>59</v>
      </c>
      <c r="D69">
        <v>28.994257999999999</v>
      </c>
      <c r="E69">
        <v>1710.661222</v>
      </c>
      <c r="F69">
        <v>9.72988705999254E-3</v>
      </c>
      <c r="G69">
        <v>6.2818674906484498E-3</v>
      </c>
      <c r="H69" t="e">
        <v>#N/A</v>
      </c>
      <c r="I69">
        <v>0.101000602125476</v>
      </c>
      <c r="J69">
        <v>0.84331825733121102</v>
      </c>
      <c r="K69">
        <v>3.8524693397379302E-2</v>
      </c>
      <c r="L69">
        <v>0.394896681677536</v>
      </c>
      <c r="M69">
        <v>1.1515282415952901E-2</v>
      </c>
      <c r="N69">
        <v>0.20452454285885599</v>
      </c>
      <c r="O69">
        <v>70980.757820619998</v>
      </c>
      <c r="P69" s="1">
        <v>8.0882352941176502E-2</v>
      </c>
      <c r="Q69">
        <v>0.14705882352941199</v>
      </c>
      <c r="R69">
        <v>0.77205882352941202</v>
      </c>
      <c r="S69">
        <v>15</v>
      </c>
      <c r="T69">
        <v>83521.933333330002</v>
      </c>
      <c r="U69" s="1">
        <v>114.044081466667</v>
      </c>
      <c r="V69">
        <v>180921.655334045</v>
      </c>
      <c r="W69" s="1">
        <v>0.76749056836532004</v>
      </c>
      <c r="X69">
        <v>0.210425212424627</v>
      </c>
      <c r="Y69">
        <v>2.2084219210052901E-2</v>
      </c>
      <c r="Z69">
        <v>0.23250943163467899</v>
      </c>
      <c r="AA69">
        <v>180.921655334045</v>
      </c>
      <c r="AB69">
        <v>5095.6179329351698</v>
      </c>
      <c r="AC69" s="1">
        <v>688.34623995469303</v>
      </c>
      <c r="AD69">
        <v>157393.257175454</v>
      </c>
      <c r="AE69" s="1">
        <v>208</v>
      </c>
      <c r="AF69">
        <v>37270</v>
      </c>
      <c r="AG69" s="1">
        <v>63569.416654362904</v>
      </c>
      <c r="AH69" s="1">
        <v>49.199923335435301</v>
      </c>
      <c r="AI69">
        <v>26.299997895046999</v>
      </c>
      <c r="AJ69">
        <v>32.7585934214286</v>
      </c>
      <c r="AK69">
        <v>4.4000000000000004</v>
      </c>
      <c r="AL69">
        <v>4.4000000000000004</v>
      </c>
      <c r="AM69">
        <v>4.4000000000000004</v>
      </c>
      <c r="AN69">
        <v>2359.1115926985099</v>
      </c>
      <c r="AO69">
        <v>1.2803105650900699</v>
      </c>
      <c r="AP69">
        <v>1897.4422511344001</v>
      </c>
      <c r="AQ69" s="1">
        <v>2294.7406006026799</v>
      </c>
      <c r="AR69" s="1">
        <v>9245.9124790986807</v>
      </c>
      <c r="AS69" s="1">
        <v>1036.51942137729</v>
      </c>
      <c r="AT69">
        <v>478.71262262119598</v>
      </c>
      <c r="AU69">
        <v>14953.3273748342</v>
      </c>
      <c r="AV69" s="1">
        <v>6423.6991442913004</v>
      </c>
      <c r="AW69" s="1">
        <v>0.41076686649999999</v>
      </c>
      <c r="AX69">
        <v>6807.8930469294</v>
      </c>
      <c r="AY69" s="1">
        <v>0.43533435050000002</v>
      </c>
      <c r="AZ69">
        <v>1404.9138459424</v>
      </c>
      <c r="BA69">
        <v>8.9837964899999997E-2</v>
      </c>
      <c r="BB69">
        <v>1001.8028622203</v>
      </c>
      <c r="BC69" s="1">
        <v>6.40608181E-2</v>
      </c>
      <c r="BD69">
        <v>15638.308899383401</v>
      </c>
      <c r="BE69" s="1">
        <v>0.63172344890318</v>
      </c>
      <c r="BF69">
        <v>0.24297933069677799</v>
      </c>
      <c r="BG69">
        <v>8.6639409457775998E-2</v>
      </c>
      <c r="BH69">
        <v>2.6018649630183299E-2</v>
      </c>
      <c r="BI69">
        <v>1.26391613120828E-2</v>
      </c>
    </row>
    <row r="70" spans="1:61" x14ac:dyDescent="0.35">
      <c r="A70" t="s">
        <v>1329</v>
      </c>
      <c r="B70" t="s">
        <v>693</v>
      </c>
      <c r="C70">
        <v>133</v>
      </c>
      <c r="D70">
        <v>4.44161157894737</v>
      </c>
      <c r="E70">
        <v>590.73433999999997</v>
      </c>
      <c r="F70" t="e">
        <v>#N/A</v>
      </c>
      <c r="G70" t="e">
        <v>#N/A</v>
      </c>
      <c r="H70" t="e">
        <v>#N/A</v>
      </c>
      <c r="I70">
        <v>1.6924850959916301E-2</v>
      </c>
      <c r="J70">
        <v>0.95291549544390097</v>
      </c>
      <c r="K70">
        <v>2.55437851525693E-2</v>
      </c>
      <c r="L70">
        <v>0.47677286998335</v>
      </c>
      <c r="M70" t="e">
        <v>#N/A</v>
      </c>
      <c r="N70">
        <v>0.157805720952892</v>
      </c>
      <c r="O70">
        <v>66463.110965629996</v>
      </c>
      <c r="P70" s="1">
        <v>0.14516129032258099</v>
      </c>
      <c r="Q70">
        <v>0.112903225806452</v>
      </c>
      <c r="R70">
        <v>0.74193548387096797</v>
      </c>
      <c r="S70">
        <v>10</v>
      </c>
      <c r="T70">
        <v>95764.4</v>
      </c>
      <c r="U70" s="1">
        <v>59.073433999999999</v>
      </c>
      <c r="V70">
        <v>687900.53749033797</v>
      </c>
      <c r="W70" s="1">
        <v>0.29525666819902702</v>
      </c>
      <c r="X70">
        <v>1.8013346425949001E-2</v>
      </c>
      <c r="Y70">
        <v>0.68672998537502405</v>
      </c>
      <c r="Z70">
        <v>0.70474333180097304</v>
      </c>
      <c r="AA70">
        <v>687.90053749033802</v>
      </c>
      <c r="AB70">
        <v>25804.120342826202</v>
      </c>
      <c r="AC70" s="1">
        <v>560.24135993177595</v>
      </c>
      <c r="AD70">
        <v>503880.67567767698</v>
      </c>
      <c r="AE70" s="1">
        <v>596</v>
      </c>
      <c r="AF70">
        <v>40486</v>
      </c>
      <c r="AG70" s="1">
        <v>64617.766495456301</v>
      </c>
      <c r="AH70" s="1">
        <v>44.999997133274498</v>
      </c>
      <c r="AI70">
        <v>21.046485063935599</v>
      </c>
      <c r="AJ70">
        <v>21.897617766071701</v>
      </c>
      <c r="AK70">
        <v>0.5</v>
      </c>
      <c r="AL70">
        <v>0.34322999999999998</v>
      </c>
      <c r="AM70">
        <v>0.44084000000000001</v>
      </c>
      <c r="AN70">
        <v>3958.6498898980599</v>
      </c>
      <c r="AO70">
        <v>1.4676133325793701</v>
      </c>
      <c r="AP70">
        <v>3996.13264399019</v>
      </c>
      <c r="AQ70" s="1">
        <v>4436.4877450665899</v>
      </c>
      <c r="AR70" s="1">
        <v>13436.62777417</v>
      </c>
      <c r="AS70" s="1">
        <v>1109.36689409321</v>
      </c>
      <c r="AT70">
        <v>204.54011527415199</v>
      </c>
      <c r="AU70">
        <v>23183.155172594201</v>
      </c>
      <c r="AV70" s="1">
        <v>7193.6998479353997</v>
      </c>
      <c r="AW70" s="1">
        <v>0.25489958880000002</v>
      </c>
      <c r="AX70">
        <v>17069.8352492542</v>
      </c>
      <c r="AY70" s="1">
        <v>0.6048478639</v>
      </c>
      <c r="AZ70">
        <v>2802.704390547</v>
      </c>
      <c r="BA70">
        <v>9.9310259200000001E-2</v>
      </c>
      <c r="BB70">
        <v>1155.4609905665</v>
      </c>
      <c r="BC70" s="1">
        <v>4.0942288100000002E-2</v>
      </c>
      <c r="BD70">
        <v>28221.700478303101</v>
      </c>
      <c r="BE70" s="1">
        <v>0.53808674965741898</v>
      </c>
      <c r="BF70">
        <v>0.244517770981103</v>
      </c>
      <c r="BG70">
        <v>0.14696382730309901</v>
      </c>
      <c r="BH70">
        <v>4.6325877103770799E-2</v>
      </c>
      <c r="BI70">
        <v>2.4105774954607601E-2</v>
      </c>
    </row>
    <row r="71" spans="1:61" x14ac:dyDescent="0.35">
      <c r="A71" t="s">
        <v>1330</v>
      </c>
      <c r="B71" t="s">
        <v>694</v>
      </c>
      <c r="C71">
        <v>70</v>
      </c>
      <c r="D71">
        <v>23.4630270142857</v>
      </c>
      <c r="E71">
        <v>1642.411891</v>
      </c>
      <c r="F71" t="e">
        <v>#N/A</v>
      </c>
      <c r="G71">
        <v>1.93774092441312E-2</v>
      </c>
      <c r="H71" t="e">
        <v>#N/A</v>
      </c>
      <c r="I71">
        <v>9.0603269462283406E-2</v>
      </c>
      <c r="J71">
        <v>0.81780727017746802</v>
      </c>
      <c r="K71">
        <v>6.8511779323084596E-2</v>
      </c>
      <c r="L71">
        <v>0.55993738702887097</v>
      </c>
      <c r="M71">
        <v>8.9424189062368899E-3</v>
      </c>
      <c r="N71">
        <v>0.16058645235817501</v>
      </c>
      <c r="O71">
        <v>63453.630012679998</v>
      </c>
      <c r="P71" s="1">
        <v>0.177570093457944</v>
      </c>
      <c r="Q71">
        <v>0.121495327102804</v>
      </c>
      <c r="R71">
        <v>0.70093457943925197</v>
      </c>
      <c r="S71">
        <v>9</v>
      </c>
      <c r="T71">
        <v>92853</v>
      </c>
      <c r="U71" s="1">
        <v>182.490210111111</v>
      </c>
      <c r="V71">
        <v>209963.67713219399</v>
      </c>
      <c r="W71" s="1">
        <v>0.69420801420131895</v>
      </c>
      <c r="X71">
        <v>0.15366679886061901</v>
      </c>
      <c r="Y71">
        <v>0.15212518693806201</v>
      </c>
      <c r="Z71">
        <v>0.305791985798681</v>
      </c>
      <c r="AA71">
        <v>209.96367713219399</v>
      </c>
      <c r="AB71">
        <v>16456.597853504001</v>
      </c>
      <c r="AC71" s="1">
        <v>424.99915753471601</v>
      </c>
      <c r="AD71">
        <v>150765.82273173</v>
      </c>
      <c r="AE71" s="1">
        <v>173</v>
      </c>
      <c r="AF71">
        <v>37650</v>
      </c>
      <c r="AG71" s="1">
        <v>60076.100359712203</v>
      </c>
      <c r="AH71" s="1">
        <v>43.409984275605602</v>
      </c>
      <c r="AI71">
        <v>20.0997270457616</v>
      </c>
      <c r="AJ71">
        <v>36.240484560639999</v>
      </c>
      <c r="AK71">
        <v>1.9</v>
      </c>
      <c r="AL71">
        <v>1.2768759999999999</v>
      </c>
      <c r="AM71">
        <v>1.8333630000000001</v>
      </c>
      <c r="AN71">
        <v>0</v>
      </c>
      <c r="AO71">
        <v>0.76446342061969297</v>
      </c>
      <c r="AP71">
        <v>1630.5613194077901</v>
      </c>
      <c r="AQ71" s="1">
        <v>2703.1260333221699</v>
      </c>
      <c r="AR71" s="1">
        <v>6770.0137224590999</v>
      </c>
      <c r="AS71" s="1">
        <v>1155.5088954236001</v>
      </c>
      <c r="AT71">
        <v>314.03261436810902</v>
      </c>
      <c r="AU71">
        <v>12573.242584980801</v>
      </c>
      <c r="AV71" s="1">
        <v>7842.0205355652997</v>
      </c>
      <c r="AW71" s="1">
        <v>0.48692078760000002</v>
      </c>
      <c r="AX71">
        <v>4917.3729054913001</v>
      </c>
      <c r="AY71" s="1">
        <v>0.30532578659999998</v>
      </c>
      <c r="AZ71">
        <v>1304.63821429</v>
      </c>
      <c r="BA71">
        <v>8.10066059E-2</v>
      </c>
      <c r="BB71">
        <v>2041.2995089123999</v>
      </c>
      <c r="BC71">
        <v>0.1267468199</v>
      </c>
      <c r="BD71">
        <v>16105.331164259</v>
      </c>
      <c r="BE71" s="1">
        <v>0.54905995455381396</v>
      </c>
      <c r="BF71">
        <v>0.210964860923776</v>
      </c>
      <c r="BG71">
        <v>0.19234139786061599</v>
      </c>
      <c r="BH71">
        <v>3.2841871705187903E-2</v>
      </c>
      <c r="BI71">
        <v>1.4791914956606001E-2</v>
      </c>
    </row>
    <row r="72" spans="1:61" x14ac:dyDescent="0.35">
      <c r="A72" t="s">
        <v>1912</v>
      </c>
      <c r="B72" t="s">
        <v>695</v>
      </c>
      <c r="C72">
        <v>128</v>
      </c>
      <c r="D72">
        <v>9.7555689218749997</v>
      </c>
      <c r="E72">
        <v>1248.712822</v>
      </c>
      <c r="F72" t="e">
        <v>#N/A</v>
      </c>
      <c r="G72">
        <v>1.6129561924228399E-2</v>
      </c>
      <c r="H72" t="e">
        <v>#N/A</v>
      </c>
      <c r="I72" t="e">
        <v>#N/A</v>
      </c>
      <c r="J72">
        <v>0.93927085868232396</v>
      </c>
      <c r="K72">
        <v>3.1330862629345403E-2</v>
      </c>
      <c r="L72">
        <v>0.70837537400902595</v>
      </c>
      <c r="M72" t="e">
        <v>#N/A</v>
      </c>
      <c r="N72">
        <v>0.218335301415501</v>
      </c>
      <c r="O72">
        <v>57234.290768190003</v>
      </c>
      <c r="P72" s="1">
        <v>0.27049180327868899</v>
      </c>
      <c r="Q72">
        <v>8.1967213114754106E-2</v>
      </c>
      <c r="R72">
        <v>0.64754098360655699</v>
      </c>
      <c r="S72">
        <v>14</v>
      </c>
      <c r="T72">
        <v>68464.571428569994</v>
      </c>
      <c r="U72" s="1">
        <v>89.193772999999993</v>
      </c>
      <c r="V72">
        <v>511796.60266193701</v>
      </c>
      <c r="W72" s="1">
        <v>0.29975919709708398</v>
      </c>
      <c r="X72">
        <v>0.41617849889540898</v>
      </c>
      <c r="Y72">
        <v>0.28406230400750798</v>
      </c>
      <c r="Z72">
        <v>0.70024080290291602</v>
      </c>
      <c r="AA72">
        <v>511.79660266193702</v>
      </c>
      <c r="AB72">
        <v>11904.756432460201</v>
      </c>
      <c r="AC72" s="1">
        <v>509.26748632360898</v>
      </c>
      <c r="AD72" s="1">
        <v>318377.53130985802</v>
      </c>
      <c r="AE72" s="1">
        <v>553</v>
      </c>
      <c r="AF72">
        <v>39350.5</v>
      </c>
      <c r="AG72" s="1">
        <v>71591.331573896401</v>
      </c>
      <c r="AH72" s="1">
        <v>27.498626752859401</v>
      </c>
      <c r="AI72">
        <v>19.9921596139732</v>
      </c>
      <c r="AJ72">
        <v>22.722367946432101</v>
      </c>
      <c r="AK72">
        <v>0</v>
      </c>
      <c r="AL72">
        <v>0</v>
      </c>
      <c r="AM72">
        <v>0</v>
      </c>
      <c r="AN72">
        <v>0</v>
      </c>
      <c r="AO72" s="1">
        <v>0.43446491874637899</v>
      </c>
      <c r="AP72">
        <v>2427.0874508566599</v>
      </c>
      <c r="AQ72" s="1">
        <v>4649.7397461655901</v>
      </c>
      <c r="AR72" s="1">
        <v>10336.4455962958</v>
      </c>
      <c r="AS72" s="1">
        <v>634.80445306102604</v>
      </c>
      <c r="AT72">
        <v>210.76476941949699</v>
      </c>
      <c r="AU72">
        <v>18258.8420157986</v>
      </c>
      <c r="AV72" s="1">
        <v>6757.9595279025998</v>
      </c>
      <c r="AW72" s="1">
        <v>0.32534796199999999</v>
      </c>
      <c r="AX72">
        <v>9938.4856602612999</v>
      </c>
      <c r="AY72" s="1">
        <v>0.478467804</v>
      </c>
      <c r="AZ72">
        <v>1686.4247694643</v>
      </c>
      <c r="BA72">
        <v>8.1189426999999995E-2</v>
      </c>
      <c r="BB72">
        <v>2388.6126319368</v>
      </c>
      <c r="BC72" s="1">
        <v>0.114994807</v>
      </c>
      <c r="BD72">
        <v>20771.482589564999</v>
      </c>
      <c r="BE72" s="1">
        <v>0.52029056605798796</v>
      </c>
      <c r="BF72">
        <v>0.292064526319323</v>
      </c>
      <c r="BG72">
        <v>0.12756700831534201</v>
      </c>
      <c r="BH72">
        <v>3.9102604777820002E-2</v>
      </c>
      <c r="BI72">
        <v>2.0975294529527799E-2</v>
      </c>
    </row>
    <row r="73" spans="1:61" x14ac:dyDescent="0.35">
      <c r="A73" t="s">
        <v>1913</v>
      </c>
      <c r="B73" t="s">
        <v>696</v>
      </c>
      <c r="C73">
        <v>71</v>
      </c>
      <c r="D73">
        <v>28.414237732394401</v>
      </c>
      <c r="E73">
        <v>2017.410879</v>
      </c>
      <c r="F73" t="e">
        <v>#N/A</v>
      </c>
      <c r="G73">
        <v>1.6021491442317501E-2</v>
      </c>
      <c r="H73" t="e">
        <v>#N/A</v>
      </c>
      <c r="I73">
        <v>3.8825596063263697E-2</v>
      </c>
      <c r="J73">
        <v>0.90011119578979304</v>
      </c>
      <c r="K73">
        <v>4.1910005028041299E-2</v>
      </c>
      <c r="L73">
        <v>0.24164298311909499</v>
      </c>
      <c r="M73" t="e">
        <v>#N/A</v>
      </c>
      <c r="N73">
        <v>0.11798486749557099</v>
      </c>
      <c r="O73">
        <v>68493.726608290002</v>
      </c>
      <c r="P73" s="1">
        <v>0.16666666666666699</v>
      </c>
      <c r="Q73">
        <v>0.21527777777777801</v>
      </c>
      <c r="R73">
        <v>0.61805555555555602</v>
      </c>
      <c r="S73">
        <v>13.13</v>
      </c>
      <c r="T73">
        <v>100067.17440973999</v>
      </c>
      <c r="U73" s="1">
        <v>153.64896260472199</v>
      </c>
      <c r="V73">
        <v>412569.48134064302</v>
      </c>
      <c r="W73" s="1">
        <v>0.76403332815264702</v>
      </c>
      <c r="X73">
        <v>0.12220187673484501</v>
      </c>
      <c r="Y73">
        <v>0.113764795112508</v>
      </c>
      <c r="Z73">
        <v>0.23596667184735301</v>
      </c>
      <c r="AA73">
        <v>412.56948134064299</v>
      </c>
      <c r="AB73">
        <v>11619.8560461912</v>
      </c>
      <c r="AC73" s="1">
        <v>1094.7647516874499</v>
      </c>
      <c r="AD73">
        <v>328235.81406229601</v>
      </c>
      <c r="AE73" s="1">
        <v>560</v>
      </c>
      <c r="AF73">
        <v>50867.5</v>
      </c>
      <c r="AG73" s="1">
        <v>85695.136013480995</v>
      </c>
      <c r="AH73" s="1">
        <v>58.999993241028299</v>
      </c>
      <c r="AI73">
        <v>23.9999986161822</v>
      </c>
      <c r="AJ73">
        <v>25.496195949851401</v>
      </c>
      <c r="AK73">
        <v>1</v>
      </c>
      <c r="AL73">
        <v>1</v>
      </c>
      <c r="AM73">
        <v>1</v>
      </c>
      <c r="AN73">
        <v>0</v>
      </c>
      <c r="AO73">
        <v>0.84200390539311298</v>
      </c>
      <c r="AP73">
        <v>1811.8985468205201</v>
      </c>
      <c r="AQ73" s="1">
        <v>2204.0116201832002</v>
      </c>
      <c r="AR73" s="1">
        <v>8002.9597381783497</v>
      </c>
      <c r="AS73" s="1">
        <v>811.12098533498602</v>
      </c>
      <c r="AT73">
        <v>501.19615717607098</v>
      </c>
      <c r="AU73">
        <v>13331.1870476931</v>
      </c>
      <c r="AV73" s="1">
        <v>3891.4339762404002</v>
      </c>
      <c r="AW73" s="1">
        <v>0.24888378650000001</v>
      </c>
      <c r="AX73">
        <v>9624.2128064910994</v>
      </c>
      <c r="AY73" s="1">
        <v>0.6155341554</v>
      </c>
      <c r="AZ73">
        <v>1136.4662654166</v>
      </c>
      <c r="BA73">
        <v>7.2684781300000001E-2</v>
      </c>
      <c r="BB73">
        <v>983.43328579659999</v>
      </c>
      <c r="BC73" s="1">
        <v>6.2897276799999999E-2</v>
      </c>
      <c r="BD73">
        <v>15635.5463339447</v>
      </c>
      <c r="BE73" s="1">
        <v>0.57906104342806297</v>
      </c>
      <c r="BF73">
        <v>0.261255472966543</v>
      </c>
      <c r="BG73">
        <v>0.10756273553659899</v>
      </c>
      <c r="BH73">
        <v>2.79218278890426E-2</v>
      </c>
      <c r="BI73">
        <v>2.41989201797525E-2</v>
      </c>
    </row>
    <row r="74" spans="1:61" x14ac:dyDescent="0.35">
      <c r="A74" t="s">
        <v>1331</v>
      </c>
      <c r="B74" t="s">
        <v>697</v>
      </c>
      <c r="C74">
        <v>206</v>
      </c>
      <c r="D74">
        <v>10.470982339805801</v>
      </c>
      <c r="E74">
        <v>2157.0223620000002</v>
      </c>
      <c r="F74">
        <v>1.27416493302311E-2</v>
      </c>
      <c r="G74">
        <v>1.1866906231299599E-2</v>
      </c>
      <c r="H74" t="e">
        <v>#N/A</v>
      </c>
      <c r="I74">
        <v>3.6185286015688801E-2</v>
      </c>
      <c r="J74">
        <v>0.90329559819289795</v>
      </c>
      <c r="K74">
        <v>3.4626170086136103E-2</v>
      </c>
      <c r="L74">
        <v>0.23568998564146901</v>
      </c>
      <c r="M74">
        <v>6.5124432672260804E-3</v>
      </c>
      <c r="N74">
        <v>0.14559775994812199</v>
      </c>
      <c r="O74">
        <v>73419.012990500007</v>
      </c>
      <c r="P74" s="1">
        <v>0.15384615384615399</v>
      </c>
      <c r="Q74">
        <v>0.15384615384615399</v>
      </c>
      <c r="R74">
        <v>0.69230769230769196</v>
      </c>
      <c r="S74">
        <v>18</v>
      </c>
      <c r="T74">
        <v>101908.72222222001</v>
      </c>
      <c r="U74" s="1">
        <v>119.83457566666701</v>
      </c>
      <c r="V74">
        <v>532894.56347323698</v>
      </c>
      <c r="W74" s="1">
        <v>0.94336898274344905</v>
      </c>
      <c r="X74">
        <v>2.0673556715478301E-2</v>
      </c>
      <c r="Y74">
        <v>3.5957460541072898E-2</v>
      </c>
      <c r="Z74">
        <v>5.6631017256551099E-2</v>
      </c>
      <c r="AA74">
        <v>532.89456347323699</v>
      </c>
      <c r="AB74">
        <v>10830.378215615399</v>
      </c>
      <c r="AC74" s="1">
        <v>1178.03650289649</v>
      </c>
      <c r="AD74">
        <v>350758.48223056801</v>
      </c>
      <c r="AE74" s="1">
        <v>571</v>
      </c>
      <c r="AF74">
        <v>57791</v>
      </c>
      <c r="AG74" s="1">
        <v>108400.115143659</v>
      </c>
      <c r="AH74" s="1">
        <v>28.999953062843002</v>
      </c>
      <c r="AI74">
        <v>19.999997417855699</v>
      </c>
      <c r="AJ74">
        <v>20.003206592957099</v>
      </c>
      <c r="AK74">
        <v>1.5</v>
      </c>
      <c r="AL74">
        <v>1.5</v>
      </c>
      <c r="AM74">
        <v>1.5</v>
      </c>
      <c r="AN74">
        <v>4799.5605712686602</v>
      </c>
      <c r="AO74">
        <v>1.10377285251186</v>
      </c>
      <c r="AP74">
        <v>2541.3965272558398</v>
      </c>
      <c r="AQ74" s="1">
        <v>3412.9890119331099</v>
      </c>
      <c r="AR74" s="1">
        <v>9838.4184901649205</v>
      </c>
      <c r="AS74" s="1">
        <v>1121.35386383166</v>
      </c>
      <c r="AT74" s="1">
        <v>701.68363419127104</v>
      </c>
      <c r="AU74">
        <v>17615.841527376801</v>
      </c>
      <c r="AV74" s="1">
        <v>3328.2425943602998</v>
      </c>
      <c r="AW74" s="1">
        <v>0.18574804750000001</v>
      </c>
      <c r="AX74">
        <v>12594.0604954685</v>
      </c>
      <c r="AY74" s="1">
        <v>0.70287008269999995</v>
      </c>
      <c r="AZ74">
        <v>1254.2967442272</v>
      </c>
      <c r="BA74">
        <v>7.0001859700000002E-2</v>
      </c>
      <c r="BB74">
        <v>741.44904223540004</v>
      </c>
      <c r="BC74" s="1">
        <v>4.1380010000000002E-2</v>
      </c>
      <c r="BD74">
        <v>17918.048876291399</v>
      </c>
      <c r="BE74" s="1">
        <v>0.53786235156916995</v>
      </c>
      <c r="BF74">
        <v>0.21224716216551701</v>
      </c>
      <c r="BG74">
        <v>0.17970509398831799</v>
      </c>
      <c r="BH74">
        <v>5.5008177575879898E-2</v>
      </c>
      <c r="BI74">
        <v>1.5177214701115599E-2</v>
      </c>
    </row>
    <row r="75" spans="1:61" x14ac:dyDescent="0.35">
      <c r="A75" t="s">
        <v>1332</v>
      </c>
      <c r="B75" t="s">
        <v>698</v>
      </c>
      <c r="C75">
        <v>6</v>
      </c>
      <c r="D75">
        <v>162.11046366666699</v>
      </c>
      <c r="E75">
        <v>972.66278199999999</v>
      </c>
      <c r="F75" t="e">
        <v>#N/A</v>
      </c>
      <c r="G75">
        <v>1.7002530277826E-2</v>
      </c>
      <c r="H75" t="e">
        <v>#N/A</v>
      </c>
      <c r="I75">
        <v>2.3737558993073501E-2</v>
      </c>
      <c r="J75">
        <v>0.895801836943803</v>
      </c>
      <c r="K75">
        <v>5.8383673497175298E-2</v>
      </c>
      <c r="L75">
        <v>0.640660929045892</v>
      </c>
      <c r="M75" t="e">
        <v>#N/A</v>
      </c>
      <c r="N75">
        <v>0.220240014871489</v>
      </c>
      <c r="O75">
        <v>62194.857508219997</v>
      </c>
      <c r="P75" s="1">
        <v>0.16867469879518099</v>
      </c>
      <c r="Q75">
        <v>0.25301204819277101</v>
      </c>
      <c r="R75">
        <v>0.57831325301204795</v>
      </c>
      <c r="S75">
        <v>14.51</v>
      </c>
      <c r="T75">
        <v>94133.292212259999</v>
      </c>
      <c r="U75" s="1">
        <v>67.033961543762899</v>
      </c>
      <c r="V75">
        <v>148713.25671840101</v>
      </c>
      <c r="W75" s="1">
        <v>0.75470496104850504</v>
      </c>
      <c r="X75">
        <v>0.176886348466292</v>
      </c>
      <c r="Y75">
        <v>6.8408690485202497E-2</v>
      </c>
      <c r="Z75">
        <v>0.24529503895149499</v>
      </c>
      <c r="AA75">
        <v>148.713256718401</v>
      </c>
      <c r="AB75">
        <v>5116.2438741282103</v>
      </c>
      <c r="AC75" s="1">
        <v>768.13971278280098</v>
      </c>
      <c r="AD75">
        <v>91001.485599044099</v>
      </c>
      <c r="AE75" s="1">
        <v>40</v>
      </c>
      <c r="AF75">
        <v>33843</v>
      </c>
      <c r="AG75" s="1">
        <v>46935.634716069297</v>
      </c>
      <c r="AH75" s="1">
        <v>51.299977665871303</v>
      </c>
      <c r="AI75">
        <v>32.166393612689603</v>
      </c>
      <c r="AJ75">
        <v>37.413366486582802</v>
      </c>
      <c r="AK75">
        <v>1</v>
      </c>
      <c r="AL75">
        <v>0.82114600000000004</v>
      </c>
      <c r="AM75">
        <v>0.89723900000000001</v>
      </c>
      <c r="AN75">
        <v>0</v>
      </c>
      <c r="AO75">
        <v>0.88941710494414095</v>
      </c>
      <c r="AP75">
        <v>4157.1112977981702</v>
      </c>
      <c r="AQ75" s="1">
        <v>2668.7678895890999</v>
      </c>
      <c r="AR75" s="1">
        <v>10204.002469994801</v>
      </c>
      <c r="AS75" s="1">
        <v>849.33240511303904</v>
      </c>
      <c r="AT75" s="1">
        <v>391.79320629130399</v>
      </c>
      <c r="AU75">
        <v>18271.007268786401</v>
      </c>
      <c r="AV75" s="1">
        <v>11099.281946749001</v>
      </c>
      <c r="AW75" s="1">
        <v>0.57795617889999995</v>
      </c>
      <c r="AX75">
        <v>4331.0375226186998</v>
      </c>
      <c r="AY75" s="1">
        <v>0.22552358880000001</v>
      </c>
      <c r="AZ75">
        <v>1010.8207703995</v>
      </c>
      <c r="BA75">
        <v>5.26349464E-2</v>
      </c>
      <c r="BB75">
        <v>2763.2256815277001</v>
      </c>
      <c r="BC75" s="1">
        <v>0.14388528589999999</v>
      </c>
      <c r="BD75">
        <v>19204.365921294899</v>
      </c>
      <c r="BE75" s="1">
        <v>0.47586458552390298</v>
      </c>
      <c r="BF75">
        <v>0.22550914463145599</v>
      </c>
      <c r="BG75">
        <v>0.22158290990932999</v>
      </c>
      <c r="BH75">
        <v>2.1142988967149501E-2</v>
      </c>
      <c r="BI75">
        <v>5.5900370968161597E-2</v>
      </c>
    </row>
    <row r="76" spans="1:61" x14ac:dyDescent="0.35">
      <c r="A76" t="s">
        <v>1333</v>
      </c>
      <c r="B76" t="s">
        <v>699</v>
      </c>
      <c r="C76">
        <v>157</v>
      </c>
      <c r="D76">
        <v>4.6782110828025498</v>
      </c>
      <c r="E76">
        <v>734.47914000000003</v>
      </c>
      <c r="F76" t="e">
        <v>#N/A</v>
      </c>
      <c r="G76" t="e">
        <v>#N/A</v>
      </c>
      <c r="H76" t="e">
        <v>#N/A</v>
      </c>
      <c r="I76" t="e">
        <v>#N/A</v>
      </c>
      <c r="J76">
        <v>0.97417806864142897</v>
      </c>
      <c r="K76">
        <v>1.58542370079158E-2</v>
      </c>
      <c r="L76">
        <v>0.52933209102745105</v>
      </c>
      <c r="M76" t="e">
        <v>#N/A</v>
      </c>
      <c r="N76">
        <v>0.18599916666511401</v>
      </c>
      <c r="O76">
        <v>57593.848605569998</v>
      </c>
      <c r="P76" s="1">
        <v>0.375</v>
      </c>
      <c r="Q76">
        <v>0.15625</v>
      </c>
      <c r="R76">
        <v>0.46875</v>
      </c>
      <c r="S76">
        <v>15.5</v>
      </c>
      <c r="T76">
        <v>72927.677419350002</v>
      </c>
      <c r="U76" s="1">
        <v>47.385750967741899</v>
      </c>
      <c r="V76">
        <v>270072.89819013799</v>
      </c>
      <c r="W76" s="1">
        <v>0.59355995533640804</v>
      </c>
      <c r="X76">
        <v>0.10694206895835499</v>
      </c>
      <c r="Y76">
        <v>0.29949797570523601</v>
      </c>
      <c r="Z76">
        <v>0.40644004466359201</v>
      </c>
      <c r="AA76">
        <v>270.07289819013801</v>
      </c>
      <c r="AB76">
        <v>8140.4694488668501</v>
      </c>
      <c r="AC76" s="1">
        <v>548.69770705809299</v>
      </c>
      <c r="AD76">
        <v>203691.80024101399</v>
      </c>
      <c r="AE76" s="1">
        <v>377</v>
      </c>
      <c r="AF76">
        <v>36824</v>
      </c>
      <c r="AG76" s="1">
        <v>55659.959984900001</v>
      </c>
      <c r="AH76" s="1">
        <v>39.499983925073003</v>
      </c>
      <c r="AI76">
        <v>24.628487379170501</v>
      </c>
      <c r="AJ76">
        <v>34.533647223869501</v>
      </c>
      <c r="AK76">
        <v>0</v>
      </c>
      <c r="AL76">
        <v>0</v>
      </c>
      <c r="AM76">
        <v>0</v>
      </c>
      <c r="AN76">
        <v>0</v>
      </c>
      <c r="AO76">
        <v>1.06708539500596</v>
      </c>
      <c r="AP76">
        <v>2696.0450231438799</v>
      </c>
      <c r="AQ76" s="1">
        <v>3623.2127164292201</v>
      </c>
      <c r="AR76" s="1">
        <v>10648.374438517099</v>
      </c>
      <c r="AS76" s="1">
        <v>1458.57401750035</v>
      </c>
      <c r="AT76">
        <v>698.561786247599</v>
      </c>
      <c r="AU76">
        <v>19124.7679818381</v>
      </c>
      <c r="AV76" s="1">
        <v>9266.8354119799005</v>
      </c>
      <c r="AW76" s="1">
        <v>0.45762514170000002</v>
      </c>
      <c r="AX76">
        <v>7473.3376207465999</v>
      </c>
      <c r="AY76" s="1">
        <v>0.36905664500000002</v>
      </c>
      <c r="AZ76">
        <v>1157.5635018590999</v>
      </c>
      <c r="BA76">
        <v>5.7164084400000002E-2</v>
      </c>
      <c r="BB76">
        <v>2352.1024024193998</v>
      </c>
      <c r="BC76" s="1">
        <v>0.1161541289</v>
      </c>
      <c r="BD76">
        <v>20249.838937004999</v>
      </c>
      <c r="BE76" s="1">
        <v>0.48952350622532198</v>
      </c>
      <c r="BF76">
        <v>0.301462949939026</v>
      </c>
      <c r="BG76">
        <v>0.14993919545664999</v>
      </c>
      <c r="BH76">
        <v>4.3621729374616502E-2</v>
      </c>
      <c r="BI76">
        <v>1.5452619004384801E-2</v>
      </c>
    </row>
    <row r="77" spans="1:61" x14ac:dyDescent="0.35">
      <c r="A77" t="s">
        <v>1334</v>
      </c>
      <c r="B77" t="s">
        <v>700</v>
      </c>
      <c r="C77">
        <v>77</v>
      </c>
      <c r="D77">
        <v>22.6414736103896</v>
      </c>
      <c r="E77">
        <v>1743.393468</v>
      </c>
      <c r="F77" t="e">
        <v>#N/A</v>
      </c>
      <c r="G77">
        <v>1.40312773350896E-2</v>
      </c>
      <c r="H77" t="e">
        <v>#N/A</v>
      </c>
      <c r="I77">
        <v>2.1106659356387E-2</v>
      </c>
      <c r="J77">
        <v>0.90691064039626601</v>
      </c>
      <c r="K77">
        <v>5.4895092353301297E-2</v>
      </c>
      <c r="L77">
        <v>0.89396441443558505</v>
      </c>
      <c r="M77">
        <v>6.4317656536695697E-3</v>
      </c>
      <c r="N77">
        <v>0.22125945231066799</v>
      </c>
      <c r="O77">
        <v>54831.340988999997</v>
      </c>
      <c r="P77" s="1">
        <v>0.31884057971014501</v>
      </c>
      <c r="Q77">
        <v>0.18115942028985499</v>
      </c>
      <c r="R77">
        <v>0.5</v>
      </c>
      <c r="S77">
        <v>13.54</v>
      </c>
      <c r="T77">
        <v>81708.936484489997</v>
      </c>
      <c r="U77" s="1">
        <v>128.75874948301299</v>
      </c>
      <c r="V77">
        <v>190154.26298476901</v>
      </c>
      <c r="W77" s="1">
        <v>0.65260775044892605</v>
      </c>
      <c r="X77">
        <v>0.19494446232538801</v>
      </c>
      <c r="Y77">
        <v>0.152447787225686</v>
      </c>
      <c r="Z77">
        <v>0.34739224955107401</v>
      </c>
      <c r="AA77">
        <v>190.15426298476899</v>
      </c>
      <c r="AB77">
        <v>4767.4028568747599</v>
      </c>
      <c r="AC77" s="1">
        <v>541.39240930091603</v>
      </c>
      <c r="AD77">
        <v>140976.332448917</v>
      </c>
      <c r="AE77" s="1">
        <v>142</v>
      </c>
      <c r="AF77">
        <v>33753</v>
      </c>
      <c r="AG77" s="1">
        <v>52621.740719173104</v>
      </c>
      <c r="AH77" s="1">
        <v>28.749985407173501</v>
      </c>
      <c r="AI77">
        <v>24.4106993899331</v>
      </c>
      <c r="AJ77">
        <v>24.405695102152698</v>
      </c>
      <c r="AK77">
        <v>4.4000000000000004</v>
      </c>
      <c r="AL77">
        <v>4.4000000000000004</v>
      </c>
      <c r="AM77">
        <v>4.4000000000000004</v>
      </c>
      <c r="AN77">
        <v>0</v>
      </c>
      <c r="AO77" s="1">
        <v>0.86487831125035097</v>
      </c>
      <c r="AP77">
        <v>2320.0529050049199</v>
      </c>
      <c r="AQ77" s="1">
        <v>3172.72109338889</v>
      </c>
      <c r="AR77" s="1">
        <v>8550.3335096813607</v>
      </c>
      <c r="AS77" s="1">
        <v>1556.0195846735801</v>
      </c>
      <c r="AT77">
        <v>261.10884797693899</v>
      </c>
      <c r="AU77">
        <v>15860.235940725701</v>
      </c>
      <c r="AV77" s="1">
        <v>8515.7895710683006</v>
      </c>
      <c r="AW77" s="1">
        <v>0.51165970270000005</v>
      </c>
      <c r="AX77">
        <v>4111.0640149971996</v>
      </c>
      <c r="AY77" s="1">
        <v>0.24700772300000001</v>
      </c>
      <c r="AZ77">
        <v>1270.1023183571999</v>
      </c>
      <c r="BA77">
        <v>7.6312380599999993E-2</v>
      </c>
      <c r="BB77">
        <v>2746.5075643491</v>
      </c>
      <c r="BC77" s="1">
        <v>0.1650201936</v>
      </c>
      <c r="BD77">
        <v>16643.463468771799</v>
      </c>
      <c r="BE77" s="1">
        <v>0.56851096196038897</v>
      </c>
      <c r="BF77">
        <v>0.24850598536758201</v>
      </c>
      <c r="BG77">
        <v>0.14064252754442599</v>
      </c>
      <c r="BH77">
        <v>3.1718764269651901E-2</v>
      </c>
      <c r="BI77">
        <v>1.06217608579505E-2</v>
      </c>
    </row>
    <row r="78" spans="1:61" x14ac:dyDescent="0.35">
      <c r="A78" t="s">
        <v>1335</v>
      </c>
      <c r="B78" t="s">
        <v>701</v>
      </c>
      <c r="C78">
        <v>4</v>
      </c>
      <c r="D78">
        <v>261.82085625000002</v>
      </c>
      <c r="E78">
        <v>1047.2834250000001</v>
      </c>
      <c r="F78" t="e">
        <v>#N/A</v>
      </c>
      <c r="G78">
        <v>0.27538057167089097</v>
      </c>
      <c r="H78" t="e">
        <v>#N/A</v>
      </c>
      <c r="I78">
        <v>0.387104489797714</v>
      </c>
      <c r="J78">
        <v>0.25534178415035702</v>
      </c>
      <c r="K78">
        <v>8.1242047256928698E-2</v>
      </c>
      <c r="L78">
        <v>0.99236106772992505</v>
      </c>
      <c r="M78">
        <v>0.111444791764265</v>
      </c>
      <c r="N78">
        <v>0.175309340020572</v>
      </c>
      <c r="O78">
        <v>52976.630785790003</v>
      </c>
      <c r="P78" s="1">
        <v>0.105263157894737</v>
      </c>
      <c r="Q78">
        <v>0.18947368421052599</v>
      </c>
      <c r="R78">
        <v>0.70526315789473704</v>
      </c>
      <c r="S78">
        <v>12.75</v>
      </c>
      <c r="T78">
        <v>73165.725490190001</v>
      </c>
      <c r="U78" s="1">
        <v>82.139876470588206</v>
      </c>
      <c r="V78">
        <v>101524.971618834</v>
      </c>
      <c r="W78" s="1">
        <v>0.80156297525088505</v>
      </c>
      <c r="X78">
        <v>9.5433810654122E-2</v>
      </c>
      <c r="Y78">
        <v>0.103003214094993</v>
      </c>
      <c r="Z78">
        <v>0.19843702474911501</v>
      </c>
      <c r="AA78">
        <v>101.524971618834</v>
      </c>
      <c r="AB78">
        <v>3014.38743766999</v>
      </c>
      <c r="AC78" s="1">
        <v>431.64555000953999</v>
      </c>
      <c r="AD78">
        <v>43286.505688613201</v>
      </c>
      <c r="AE78" s="1">
        <v>2</v>
      </c>
      <c r="AF78">
        <v>29327</v>
      </c>
      <c r="AG78" s="1">
        <v>43518.2879019908</v>
      </c>
      <c r="AH78" s="1">
        <v>33.009917950010298</v>
      </c>
      <c r="AI78">
        <v>29.309996465888801</v>
      </c>
      <c r="AJ78">
        <v>29.309926835806301</v>
      </c>
      <c r="AK78">
        <v>0</v>
      </c>
      <c r="AL78">
        <v>0</v>
      </c>
      <c r="AM78">
        <v>0</v>
      </c>
      <c r="AN78">
        <v>0</v>
      </c>
      <c r="AO78">
        <v>1.19773317250728</v>
      </c>
      <c r="AP78">
        <v>2857.5144402767601</v>
      </c>
      <c r="AQ78" s="1">
        <v>4034.4296005639499</v>
      </c>
      <c r="AR78" s="1">
        <v>10674.4636486537</v>
      </c>
      <c r="AS78" s="1">
        <v>752.56946800241803</v>
      </c>
      <c r="AT78">
        <v>287.46431272890601</v>
      </c>
      <c r="AU78">
        <v>18606.441470225702</v>
      </c>
      <c r="AV78" s="1">
        <v>14630.746690399001</v>
      </c>
      <c r="AW78" s="1">
        <v>0.6834645613</v>
      </c>
      <c r="AX78">
        <v>2276.8732434682001</v>
      </c>
      <c r="AY78" s="1">
        <v>0.10636245749999999</v>
      </c>
      <c r="AZ78">
        <v>394.66476400020002</v>
      </c>
      <c r="BA78">
        <v>1.84364739E-2</v>
      </c>
      <c r="BB78">
        <v>4104.4531465446998</v>
      </c>
      <c r="BC78">
        <v>0.1917365073</v>
      </c>
      <c r="BD78">
        <v>21406.737844412099</v>
      </c>
      <c r="BE78" s="1">
        <v>0.53130047033148997</v>
      </c>
      <c r="BF78">
        <v>0.24230240544746401</v>
      </c>
      <c r="BG78">
        <v>0.165865613824355</v>
      </c>
      <c r="BH78">
        <v>4.8831893221358898E-2</v>
      </c>
      <c r="BI78">
        <v>1.1699617175332499E-2</v>
      </c>
    </row>
    <row r="79" spans="1:61" x14ac:dyDescent="0.35">
      <c r="A79" t="s">
        <v>1336</v>
      </c>
      <c r="B79" t="s">
        <v>702</v>
      </c>
      <c r="C79">
        <v>32</v>
      </c>
      <c r="D79">
        <v>111.15420953125</v>
      </c>
      <c r="E79">
        <v>3556.9347050000001</v>
      </c>
      <c r="F79">
        <v>6.3693147193755004E-2</v>
      </c>
      <c r="G79">
        <v>0.31324976231877999</v>
      </c>
      <c r="H79" t="e">
        <v>#N/A</v>
      </c>
      <c r="I79">
        <v>5.20319684051853E-2</v>
      </c>
      <c r="J79">
        <v>0.50338215282349497</v>
      </c>
      <c r="K79">
        <v>6.6686107616510407E-2</v>
      </c>
      <c r="L79">
        <v>0.48592727712472999</v>
      </c>
      <c r="M79">
        <v>6.4821716837568502E-2</v>
      </c>
      <c r="N79">
        <v>0.17310149910608599</v>
      </c>
      <c r="O79">
        <v>60340.521186910002</v>
      </c>
      <c r="P79" s="1">
        <v>0.34172661870503601</v>
      </c>
      <c r="Q79">
        <v>0.12230215827338101</v>
      </c>
      <c r="R79">
        <v>0.53597122302158295</v>
      </c>
      <c r="S79">
        <v>32</v>
      </c>
      <c r="T79">
        <v>96245.0859375</v>
      </c>
      <c r="U79" s="1">
        <v>111.15420953125</v>
      </c>
      <c r="V79">
        <v>239876.140768235</v>
      </c>
      <c r="W79" s="1">
        <v>0.852352906201851</v>
      </c>
      <c r="X79">
        <v>0.106558951117829</v>
      </c>
      <c r="Y79">
        <v>4.1088142680319399E-2</v>
      </c>
      <c r="Z79">
        <v>0.147647093798149</v>
      </c>
      <c r="AA79">
        <v>239.87614076823499</v>
      </c>
      <c r="AB79">
        <v>7160.5666430134797</v>
      </c>
      <c r="AC79" s="1">
        <v>880.51895515467402</v>
      </c>
      <c r="AD79">
        <v>163969.146974617</v>
      </c>
      <c r="AE79" s="1">
        <v>233</v>
      </c>
      <c r="AF79">
        <v>50766</v>
      </c>
      <c r="AG79" s="1">
        <v>79465.772453928206</v>
      </c>
      <c r="AH79" s="1">
        <v>61.039900871086203</v>
      </c>
      <c r="AI79">
        <v>28.133038182200799</v>
      </c>
      <c r="AJ79">
        <v>31.567567615130098</v>
      </c>
      <c r="AK79">
        <v>0.5</v>
      </c>
      <c r="AL79">
        <v>0.5</v>
      </c>
      <c r="AM79">
        <v>0.5</v>
      </c>
      <c r="AN79">
        <v>1982.0291781262799</v>
      </c>
      <c r="AO79">
        <v>1.3214944017866701</v>
      </c>
      <c r="AP79">
        <v>2520.6198436527102</v>
      </c>
      <c r="AQ79" s="1">
        <v>3147.84023565594</v>
      </c>
      <c r="AR79" s="1">
        <v>8624.6984171164295</v>
      </c>
      <c r="AS79" s="1">
        <v>1044.9169293929999</v>
      </c>
      <c r="AT79" s="1">
        <v>265.302899340122</v>
      </c>
      <c r="AU79" s="1">
        <v>15603.378325158201</v>
      </c>
      <c r="AV79" s="1">
        <v>6775.1699825680998</v>
      </c>
      <c r="AW79" s="1">
        <v>0.37994044780000003</v>
      </c>
      <c r="AX79">
        <v>7296.7197423339003</v>
      </c>
      <c r="AY79" s="1">
        <v>0.40918810500000002</v>
      </c>
      <c r="AZ79">
        <v>1533.091263322</v>
      </c>
      <c r="BA79">
        <v>8.5973249799999998E-2</v>
      </c>
      <c r="BB79">
        <v>2227.2082973171</v>
      </c>
      <c r="BC79" s="1">
        <v>0.12489819739999999</v>
      </c>
      <c r="BD79">
        <v>17832.189285541099</v>
      </c>
      <c r="BE79" s="1">
        <v>0.56632662359298003</v>
      </c>
      <c r="BF79">
        <v>0.22081050120847601</v>
      </c>
      <c r="BG79">
        <v>0.144994859302497</v>
      </c>
      <c r="BH79">
        <v>5.5326921841833097E-2</v>
      </c>
      <c r="BI79">
        <v>1.2541094054214901E-2</v>
      </c>
    </row>
    <row r="80" spans="1:61" x14ac:dyDescent="0.35">
      <c r="A80" t="s">
        <v>1337</v>
      </c>
      <c r="B80" t="s">
        <v>703</v>
      </c>
      <c r="C80">
        <v>30</v>
      </c>
      <c r="D80">
        <v>81.391430200000002</v>
      </c>
      <c r="E80">
        <v>2441.7429059999999</v>
      </c>
      <c r="F80">
        <v>3.5901600085007299E-2</v>
      </c>
      <c r="G80">
        <v>1.25886802004505E-2</v>
      </c>
      <c r="H80" t="e">
        <v>#N/A</v>
      </c>
      <c r="I80">
        <v>4.5754059577495697E-2</v>
      </c>
      <c r="J80">
        <v>0.88203801150943195</v>
      </c>
      <c r="K80">
        <v>2.2953167348993001E-2</v>
      </c>
      <c r="L80">
        <v>0.18240682384938001</v>
      </c>
      <c r="M80">
        <v>5.29473114870521E-3</v>
      </c>
      <c r="N80">
        <v>0.105082638864052</v>
      </c>
      <c r="O80">
        <v>74904.557934349999</v>
      </c>
      <c r="P80" s="1">
        <v>0.12727272727272701</v>
      </c>
      <c r="Q80">
        <v>9.6969696969696997E-2</v>
      </c>
      <c r="R80">
        <v>0.77575757575757598</v>
      </c>
      <c r="S80">
        <v>15.62</v>
      </c>
      <c r="T80">
        <v>85016.355313699998</v>
      </c>
      <c r="U80" s="1">
        <v>156.32156888604399</v>
      </c>
      <c r="V80">
        <v>388455.90077041503</v>
      </c>
      <c r="W80" s="1">
        <v>0.87626044080278198</v>
      </c>
      <c r="X80">
        <v>0.10297966038166199</v>
      </c>
      <c r="Y80">
        <v>2.0759898815556298E-2</v>
      </c>
      <c r="Z80">
        <v>0.123739559197218</v>
      </c>
      <c r="AA80">
        <v>388.45590077041498</v>
      </c>
      <c r="AB80">
        <v>9869.95884815729</v>
      </c>
      <c r="AC80" s="1">
        <v>988.64301973321699</v>
      </c>
      <c r="AD80">
        <v>266604.71787074697</v>
      </c>
      <c r="AE80" s="1">
        <v>499</v>
      </c>
      <c r="AF80">
        <v>52157.5</v>
      </c>
      <c r="AG80" s="1">
        <v>125098.25260819199</v>
      </c>
      <c r="AH80" s="1">
        <v>58.039983830143399</v>
      </c>
      <c r="AI80">
        <v>24.060299975467501</v>
      </c>
      <c r="AJ80">
        <v>30.2990934013451</v>
      </c>
      <c r="AK80">
        <v>1</v>
      </c>
      <c r="AL80">
        <v>0.61909099999999995</v>
      </c>
      <c r="AM80">
        <v>0.83294900000000005</v>
      </c>
      <c r="AN80">
        <v>0</v>
      </c>
      <c r="AO80">
        <v>0.59152868480540399</v>
      </c>
      <c r="AP80">
        <v>1407.1626179631901</v>
      </c>
      <c r="AQ80" s="1">
        <v>2396.3859158233599</v>
      </c>
      <c r="AR80" s="1">
        <v>8088.7746131942704</v>
      </c>
      <c r="AS80" s="1">
        <v>631.41080341076702</v>
      </c>
      <c r="AT80">
        <v>237.614156090846</v>
      </c>
      <c r="AU80">
        <v>12761.348106482401</v>
      </c>
      <c r="AV80" s="1">
        <v>3320.4628022326001</v>
      </c>
      <c r="AW80" s="1">
        <v>0.238213707</v>
      </c>
      <c r="AX80">
        <v>8723.0262084386995</v>
      </c>
      <c r="AY80" s="1">
        <v>0.6257996348</v>
      </c>
      <c r="AZ80">
        <v>1137.5872436146001</v>
      </c>
      <c r="BA80" s="1">
        <v>8.1611778400000001E-2</v>
      </c>
      <c r="BB80">
        <v>757.93189375290001</v>
      </c>
      <c r="BC80" s="1">
        <v>5.4374879899999999E-2</v>
      </c>
      <c r="BD80">
        <v>13939.0081480388</v>
      </c>
      <c r="BE80" s="1">
        <v>0.60444522127893896</v>
      </c>
      <c r="BF80">
        <v>0.241697834896901</v>
      </c>
      <c r="BG80">
        <v>9.9663744859904396E-2</v>
      </c>
      <c r="BH80">
        <v>3.5121589060787897E-2</v>
      </c>
      <c r="BI80">
        <v>1.90716099034678E-2</v>
      </c>
    </row>
    <row r="81" spans="1:61" x14ac:dyDescent="0.35">
      <c r="A81" t="s">
        <v>1338</v>
      </c>
      <c r="B81" t="s">
        <v>704</v>
      </c>
      <c r="C81">
        <v>17</v>
      </c>
      <c r="D81">
        <v>429.01702605882298</v>
      </c>
      <c r="E81">
        <v>7293.2894429999997</v>
      </c>
      <c r="F81">
        <v>3.72546160762807E-3</v>
      </c>
      <c r="G81">
        <v>0.357399718983199</v>
      </c>
      <c r="H81">
        <v>3.3844414391194502E-3</v>
      </c>
      <c r="I81">
        <v>0.120955727098206</v>
      </c>
      <c r="J81">
        <v>0.35524006936897301</v>
      </c>
      <c r="K81">
        <v>0.15929458150287401</v>
      </c>
      <c r="L81">
        <v>1</v>
      </c>
      <c r="M81">
        <v>6.6504564494026905E-2</v>
      </c>
      <c r="N81">
        <v>0.16398964412884501</v>
      </c>
      <c r="O81">
        <v>74167.038163110003</v>
      </c>
      <c r="P81" s="1">
        <v>0.18243243243243201</v>
      </c>
      <c r="Q81">
        <v>0.14020270270270299</v>
      </c>
      <c r="R81">
        <v>0.67736486486486502</v>
      </c>
      <c r="S81">
        <v>88</v>
      </c>
      <c r="T81">
        <v>102564.375</v>
      </c>
      <c r="U81" s="1">
        <v>82.878289124999995</v>
      </c>
      <c r="V81">
        <v>102388.43334494501</v>
      </c>
      <c r="W81" s="1">
        <v>0.58267727575421402</v>
      </c>
      <c r="X81">
        <v>0.28110199835960797</v>
      </c>
      <c r="Y81">
        <v>0.13622072588617801</v>
      </c>
      <c r="Z81">
        <v>0.41732272424578598</v>
      </c>
      <c r="AA81">
        <v>102.388433344945</v>
      </c>
      <c r="AB81">
        <v>5056.65149974221</v>
      </c>
      <c r="AC81" s="1">
        <v>441.10266775271299</v>
      </c>
      <c r="AD81">
        <v>58094.312273762604</v>
      </c>
      <c r="AE81" s="1">
        <v>5</v>
      </c>
      <c r="AF81">
        <v>27504</v>
      </c>
      <c r="AG81" s="1">
        <v>39607.407491627702</v>
      </c>
      <c r="AH81" s="1">
        <v>75.899991565297896</v>
      </c>
      <c r="AI81">
        <v>41.979898250426103</v>
      </c>
      <c r="AJ81">
        <v>51.8923957311926</v>
      </c>
      <c r="AK81">
        <v>2.5</v>
      </c>
      <c r="AL81">
        <v>1.404957</v>
      </c>
      <c r="AM81">
        <v>1.889942</v>
      </c>
      <c r="AN81">
        <v>0</v>
      </c>
      <c r="AO81">
        <v>1.3851018573235701</v>
      </c>
      <c r="AP81">
        <v>2680.0869117789698</v>
      </c>
      <c r="AQ81" s="1">
        <v>4450.1972304350802</v>
      </c>
      <c r="AR81" s="1">
        <v>10813.4337813364</v>
      </c>
      <c r="AS81" s="1">
        <v>2314.7421354849998</v>
      </c>
      <c r="AT81">
        <v>1492.5014899069299</v>
      </c>
      <c r="AU81">
        <v>21750.961548942301</v>
      </c>
      <c r="AV81" s="1">
        <v>13287.1371675891</v>
      </c>
      <c r="AW81" s="1">
        <v>0.49970917609999999</v>
      </c>
      <c r="AX81">
        <v>4470.4136689769002</v>
      </c>
      <c r="AY81" s="1">
        <v>0.16812551140000001</v>
      </c>
      <c r="AZ81">
        <v>752.45361228690001</v>
      </c>
      <c r="BA81" s="1">
        <v>2.8298644800000002E-2</v>
      </c>
      <c r="BB81">
        <v>8079.7357511028004</v>
      </c>
      <c r="BC81" s="1">
        <v>0.30386666779999999</v>
      </c>
      <c r="BD81">
        <v>26589.740199955701</v>
      </c>
      <c r="BE81" s="1">
        <v>0.57920424389309999</v>
      </c>
      <c r="BF81">
        <v>0.26189927557912801</v>
      </c>
      <c r="BG81">
        <v>0.11205582056128099</v>
      </c>
      <c r="BH81">
        <v>3.9138921506966899E-2</v>
      </c>
      <c r="BI81">
        <v>7.7017384595234996E-3</v>
      </c>
    </row>
    <row r="82" spans="1:61" x14ac:dyDescent="0.35">
      <c r="A82" t="s">
        <v>1339</v>
      </c>
      <c r="B82" t="s">
        <v>705</v>
      </c>
      <c r="C82">
        <v>36</v>
      </c>
      <c r="D82">
        <v>44.711753000000002</v>
      </c>
      <c r="E82">
        <v>1609.623108</v>
      </c>
      <c r="F82" t="e">
        <v>#N/A</v>
      </c>
      <c r="G82">
        <v>0.101696729773848</v>
      </c>
      <c r="H82" t="e">
        <v>#N/A</v>
      </c>
      <c r="I82">
        <v>2.8558632519019401E-2</v>
      </c>
      <c r="J82">
        <v>0.76707278152116598</v>
      </c>
      <c r="K82">
        <v>0.100610167395332</v>
      </c>
      <c r="L82">
        <v>0.839273185929164</v>
      </c>
      <c r="M82" t="e">
        <v>#N/A</v>
      </c>
      <c r="N82">
        <v>0.16276647137623099</v>
      </c>
      <c r="O82">
        <v>80303.134073299996</v>
      </c>
      <c r="P82" s="1">
        <v>0.105263157894737</v>
      </c>
      <c r="Q82">
        <v>0.12030075187969901</v>
      </c>
      <c r="R82">
        <v>0.77443609022556403</v>
      </c>
      <c r="S82">
        <v>15</v>
      </c>
      <c r="T82">
        <v>119100.86666666</v>
      </c>
      <c r="U82" s="1">
        <v>107.3082072</v>
      </c>
      <c r="V82">
        <v>297996.62269759102</v>
      </c>
      <c r="W82" s="1">
        <v>0.46861106955988302</v>
      </c>
      <c r="X82">
        <v>0.179990065926597</v>
      </c>
      <c r="Y82">
        <v>0.35139886451351998</v>
      </c>
      <c r="Z82">
        <v>0.53138893044011704</v>
      </c>
      <c r="AA82">
        <v>297.99662269759102</v>
      </c>
      <c r="AB82">
        <v>9429.6422091375698</v>
      </c>
      <c r="AC82" s="1">
        <v>516.87060521499404</v>
      </c>
      <c r="AD82">
        <v>238193.05155037099</v>
      </c>
      <c r="AE82" s="1">
        <v>451</v>
      </c>
      <c r="AF82">
        <v>36967</v>
      </c>
      <c r="AG82" s="1">
        <v>53827.429735234196</v>
      </c>
      <c r="AH82" s="1">
        <v>48.199996950509899</v>
      </c>
      <c r="AI82">
        <v>20.913296244992299</v>
      </c>
      <c r="AJ82">
        <v>27.2560984932548</v>
      </c>
      <c r="AK82">
        <v>1.9</v>
      </c>
      <c r="AL82">
        <v>1.2743059999999999</v>
      </c>
      <c r="AM82">
        <v>1.4473819999999999</v>
      </c>
      <c r="AN82">
        <v>0</v>
      </c>
      <c r="AO82" s="1">
        <v>0.73946915043761996</v>
      </c>
      <c r="AP82">
        <v>2723.7643882036</v>
      </c>
      <c r="AQ82" s="1">
        <v>3249.4263371372999</v>
      </c>
      <c r="AR82" s="1">
        <v>11289.0605196257</v>
      </c>
      <c r="AS82" s="1">
        <v>1307.5220401222</v>
      </c>
      <c r="AT82" s="1">
        <v>749.96924062548896</v>
      </c>
      <c r="AU82">
        <v>19319.7425257143</v>
      </c>
      <c r="AV82" s="1">
        <v>7322.8517146532004</v>
      </c>
      <c r="AW82" s="1">
        <v>0.35495836159999999</v>
      </c>
      <c r="AX82">
        <v>8157.8700025963999</v>
      </c>
      <c r="AY82" s="1">
        <v>0.3954339489</v>
      </c>
      <c r="AZ82">
        <v>2563.9682922976999</v>
      </c>
      <c r="BA82">
        <v>0.12428245440000001</v>
      </c>
      <c r="BB82">
        <v>2585.4810354374999</v>
      </c>
      <c r="BC82" s="1">
        <v>0.12532523509999999</v>
      </c>
      <c r="BD82">
        <v>20630.1710449848</v>
      </c>
      <c r="BE82" s="1">
        <v>0.56268310041597103</v>
      </c>
      <c r="BF82">
        <v>0.22585709259363199</v>
      </c>
      <c r="BG82">
        <v>0.142417726553658</v>
      </c>
      <c r="BH82">
        <v>3.9806041354902101E-2</v>
      </c>
      <c r="BI82">
        <v>2.9236039081836501E-2</v>
      </c>
    </row>
    <row r="83" spans="1:61" x14ac:dyDescent="0.35">
      <c r="A83" t="s">
        <v>1340</v>
      </c>
      <c r="B83" t="s">
        <v>706</v>
      </c>
      <c r="C83">
        <v>79</v>
      </c>
      <c r="D83">
        <v>9.1969151518987307</v>
      </c>
      <c r="E83">
        <v>726.55629699999997</v>
      </c>
      <c r="F83" t="e">
        <v>#N/A</v>
      </c>
      <c r="G83" t="e">
        <v>#N/A</v>
      </c>
      <c r="H83" t="e">
        <v>#N/A</v>
      </c>
      <c r="I83" t="e">
        <v>#N/A</v>
      </c>
      <c r="J83">
        <v>0.93563855609273205</v>
      </c>
      <c r="K83">
        <v>4.4940907684444399E-2</v>
      </c>
      <c r="L83">
        <v>0.29044572261193902</v>
      </c>
      <c r="M83">
        <v>3.0626559799158799E-2</v>
      </c>
      <c r="N83">
        <v>0.19084130374283301</v>
      </c>
      <c r="O83">
        <v>59388.937664609999</v>
      </c>
      <c r="P83" s="1">
        <v>0.24489795918367299</v>
      </c>
      <c r="Q83">
        <v>0.122448979591837</v>
      </c>
      <c r="R83">
        <v>0.63265306122449005</v>
      </c>
      <c r="S83">
        <v>10.45</v>
      </c>
      <c r="T83">
        <v>67155.598086119993</v>
      </c>
      <c r="U83" s="1">
        <v>69.526918373205703</v>
      </c>
      <c r="V83">
        <v>624682.71471054398</v>
      </c>
      <c r="W83" s="1">
        <v>0.75254122814261304</v>
      </c>
      <c r="X83">
        <v>0.204268865806462</v>
      </c>
      <c r="Y83">
        <v>4.3189906050924702E-2</v>
      </c>
      <c r="Z83">
        <v>0.24745877185738699</v>
      </c>
      <c r="AA83">
        <v>624.68271471054402</v>
      </c>
      <c r="AB83">
        <v>14807.525644499399</v>
      </c>
      <c r="AC83" s="1">
        <v>1181.9370688077599</v>
      </c>
      <c r="AD83">
        <v>398573.37631427601</v>
      </c>
      <c r="AE83" s="1">
        <v>585</v>
      </c>
      <c r="AF83">
        <v>24759</v>
      </c>
      <c r="AG83" s="1">
        <v>63711.487584650102</v>
      </c>
      <c r="AH83" s="1">
        <v>56.599930212911801</v>
      </c>
      <c r="AI83">
        <v>20.2978974758731</v>
      </c>
      <c r="AJ83">
        <v>29.297289974331999</v>
      </c>
      <c r="AK83">
        <v>1</v>
      </c>
      <c r="AL83">
        <v>1</v>
      </c>
      <c r="AM83">
        <v>1</v>
      </c>
      <c r="AN83">
        <v>0</v>
      </c>
      <c r="AO83" s="1">
        <v>1.41585796228204</v>
      </c>
      <c r="AP83">
        <v>3340.1556355928201</v>
      </c>
      <c r="AQ83" s="1">
        <v>4692.8270859099002</v>
      </c>
      <c r="AR83" s="1">
        <v>9398.3751819303307</v>
      </c>
      <c r="AS83" s="1">
        <v>1134.1426031299</v>
      </c>
      <c r="AT83">
        <v>398.945217592684</v>
      </c>
      <c r="AU83">
        <v>18964.445724155601</v>
      </c>
      <c r="AV83" s="1">
        <v>5092.0987006791001</v>
      </c>
      <c r="AW83" s="1">
        <v>0.20002057409999999</v>
      </c>
      <c r="AX83">
        <v>14523.541637176701</v>
      </c>
      <c r="AY83" s="1">
        <v>0.57049309260000003</v>
      </c>
      <c r="AZ83">
        <v>1722.4115180189001</v>
      </c>
      <c r="BA83" s="1">
        <v>6.76573179E-2</v>
      </c>
      <c r="BB83">
        <v>4119.8227878981997</v>
      </c>
      <c r="BC83" s="1">
        <v>0.1618290154</v>
      </c>
      <c r="BD83">
        <v>25457.874643772899</v>
      </c>
      <c r="BE83" s="1">
        <v>0.48686483677300602</v>
      </c>
      <c r="BF83">
        <v>0.27197337225889301</v>
      </c>
      <c r="BG83">
        <v>0.192627629760038</v>
      </c>
      <c r="BH83">
        <v>3.28371121734592E-2</v>
      </c>
      <c r="BI83">
        <v>1.56970490346038E-2</v>
      </c>
    </row>
    <row r="84" spans="1:61" x14ac:dyDescent="0.35">
      <c r="A84" t="s">
        <v>1341</v>
      </c>
      <c r="B84" t="s">
        <v>707</v>
      </c>
      <c r="C84">
        <v>71</v>
      </c>
      <c r="D84">
        <v>12.8119111549296</v>
      </c>
      <c r="E84">
        <v>909.64569200000005</v>
      </c>
      <c r="F84" t="e">
        <v>#N/A</v>
      </c>
      <c r="G84" t="e">
        <v>#N/A</v>
      </c>
      <c r="H84" t="e">
        <v>#N/A</v>
      </c>
      <c r="I84">
        <v>2.41120978107984E-2</v>
      </c>
      <c r="J84">
        <v>0.93514506175272605</v>
      </c>
      <c r="K84">
        <v>3.3085074137946903E-2</v>
      </c>
      <c r="L84">
        <v>0.52695704459671999</v>
      </c>
      <c r="M84" t="e">
        <v>#N/A</v>
      </c>
      <c r="N84">
        <v>0.21825842618334201</v>
      </c>
      <c r="O84">
        <v>59170.725359119999</v>
      </c>
      <c r="P84" s="1">
        <v>0.232558139534884</v>
      </c>
      <c r="Q84">
        <v>0.26744186046511598</v>
      </c>
      <c r="R84">
        <v>0.5</v>
      </c>
      <c r="S84">
        <v>13.29</v>
      </c>
      <c r="T84">
        <v>67879.039879599994</v>
      </c>
      <c r="U84" s="1">
        <v>68.445875996990196</v>
      </c>
      <c r="V84">
        <v>250133.158438571</v>
      </c>
      <c r="W84" s="1">
        <v>0.87768453348762598</v>
      </c>
      <c r="X84">
        <v>7.0095333612707297E-2</v>
      </c>
      <c r="Y84">
        <v>5.2220132899666399E-2</v>
      </c>
      <c r="Z84">
        <v>0.122315466512374</v>
      </c>
      <c r="AA84">
        <v>250.133158438571</v>
      </c>
      <c r="AB84">
        <v>5106.5849493409096</v>
      </c>
      <c r="AC84" s="1">
        <v>578.61972483238003</v>
      </c>
      <c r="AD84">
        <v>152175.494408172</v>
      </c>
      <c r="AE84" s="1">
        <v>184</v>
      </c>
      <c r="AF84">
        <v>42548</v>
      </c>
      <c r="AG84" s="1">
        <v>62750.821093497303</v>
      </c>
      <c r="AH84" s="1">
        <v>26.0998772911129</v>
      </c>
      <c r="AI84">
        <v>19.9999949925339</v>
      </c>
      <c r="AJ84">
        <v>21.382885540570999</v>
      </c>
      <c r="AK84">
        <v>1</v>
      </c>
      <c r="AL84">
        <v>1</v>
      </c>
      <c r="AM84">
        <v>1</v>
      </c>
      <c r="AN84">
        <v>1422.1716887985899</v>
      </c>
      <c r="AO84" s="1">
        <v>1.2801534310982601</v>
      </c>
      <c r="AP84">
        <v>2218.8774901602001</v>
      </c>
      <c r="AQ84" s="1">
        <v>3532.0359215200901</v>
      </c>
      <c r="AR84" s="1">
        <v>8957.9469915194204</v>
      </c>
      <c r="AS84" s="1">
        <v>842.76555887871996</v>
      </c>
      <c r="AT84">
        <v>411.650627594024</v>
      </c>
      <c r="AU84">
        <v>15963.2765896725</v>
      </c>
      <c r="AV84" s="1">
        <v>9046.1253457663006</v>
      </c>
      <c r="AW84" s="1">
        <v>0.51323321669999999</v>
      </c>
      <c r="AX84">
        <v>5244.5151913889003</v>
      </c>
      <c r="AY84" s="1">
        <v>0.2975483203</v>
      </c>
      <c r="AZ84">
        <v>1220.7577562403001</v>
      </c>
      <c r="BA84" s="1">
        <v>6.9259866099999998E-2</v>
      </c>
      <c r="BB84">
        <v>2114.3614020898999</v>
      </c>
      <c r="BC84" s="1">
        <v>0.11995859690000001</v>
      </c>
      <c r="BD84">
        <v>17625.759695485402</v>
      </c>
      <c r="BE84" s="1">
        <v>0.51811611580491801</v>
      </c>
      <c r="BF84">
        <v>0.25016805329033198</v>
      </c>
      <c r="BG84">
        <v>0.18999288162337</v>
      </c>
      <c r="BH84">
        <v>2.8493236221384399E-2</v>
      </c>
      <c r="BI84">
        <v>1.3229713059996401E-2</v>
      </c>
    </row>
    <row r="85" spans="1:61" x14ac:dyDescent="0.35">
      <c r="A85" t="s">
        <v>1342</v>
      </c>
      <c r="B85" t="s">
        <v>708</v>
      </c>
      <c r="C85">
        <v>50</v>
      </c>
      <c r="D85">
        <v>16.262420120000002</v>
      </c>
      <c r="E85">
        <v>813.12100599999997</v>
      </c>
      <c r="F85" t="e">
        <v>#N/A</v>
      </c>
      <c r="G85" t="e">
        <v>#N/A</v>
      </c>
      <c r="H85" t="e">
        <v>#N/A</v>
      </c>
      <c r="I85">
        <v>3.08347453246237E-2</v>
      </c>
      <c r="J85">
        <v>0.92672393338431003</v>
      </c>
      <c r="K85">
        <v>3.3599745152653002E-2</v>
      </c>
      <c r="L85">
        <v>0.46356009958935701</v>
      </c>
      <c r="M85" t="e">
        <v>#N/A</v>
      </c>
      <c r="N85">
        <v>0.15145857681698699</v>
      </c>
      <c r="O85">
        <v>65439.354193539999</v>
      </c>
      <c r="P85" s="1">
        <v>0.140625</v>
      </c>
      <c r="Q85">
        <v>0.140625</v>
      </c>
      <c r="R85">
        <v>0.71875</v>
      </c>
      <c r="S85">
        <v>8</v>
      </c>
      <c r="T85">
        <v>85395</v>
      </c>
      <c r="U85" s="1">
        <v>101.64012575</v>
      </c>
      <c r="V85">
        <v>162911.71796390699</v>
      </c>
      <c r="W85" s="1">
        <v>0.84228615834260201</v>
      </c>
      <c r="X85">
        <v>0.115621980850467</v>
      </c>
      <c r="Y85">
        <v>4.2091860806930399E-2</v>
      </c>
      <c r="Z85">
        <v>0.15771384165739799</v>
      </c>
      <c r="AA85">
        <v>162.91171796390699</v>
      </c>
      <c r="AB85">
        <v>3580.0846104325101</v>
      </c>
      <c r="AC85" s="1">
        <v>471.054673503294</v>
      </c>
      <c r="AD85">
        <v>147520.58580472801</v>
      </c>
      <c r="AE85" s="1">
        <v>158</v>
      </c>
      <c r="AF85">
        <v>41575</v>
      </c>
      <c r="AG85" s="1">
        <v>63583.854014598503</v>
      </c>
      <c r="AH85" s="1">
        <v>49.899924315521801</v>
      </c>
      <c r="AI85">
        <v>19.999987452394201</v>
      </c>
      <c r="AJ85">
        <v>26.201922292177699</v>
      </c>
      <c r="AK85">
        <v>0.5</v>
      </c>
      <c r="AL85">
        <v>0.37004199999999998</v>
      </c>
      <c r="AM85">
        <v>0.42765900000000001</v>
      </c>
      <c r="AN85">
        <v>2081.2892269567101</v>
      </c>
      <c r="AO85">
        <v>1.1393317413970701</v>
      </c>
      <c r="AP85">
        <v>1729.9461945028099</v>
      </c>
      <c r="AQ85" s="1">
        <v>2540.3324901927299</v>
      </c>
      <c r="AR85" s="1">
        <v>8821.9676740216892</v>
      </c>
      <c r="AS85" s="1">
        <v>650.53498322733003</v>
      </c>
      <c r="AT85" s="1">
        <v>874.98151535885904</v>
      </c>
      <c r="AU85">
        <v>14617.7628573034</v>
      </c>
      <c r="AV85" s="1">
        <v>8920.0739150234003</v>
      </c>
      <c r="AW85" s="1">
        <v>0.5340082008</v>
      </c>
      <c r="AX85">
        <v>5134.8238973876996</v>
      </c>
      <c r="AY85" s="1">
        <v>0.30740082390000001</v>
      </c>
      <c r="AZ85">
        <v>1404.6558499662999</v>
      </c>
      <c r="BA85">
        <v>8.4090978400000002E-2</v>
      </c>
      <c r="BB85">
        <v>1244.4480771102001</v>
      </c>
      <c r="BC85" s="1">
        <v>7.4499996900000004E-2</v>
      </c>
      <c r="BD85">
        <v>16704.001739487601</v>
      </c>
      <c r="BE85" s="1">
        <v>0.53365945013580196</v>
      </c>
      <c r="BF85">
        <v>0.26647584223147802</v>
      </c>
      <c r="BG85">
        <v>0.149436601289718</v>
      </c>
      <c r="BH85">
        <v>3.57869678963329E-2</v>
      </c>
      <c r="BI85">
        <v>1.4641138446668501E-2</v>
      </c>
    </row>
    <row r="86" spans="1:61" x14ac:dyDescent="0.35">
      <c r="A86" t="s">
        <v>1343</v>
      </c>
      <c r="B86" t="s">
        <v>709</v>
      </c>
      <c r="C86">
        <v>11</v>
      </c>
      <c r="D86">
        <v>134.058803272727</v>
      </c>
      <c r="E86">
        <v>1474.6468359999999</v>
      </c>
      <c r="F86" t="e">
        <v>#N/A</v>
      </c>
      <c r="G86">
        <v>1.0809212668229999E-2</v>
      </c>
      <c r="H86" t="e">
        <v>#N/A</v>
      </c>
      <c r="I86">
        <v>3.6523329533436601E-2</v>
      </c>
      <c r="J86">
        <v>0.91968788672593604</v>
      </c>
      <c r="K86">
        <v>3.16438819108028E-2</v>
      </c>
      <c r="L86">
        <v>0.42573146080533403</v>
      </c>
      <c r="M86" t="e">
        <v>#N/A</v>
      </c>
      <c r="N86">
        <v>0.13118516016246801</v>
      </c>
      <c r="O86">
        <v>69299.828760449993</v>
      </c>
      <c r="P86" s="1">
        <v>0.113821138211382</v>
      </c>
      <c r="Q86">
        <v>0.18699186991869901</v>
      </c>
      <c r="R86">
        <v>0.69918699186991895</v>
      </c>
      <c r="S86">
        <v>9</v>
      </c>
      <c r="T86">
        <v>108556.33333333</v>
      </c>
      <c r="U86" s="1">
        <v>163.849648444444</v>
      </c>
      <c r="V86">
        <v>161543.24153040801</v>
      </c>
      <c r="W86" s="1">
        <v>0.83923510289240699</v>
      </c>
      <c r="X86">
        <v>5.3018515759621902E-2</v>
      </c>
      <c r="Y86">
        <v>0.107746381347971</v>
      </c>
      <c r="Z86">
        <v>0.16076489710759301</v>
      </c>
      <c r="AA86">
        <v>161.54324153040801</v>
      </c>
      <c r="AB86">
        <v>4495.1657835449396</v>
      </c>
      <c r="AC86" s="1">
        <v>534.73512487840196</v>
      </c>
      <c r="AD86">
        <v>132818.110487219</v>
      </c>
      <c r="AE86" s="1">
        <v>118</v>
      </c>
      <c r="AF86">
        <v>45184</v>
      </c>
      <c r="AG86" s="1">
        <v>64838.5243169928</v>
      </c>
      <c r="AH86" s="1">
        <v>46.116453411856199</v>
      </c>
      <c r="AI86">
        <v>24.408211524958201</v>
      </c>
      <c r="AJ86">
        <v>44.7633141013917</v>
      </c>
      <c r="AK86">
        <v>2</v>
      </c>
      <c r="AL86">
        <v>1.241798</v>
      </c>
      <c r="AM86">
        <v>1.924428</v>
      </c>
      <c r="AN86">
        <v>2231.2529886308298</v>
      </c>
      <c r="AO86" s="1">
        <v>1.0796055026312401</v>
      </c>
      <c r="AP86">
        <v>2361.6665258284302</v>
      </c>
      <c r="AQ86" s="1">
        <v>3001.6657086565001</v>
      </c>
      <c r="AR86" s="1">
        <v>9746.9854334668707</v>
      </c>
      <c r="AS86" s="1">
        <v>1191.5243345763399</v>
      </c>
      <c r="AT86">
        <v>215.705016438255</v>
      </c>
      <c r="AU86">
        <v>16517.547018966401</v>
      </c>
      <c r="AV86" s="1">
        <v>7299.9730202010996</v>
      </c>
      <c r="AW86" s="1">
        <v>0.43749263640000002</v>
      </c>
      <c r="AX86">
        <v>6090.3396762771999</v>
      </c>
      <c r="AY86" s="1">
        <v>0.3649984396</v>
      </c>
      <c r="AZ86">
        <v>1621.1462040122999</v>
      </c>
      <c r="BA86" s="1">
        <v>9.7156458599999995E-2</v>
      </c>
      <c r="BB86">
        <v>1674.4745576775999</v>
      </c>
      <c r="BC86" s="1">
        <v>0.1003524653</v>
      </c>
      <c r="BD86">
        <v>16685.933458168201</v>
      </c>
      <c r="BE86" s="1">
        <v>0.54349226006074403</v>
      </c>
      <c r="BF86">
        <v>0.28369104667729</v>
      </c>
      <c r="BG86">
        <v>0.11531390030468899</v>
      </c>
      <c r="BH86">
        <v>3.91400301604269E-2</v>
      </c>
      <c r="BI86">
        <v>1.83627627968505E-2</v>
      </c>
    </row>
    <row r="87" spans="1:61" x14ac:dyDescent="0.35">
      <c r="A87" t="s">
        <v>1344</v>
      </c>
      <c r="B87" t="s">
        <v>710</v>
      </c>
      <c r="C87">
        <v>289</v>
      </c>
      <c r="D87">
        <v>5.9264557750865103</v>
      </c>
      <c r="E87">
        <v>1712.745719</v>
      </c>
      <c r="F87" t="e">
        <v>#N/A</v>
      </c>
      <c r="G87" t="e">
        <v>#N/A</v>
      </c>
      <c r="H87" t="e">
        <v>#N/A</v>
      </c>
      <c r="I87">
        <v>3.8607965603089198E-2</v>
      </c>
      <c r="J87">
        <v>0.931578263668983</v>
      </c>
      <c r="K87">
        <v>2.2977761453024E-2</v>
      </c>
      <c r="L87">
        <v>0.55307712525646202</v>
      </c>
      <c r="M87">
        <v>8.8939438924230604E-3</v>
      </c>
      <c r="N87">
        <v>0.154961085333437</v>
      </c>
      <c r="O87">
        <v>69295.342105260002</v>
      </c>
      <c r="P87" s="1">
        <v>8.8495575221238895E-2</v>
      </c>
      <c r="Q87">
        <v>0.15044247787610601</v>
      </c>
      <c r="R87">
        <v>0.76106194690265505</v>
      </c>
      <c r="S87">
        <v>33.200000000000003</v>
      </c>
      <c r="T87">
        <v>49718.602409630003</v>
      </c>
      <c r="U87" s="1">
        <v>51.588726475903599</v>
      </c>
      <c r="V87">
        <v>423625.28304763499</v>
      </c>
      <c r="W87" s="1">
        <v>0.54065001908381705</v>
      </c>
      <c r="X87">
        <v>0.185926230272217</v>
      </c>
      <c r="Y87">
        <v>0.27342375064396601</v>
      </c>
      <c r="Z87">
        <v>0.45934998091618301</v>
      </c>
      <c r="AA87">
        <v>423.62528304763498</v>
      </c>
      <c r="AB87">
        <v>9329.6411853416503</v>
      </c>
      <c r="AC87" s="1">
        <v>661.27837158529201</v>
      </c>
      <c r="AD87">
        <v>337592.13357442198</v>
      </c>
      <c r="AE87" s="1">
        <v>566</v>
      </c>
      <c r="AF87">
        <v>38343.5</v>
      </c>
      <c r="AG87" s="1">
        <v>66181.7680903156</v>
      </c>
      <c r="AH87" s="1">
        <v>27.3999993648745</v>
      </c>
      <c r="AI87">
        <v>19.999998980308</v>
      </c>
      <c r="AJ87">
        <v>19.9999955522965</v>
      </c>
      <c r="AK87">
        <v>2</v>
      </c>
      <c r="AL87">
        <v>2</v>
      </c>
      <c r="AM87">
        <v>2</v>
      </c>
      <c r="AN87">
        <v>0</v>
      </c>
      <c r="AO87" s="1">
        <v>0.84019003126866998</v>
      </c>
      <c r="AP87">
        <v>1823.9584985352999</v>
      </c>
      <c r="AQ87" s="1">
        <v>3401.1173552377099</v>
      </c>
      <c r="AR87" s="1">
        <v>8859.2225405527406</v>
      </c>
      <c r="AS87" s="1">
        <v>1441.4649487148999</v>
      </c>
      <c r="AT87">
        <v>211.51885885986599</v>
      </c>
      <c r="AU87">
        <v>15737.2822019005</v>
      </c>
      <c r="AV87" s="1">
        <v>7100.5235935234005</v>
      </c>
      <c r="AW87" s="1">
        <v>0.40159934580000001</v>
      </c>
      <c r="AX87">
        <v>7369.8382325398998</v>
      </c>
      <c r="AY87" s="1">
        <v>0.416831544</v>
      </c>
      <c r="AZ87">
        <v>1175.0272139788001</v>
      </c>
      <c r="BA87" s="1">
        <v>6.6458501899999994E-2</v>
      </c>
      <c r="BB87">
        <v>2035.2263994702</v>
      </c>
      <c r="BC87" s="1">
        <v>0.11511060839999999</v>
      </c>
      <c r="BD87">
        <v>17680.615439512301</v>
      </c>
      <c r="BE87" s="1">
        <v>0.54015146568374195</v>
      </c>
      <c r="BF87">
        <v>0.27380544320285199</v>
      </c>
      <c r="BG87">
        <v>0.13692983388879601</v>
      </c>
      <c r="BH87">
        <v>3.2017657345304901E-2</v>
      </c>
      <c r="BI87">
        <v>1.7095599879305499E-2</v>
      </c>
    </row>
    <row r="88" spans="1:61" x14ac:dyDescent="0.35">
      <c r="A88" t="s">
        <v>1345</v>
      </c>
      <c r="B88" t="s">
        <v>711</v>
      </c>
      <c r="C88">
        <v>49</v>
      </c>
      <c r="D88">
        <v>11.2670033673469</v>
      </c>
      <c r="E88">
        <v>552.08316500000001</v>
      </c>
      <c r="F88" t="e">
        <v>#N/A</v>
      </c>
      <c r="G88">
        <v>2.0623948902096401E-2</v>
      </c>
      <c r="H88" t="e">
        <v>#N/A</v>
      </c>
      <c r="I88">
        <v>2.6145472848950701E-2</v>
      </c>
      <c r="J88">
        <v>0.90237560016907004</v>
      </c>
      <c r="K88">
        <v>3.6160939041373102E-2</v>
      </c>
      <c r="L88">
        <v>0.23672899369245701</v>
      </c>
      <c r="M88" t="e">
        <v>#N/A</v>
      </c>
      <c r="N88">
        <v>0.15972513925683099</v>
      </c>
      <c r="O88">
        <v>72902.49581706</v>
      </c>
      <c r="P88" s="1">
        <v>0.15217391304347799</v>
      </c>
      <c r="Q88">
        <v>2.1739130434782601E-2</v>
      </c>
      <c r="R88">
        <v>0.82608695652173902</v>
      </c>
      <c r="S88">
        <v>8.7200000000000006</v>
      </c>
      <c r="T88">
        <v>85332.224770639994</v>
      </c>
      <c r="U88" s="1">
        <v>63.312289564220201</v>
      </c>
      <c r="V88">
        <v>290066.29825417697</v>
      </c>
      <c r="W88" s="1">
        <v>0.88221727740452305</v>
      </c>
      <c r="X88">
        <v>5.0121105987284198E-2</v>
      </c>
      <c r="Y88">
        <v>6.7661616608193101E-2</v>
      </c>
      <c r="Z88">
        <v>0.11778272259547699</v>
      </c>
      <c r="AA88">
        <v>290.06629825417701</v>
      </c>
      <c r="AB88">
        <v>6502.0403221315401</v>
      </c>
      <c r="AC88" s="1">
        <v>793.37483511202504</v>
      </c>
      <c r="AD88">
        <v>202632.82035672001</v>
      </c>
      <c r="AE88" s="1">
        <v>368</v>
      </c>
      <c r="AF88">
        <v>41886</v>
      </c>
      <c r="AG88" s="1">
        <v>72080.459828196093</v>
      </c>
      <c r="AH88" s="1">
        <v>30.899977665757898</v>
      </c>
      <c r="AI88">
        <v>21.799991237191701</v>
      </c>
      <c r="AJ88">
        <v>21.7998537332289</v>
      </c>
      <c r="AK88">
        <v>3</v>
      </c>
      <c r="AL88">
        <v>1.4905139999999999</v>
      </c>
      <c r="AM88">
        <v>1.9731749999999999</v>
      </c>
      <c r="AN88">
        <v>3124.4503353041</v>
      </c>
      <c r="AO88" s="1">
        <v>1.60671359463329</v>
      </c>
      <c r="AP88">
        <v>2617.6757445592498</v>
      </c>
      <c r="AQ88" s="1">
        <v>2721.5280147149601</v>
      </c>
      <c r="AR88" s="1">
        <v>8416.6039006097908</v>
      </c>
      <c r="AS88" s="1">
        <v>700.41800676896196</v>
      </c>
      <c r="AT88">
        <v>683.855900587007</v>
      </c>
      <c r="AU88">
        <v>15140.08156724</v>
      </c>
      <c r="AV88" s="1">
        <v>8037.5659206046003</v>
      </c>
      <c r="AW88" s="1">
        <v>0.43755805349999999</v>
      </c>
      <c r="AX88">
        <v>7726.9298761022001</v>
      </c>
      <c r="AY88" s="1">
        <v>0.42064729909999998</v>
      </c>
      <c r="AZ88">
        <v>1524.2163613419</v>
      </c>
      <c r="BA88">
        <v>8.2977004600000001E-2</v>
      </c>
      <c r="BB88">
        <v>1080.4296208603</v>
      </c>
      <c r="BC88" s="1">
        <v>5.8817642900000001E-2</v>
      </c>
      <c r="BD88">
        <v>18369.141778909001</v>
      </c>
      <c r="BE88" s="1">
        <v>0.61002296380071797</v>
      </c>
      <c r="BF88">
        <v>0.20549723065637501</v>
      </c>
      <c r="BG88">
        <v>0.13834581076806399</v>
      </c>
      <c r="BH88">
        <v>3.2292550865345999E-2</v>
      </c>
      <c r="BI88">
        <v>1.3841443909496501E-2</v>
      </c>
    </row>
    <row r="89" spans="1:61" x14ac:dyDescent="0.35">
      <c r="A89" t="s">
        <v>1346</v>
      </c>
      <c r="B89" t="s">
        <v>712</v>
      </c>
      <c r="C89">
        <v>146</v>
      </c>
      <c r="D89">
        <v>15.959011034246601</v>
      </c>
      <c r="E89">
        <v>2330.0156109999998</v>
      </c>
      <c r="F89">
        <v>6.4864343492763502E-2</v>
      </c>
      <c r="G89">
        <v>1.19762922743491E-2</v>
      </c>
      <c r="H89" t="e">
        <v>#N/A</v>
      </c>
      <c r="I89">
        <v>3.5954869996152702E-2</v>
      </c>
      <c r="J89">
        <v>0.84910955147185396</v>
      </c>
      <c r="K89">
        <v>3.5442324177343498E-2</v>
      </c>
      <c r="L89">
        <v>0.51446693116598796</v>
      </c>
      <c r="M89">
        <v>3.9560928710967697E-2</v>
      </c>
      <c r="N89">
        <v>0.17690343570095499</v>
      </c>
      <c r="O89">
        <v>65686.390962129997</v>
      </c>
      <c r="P89" s="1">
        <v>0.14507772020725401</v>
      </c>
      <c r="Q89">
        <v>0.13989637305699501</v>
      </c>
      <c r="R89">
        <v>0.71502590673575095</v>
      </c>
      <c r="S89">
        <v>31.8</v>
      </c>
      <c r="T89">
        <v>80404.87421383</v>
      </c>
      <c r="U89" s="1">
        <v>73.270931163521993</v>
      </c>
      <c r="V89">
        <v>285312.98110688903</v>
      </c>
      <c r="W89" s="1">
        <v>0.87960726173039405</v>
      </c>
      <c r="X89">
        <v>9.7408044150300299E-2</v>
      </c>
      <c r="Y89">
        <v>2.2984694119305302E-2</v>
      </c>
      <c r="Z89">
        <v>0.120392738269606</v>
      </c>
      <c r="AA89">
        <v>285.31298110688903</v>
      </c>
      <c r="AB89">
        <v>7842.1753544208304</v>
      </c>
      <c r="AC89" s="1">
        <v>855.23526134005795</v>
      </c>
      <c r="AD89" s="1">
        <v>171691.855112183</v>
      </c>
      <c r="AE89" s="1">
        <v>263</v>
      </c>
      <c r="AF89">
        <v>39971.5</v>
      </c>
      <c r="AG89" s="1">
        <v>64963.705355260397</v>
      </c>
      <c r="AH89" s="1">
        <v>31.149978566543499</v>
      </c>
      <c r="AI89">
        <v>27.399998601108202</v>
      </c>
      <c r="AJ89">
        <v>27.400298477591299</v>
      </c>
      <c r="AK89">
        <v>0</v>
      </c>
      <c r="AL89">
        <v>0</v>
      </c>
      <c r="AM89">
        <v>0</v>
      </c>
      <c r="AN89">
        <v>1953.30420041551</v>
      </c>
      <c r="AO89">
        <v>1.6687551380457</v>
      </c>
      <c r="AP89">
        <v>1989.9749118032801</v>
      </c>
      <c r="AQ89" s="1">
        <v>2738.4624935030101</v>
      </c>
      <c r="AR89" s="1">
        <v>9275.2814607644304</v>
      </c>
      <c r="AS89" s="1">
        <v>1215.0069710412799</v>
      </c>
      <c r="AT89" s="1">
        <v>597.26147474296897</v>
      </c>
      <c r="AU89">
        <v>15815.987311855</v>
      </c>
      <c r="AV89" s="1">
        <v>5841.8490641375001</v>
      </c>
      <c r="AW89" s="1">
        <v>0.3463016968</v>
      </c>
      <c r="AX89">
        <v>7585.2649651364</v>
      </c>
      <c r="AY89" s="1">
        <v>0.4496504616</v>
      </c>
      <c r="AZ89">
        <v>872.81952518100002</v>
      </c>
      <c r="BA89">
        <v>5.17402759E-2</v>
      </c>
      <c r="BB89">
        <v>2569.3140337780001</v>
      </c>
      <c r="BC89" s="1">
        <v>0.1523075656</v>
      </c>
      <c r="BD89">
        <v>16869.247588232902</v>
      </c>
      <c r="BE89" s="1">
        <v>0.56669523490290696</v>
      </c>
      <c r="BF89">
        <v>0.252104537693631</v>
      </c>
      <c r="BG89">
        <v>0.13628306434927601</v>
      </c>
      <c r="BH89">
        <v>2.3494510155411399E-2</v>
      </c>
      <c r="BI89">
        <v>2.1422652898774999E-2</v>
      </c>
    </row>
    <row r="90" spans="1:61" x14ac:dyDescent="0.35">
      <c r="A90" t="s">
        <v>1347</v>
      </c>
      <c r="B90" t="s">
        <v>713</v>
      </c>
      <c r="C90">
        <v>64</v>
      </c>
      <c r="D90">
        <v>15.9640938125</v>
      </c>
      <c r="E90">
        <v>1021.702004</v>
      </c>
      <c r="F90" t="e">
        <v>#N/A</v>
      </c>
      <c r="G90" t="e">
        <v>#N/A</v>
      </c>
      <c r="H90" t="e">
        <v>#N/A</v>
      </c>
      <c r="I90">
        <v>1.8004647092260299E-2</v>
      </c>
      <c r="J90">
        <v>0.93458631720287799</v>
      </c>
      <c r="K90">
        <v>4.1444423751464003E-2</v>
      </c>
      <c r="L90">
        <v>0.293436716350434</v>
      </c>
      <c r="M90" t="e">
        <v>#N/A</v>
      </c>
      <c r="N90">
        <v>0.109948762418848</v>
      </c>
      <c r="O90">
        <v>58107.233729480002</v>
      </c>
      <c r="P90" s="1">
        <v>0.20270270270270299</v>
      </c>
      <c r="Q90">
        <v>0.21621621621621601</v>
      </c>
      <c r="R90">
        <v>0.58108108108108103</v>
      </c>
      <c r="S90">
        <v>6</v>
      </c>
      <c r="T90">
        <v>94211.166666660007</v>
      </c>
      <c r="U90" s="1">
        <v>170.283667333333</v>
      </c>
      <c r="V90">
        <v>285269.92396894598</v>
      </c>
      <c r="W90" s="1">
        <v>0.93173881570984096</v>
      </c>
      <c r="X90">
        <v>3.7448675826115101E-2</v>
      </c>
      <c r="Y90">
        <v>3.0812508464044101E-2</v>
      </c>
      <c r="Z90">
        <v>6.8261184290159205E-2</v>
      </c>
      <c r="AA90">
        <v>285.26992396894599</v>
      </c>
      <c r="AB90">
        <v>5816.1479342659704</v>
      </c>
      <c r="AC90" s="1">
        <v>608.97606891647001</v>
      </c>
      <c r="AD90">
        <v>185580.49865473699</v>
      </c>
      <c r="AE90" s="1">
        <v>310</v>
      </c>
      <c r="AF90">
        <v>50574</v>
      </c>
      <c r="AG90" s="1">
        <v>79377.672750560407</v>
      </c>
      <c r="AH90" s="1">
        <v>32.599792442409502</v>
      </c>
      <c r="AI90">
        <v>19.999997054116498</v>
      </c>
      <c r="AJ90">
        <v>19.999957855477799</v>
      </c>
      <c r="AK90">
        <v>1.5</v>
      </c>
      <c r="AL90">
        <v>0.30955500000000002</v>
      </c>
      <c r="AM90">
        <v>0.55011600000000005</v>
      </c>
      <c r="AN90">
        <v>1786.0256443228</v>
      </c>
      <c r="AO90" s="1">
        <v>1.15637147755614</v>
      </c>
      <c r="AP90">
        <v>2028.2877315370299</v>
      </c>
      <c r="AQ90" s="1">
        <v>3281.8794882191501</v>
      </c>
      <c r="AR90" s="1">
        <v>7191.5703025282501</v>
      </c>
      <c r="AS90" s="1">
        <v>683.82254049097503</v>
      </c>
      <c r="AT90">
        <v>539.27367064261898</v>
      </c>
      <c r="AU90">
        <v>13724.833733418</v>
      </c>
      <c r="AV90" s="1">
        <v>7042.6914880631002</v>
      </c>
      <c r="AW90" s="1">
        <v>0.44644481940000003</v>
      </c>
      <c r="AX90">
        <v>6491.8480107282003</v>
      </c>
      <c r="AY90" s="1">
        <v>0.41152617819999998</v>
      </c>
      <c r="AZ90">
        <v>862.86651284890002</v>
      </c>
      <c r="BA90">
        <v>5.4698162600000003E-2</v>
      </c>
      <c r="BB90">
        <v>1377.6487816118999</v>
      </c>
      <c r="BC90" s="1">
        <v>8.7330839699999996E-2</v>
      </c>
      <c r="BD90">
        <v>15775.0547932521</v>
      </c>
      <c r="BE90" s="1">
        <v>0.53496940685433902</v>
      </c>
      <c r="BF90">
        <v>0.239549507225335</v>
      </c>
      <c r="BG90">
        <v>0.16581415068629299</v>
      </c>
      <c r="BH90">
        <v>3.8129845829051899E-2</v>
      </c>
      <c r="BI90">
        <v>2.15370894049812E-2</v>
      </c>
    </row>
    <row r="91" spans="1:61" x14ac:dyDescent="0.35">
      <c r="A91" t="s">
        <v>1348</v>
      </c>
      <c r="B91" t="s">
        <v>714</v>
      </c>
      <c r="C91">
        <v>31</v>
      </c>
      <c r="D91">
        <v>253.18184367741901</v>
      </c>
      <c r="E91">
        <v>7848.637154</v>
      </c>
      <c r="F91">
        <v>9.87883567278309E-2</v>
      </c>
      <c r="G91">
        <v>8.3038059701710396E-2</v>
      </c>
      <c r="H91" t="e">
        <v>#N/A</v>
      </c>
      <c r="I91">
        <v>3.9500681872063799E-2</v>
      </c>
      <c r="J91">
        <v>0.70878351788824101</v>
      </c>
      <c r="K91">
        <v>6.9364352947199504E-2</v>
      </c>
      <c r="L91">
        <v>0.240381844397762</v>
      </c>
      <c r="M91">
        <v>4.65180668459702E-2</v>
      </c>
      <c r="N91">
        <v>0.12430333664800799</v>
      </c>
      <c r="O91">
        <v>84723.410997290004</v>
      </c>
      <c r="P91" s="1">
        <v>0.16603773584905701</v>
      </c>
      <c r="Q91">
        <v>0.17547169811320801</v>
      </c>
      <c r="R91">
        <v>0.65849056603773604</v>
      </c>
      <c r="S91">
        <v>37.5</v>
      </c>
      <c r="T91">
        <v>133615.33333333</v>
      </c>
      <c r="U91" s="1">
        <v>209.29699077333299</v>
      </c>
      <c r="V91">
        <v>365778.96565607999</v>
      </c>
      <c r="W91" s="1">
        <v>0.83385509568717697</v>
      </c>
      <c r="X91">
        <v>0.14649022083709801</v>
      </c>
      <c r="Y91">
        <v>1.9654683475724799E-2</v>
      </c>
      <c r="Z91">
        <v>0.166144904312823</v>
      </c>
      <c r="AA91">
        <v>365.77896565608</v>
      </c>
      <c r="AB91">
        <v>12904.924767528601</v>
      </c>
      <c r="AC91" s="1">
        <v>1207.9529954022901</v>
      </c>
      <c r="AD91" s="1">
        <v>273215.652338413</v>
      </c>
      <c r="AE91" s="1">
        <v>506</v>
      </c>
      <c r="AF91">
        <v>57275</v>
      </c>
      <c r="AG91" s="1">
        <v>115168.24083562101</v>
      </c>
      <c r="AH91" s="1">
        <v>77.389985497812404</v>
      </c>
      <c r="AI91">
        <v>33.294099783909601</v>
      </c>
      <c r="AJ91">
        <v>40.938797730659203</v>
      </c>
      <c r="AK91">
        <v>2.8</v>
      </c>
      <c r="AL91">
        <v>1.569224</v>
      </c>
      <c r="AM91">
        <v>1.9922359999999999</v>
      </c>
      <c r="AN91">
        <v>0</v>
      </c>
      <c r="AO91">
        <v>0.73624740615427597</v>
      </c>
      <c r="AP91">
        <v>2038.23134591552</v>
      </c>
      <c r="AQ91" s="1">
        <v>2855.6274548349402</v>
      </c>
      <c r="AR91" s="1">
        <v>9518.7954983910604</v>
      </c>
      <c r="AS91" s="1">
        <v>1992.03133018219</v>
      </c>
      <c r="AT91" s="1">
        <v>282.22013408673399</v>
      </c>
      <c r="AU91">
        <v>16686.905763410501</v>
      </c>
      <c r="AV91" s="1">
        <v>3004.5389721022998</v>
      </c>
      <c r="AW91" s="1">
        <v>0.18603261500000001</v>
      </c>
      <c r="AX91">
        <v>11184.9463090837</v>
      </c>
      <c r="AY91" s="1">
        <v>0.69254046290000004</v>
      </c>
      <c r="AZ91">
        <v>1113.5711449104001</v>
      </c>
      <c r="BA91">
        <v>6.8949197899999995E-2</v>
      </c>
      <c r="BB91">
        <v>847.54690695060003</v>
      </c>
      <c r="BC91">
        <v>5.2477724199999999E-2</v>
      </c>
      <c r="BD91">
        <v>16150.603333047</v>
      </c>
      <c r="BE91" s="1">
        <v>0.59972584532182005</v>
      </c>
      <c r="BF91">
        <v>0.30000803520642</v>
      </c>
      <c r="BG91">
        <v>6.5675080346142306E-2</v>
      </c>
      <c r="BH91">
        <v>2.1591042949489599E-2</v>
      </c>
      <c r="BI91">
        <v>1.2999996176128299E-2</v>
      </c>
    </row>
    <row r="92" spans="1:61" x14ac:dyDescent="0.35">
      <c r="A92" t="s">
        <v>1914</v>
      </c>
      <c r="B92" t="s">
        <v>715</v>
      </c>
      <c r="C92">
        <v>161</v>
      </c>
      <c r="D92">
        <v>5.6489859254658397</v>
      </c>
      <c r="E92">
        <v>909.48673399999996</v>
      </c>
      <c r="F92" t="e">
        <v>#N/A</v>
      </c>
      <c r="G92" t="e">
        <v>#N/A</v>
      </c>
      <c r="H92" t="e">
        <v>#N/A</v>
      </c>
      <c r="I92">
        <v>7.7202005381024397E-2</v>
      </c>
      <c r="J92">
        <v>0.88830171828981697</v>
      </c>
      <c r="K92">
        <v>2.3998740733826001E-2</v>
      </c>
      <c r="L92">
        <v>0.41740416687226201</v>
      </c>
      <c r="M92" t="e">
        <v>#N/A</v>
      </c>
      <c r="N92">
        <v>0.14506256081565699</v>
      </c>
      <c r="O92">
        <v>70911.870943040005</v>
      </c>
      <c r="P92" s="1">
        <v>0.115942028985507</v>
      </c>
      <c r="Q92">
        <v>0.115942028985507</v>
      </c>
      <c r="R92">
        <v>0.76811594202898503</v>
      </c>
      <c r="S92">
        <v>9</v>
      </c>
      <c r="T92">
        <v>93438.888888879999</v>
      </c>
      <c r="U92" s="1">
        <v>101.054081555556</v>
      </c>
      <c r="V92">
        <v>256132.02622040699</v>
      </c>
      <c r="W92" s="1">
        <v>0.88028998490139498</v>
      </c>
      <c r="X92">
        <v>1.9143229315572899E-2</v>
      </c>
      <c r="Y92">
        <v>0.10056678578303201</v>
      </c>
      <c r="Z92">
        <v>0.119710015098605</v>
      </c>
      <c r="AA92">
        <v>256.132026220407</v>
      </c>
      <c r="AB92">
        <v>5801.3864334166301</v>
      </c>
      <c r="AC92" s="1">
        <v>587.87340157069298</v>
      </c>
      <c r="AD92">
        <v>173958.66813260299</v>
      </c>
      <c r="AE92" s="1">
        <v>270</v>
      </c>
      <c r="AF92">
        <v>40097</v>
      </c>
      <c r="AG92" s="1">
        <v>61639.9642112578</v>
      </c>
      <c r="AH92" s="1">
        <v>22.649945148525799</v>
      </c>
      <c r="AI92">
        <v>22.649994472414001</v>
      </c>
      <c r="AJ92">
        <v>22.649734604957199</v>
      </c>
      <c r="AK92">
        <v>0</v>
      </c>
      <c r="AL92">
        <v>0</v>
      </c>
      <c r="AM92">
        <v>0</v>
      </c>
      <c r="AN92">
        <v>2322.5976048156399</v>
      </c>
      <c r="AO92">
        <v>1.8979432375469201</v>
      </c>
      <c r="AP92">
        <v>2400.7544127630999</v>
      </c>
      <c r="AQ92" s="1">
        <v>2499.8240051294702</v>
      </c>
      <c r="AR92" s="1">
        <v>8835.8485391607701</v>
      </c>
      <c r="AS92" s="1">
        <v>862.23867889864096</v>
      </c>
      <c r="AT92" s="1">
        <v>206.748930985507</v>
      </c>
      <c r="AU92">
        <v>14805.414566937499</v>
      </c>
      <c r="AV92" s="1">
        <v>9119.7389399219992</v>
      </c>
      <c r="AW92" s="1">
        <v>0.51794591940000001</v>
      </c>
      <c r="AX92">
        <v>6385.0484341868996</v>
      </c>
      <c r="AY92" s="1">
        <v>0.362632067</v>
      </c>
      <c r="AZ92">
        <v>1171.6720955291</v>
      </c>
      <c r="BA92">
        <v>6.6543876399999993E-2</v>
      </c>
      <c r="BB92">
        <v>931.05242991830005</v>
      </c>
      <c r="BC92" s="1">
        <v>5.2878137200000001E-2</v>
      </c>
      <c r="BD92">
        <v>17607.511899556299</v>
      </c>
      <c r="BE92" s="1">
        <v>0.55836130353341495</v>
      </c>
      <c r="BF92">
        <v>0.25590627467889798</v>
      </c>
      <c r="BG92">
        <v>0.12591635229070899</v>
      </c>
      <c r="BH92">
        <v>3.61023136432592E-2</v>
      </c>
      <c r="BI92">
        <v>2.3713755853719001E-2</v>
      </c>
    </row>
    <row r="93" spans="1:61" x14ac:dyDescent="0.35">
      <c r="A93" t="s">
        <v>1349</v>
      </c>
      <c r="B93" t="s">
        <v>716</v>
      </c>
      <c r="C93">
        <v>12</v>
      </c>
      <c r="D93">
        <v>126.33518975</v>
      </c>
      <c r="E93">
        <v>1516.022277</v>
      </c>
      <c r="F93">
        <v>1.04832769375967E-2</v>
      </c>
      <c r="G93">
        <v>1.02546685111076E-2</v>
      </c>
      <c r="H93" t="e">
        <v>#N/A</v>
      </c>
      <c r="I93">
        <v>3.2502208170529401E-2</v>
      </c>
      <c r="J93">
        <v>0.91762122505167099</v>
      </c>
      <c r="K93">
        <v>2.91386213290953E-2</v>
      </c>
      <c r="L93">
        <v>6.6277157003979306E-2</v>
      </c>
      <c r="M93">
        <v>1.5217214202880899E-2</v>
      </c>
      <c r="N93">
        <v>0.12721326997051299</v>
      </c>
      <c r="O93">
        <v>85815.689831740005</v>
      </c>
      <c r="P93" s="1">
        <v>0.19727891156462601</v>
      </c>
      <c r="Q93">
        <v>0.156462585034014</v>
      </c>
      <c r="R93">
        <v>0.64625850340136104</v>
      </c>
      <c r="S93">
        <v>20.39</v>
      </c>
      <c r="T93">
        <v>97454.193231969999</v>
      </c>
      <c r="U93" s="1">
        <v>74.351264198136306</v>
      </c>
      <c r="V93">
        <v>468259.80117177399</v>
      </c>
      <c r="W93" s="1">
        <v>0.92405405614420699</v>
      </c>
      <c r="X93">
        <v>5.8460389814911203E-2</v>
      </c>
      <c r="Y93">
        <v>1.7485554040881299E-2</v>
      </c>
      <c r="Z93">
        <v>7.5945943855792494E-2</v>
      </c>
      <c r="AA93">
        <v>468.25980117177397</v>
      </c>
      <c r="AB93">
        <v>21543.721682395801</v>
      </c>
      <c r="AC93" s="1">
        <v>2150.0991505549</v>
      </c>
      <c r="AD93">
        <v>399652.65912190598</v>
      </c>
      <c r="AE93" s="1">
        <v>587</v>
      </c>
      <c r="AF93">
        <v>74839</v>
      </c>
      <c r="AG93" s="1">
        <v>272709.03178710002</v>
      </c>
      <c r="AH93" s="1">
        <v>118.299972770175</v>
      </c>
      <c r="AI93">
        <v>43.870899191338303</v>
      </c>
      <c r="AJ93">
        <v>58.166391891390397</v>
      </c>
      <c r="AK93">
        <v>1.5</v>
      </c>
      <c r="AL93">
        <v>1.5</v>
      </c>
      <c r="AM93">
        <v>1.5</v>
      </c>
      <c r="AN93">
        <v>0</v>
      </c>
      <c r="AO93">
        <v>0.52065917271686102</v>
      </c>
      <c r="AP93">
        <v>3346.1500777142001</v>
      </c>
      <c r="AQ93" s="1">
        <v>3892.9394505197001</v>
      </c>
      <c r="AR93" s="1">
        <v>14040.6146947404</v>
      </c>
      <c r="AS93" s="1">
        <v>1565.3302237062001</v>
      </c>
      <c r="AT93">
        <v>237.02962380677499</v>
      </c>
      <c r="AU93">
        <v>23082.0640704873</v>
      </c>
      <c r="AV93" s="1">
        <v>3414.4395181976001</v>
      </c>
      <c r="AW93" s="1">
        <v>0.13560105610000001</v>
      </c>
      <c r="AX93">
        <v>18328.6912931142</v>
      </c>
      <c r="AY93" s="1">
        <v>0.7279056733</v>
      </c>
      <c r="AZ93">
        <v>2096.4276380112001</v>
      </c>
      <c r="BA93">
        <v>8.3257530299999993E-2</v>
      </c>
      <c r="BB93">
        <v>1340.4778740997001</v>
      </c>
      <c r="BC93" s="1">
        <v>5.3235740300000001E-2</v>
      </c>
      <c r="BD93">
        <v>25180.036323422701</v>
      </c>
      <c r="BE93" s="1">
        <v>0.62285756244356805</v>
      </c>
      <c r="BF93">
        <v>0.21516405361313401</v>
      </c>
      <c r="BG93">
        <v>0.11741421421702</v>
      </c>
      <c r="BH93">
        <v>2.53714074354153E-2</v>
      </c>
      <c r="BI93">
        <v>1.9192762290862701E-2</v>
      </c>
    </row>
    <row r="94" spans="1:61" x14ac:dyDescent="0.35">
      <c r="A94" t="s">
        <v>1350</v>
      </c>
      <c r="B94" t="s">
        <v>717</v>
      </c>
      <c r="C94">
        <v>26</v>
      </c>
      <c r="D94">
        <v>46.853361923076903</v>
      </c>
      <c r="E94">
        <v>1218.18741</v>
      </c>
      <c r="F94" t="e">
        <v>#N/A</v>
      </c>
      <c r="G94" t="e">
        <v>#N/A</v>
      </c>
      <c r="H94" t="e">
        <v>#N/A</v>
      </c>
      <c r="I94">
        <v>2.4562248210848601E-2</v>
      </c>
      <c r="J94">
        <v>0.92650298341572901</v>
      </c>
      <c r="K94">
        <v>3.63004132541037E-2</v>
      </c>
      <c r="L94">
        <v>0.42115116364340299</v>
      </c>
      <c r="M94" t="e">
        <v>#N/A</v>
      </c>
      <c r="N94">
        <v>0.11660984963068501</v>
      </c>
      <c r="O94">
        <v>72714.069529650005</v>
      </c>
      <c r="P94" s="1">
        <v>0.1</v>
      </c>
      <c r="Q94">
        <v>0.11</v>
      </c>
      <c r="R94">
        <v>0.79</v>
      </c>
      <c r="S94">
        <v>10.17</v>
      </c>
      <c r="T94">
        <v>102823.18289085</v>
      </c>
      <c r="U94" s="1">
        <v>119.782439528024</v>
      </c>
      <c r="V94">
        <v>211117.220461177</v>
      </c>
      <c r="W94" s="1">
        <v>0.88603693423844099</v>
      </c>
      <c r="X94">
        <v>9.1638186651436901E-2</v>
      </c>
      <c r="Y94">
        <v>2.2324879110121699E-2</v>
      </c>
      <c r="Z94">
        <v>0.113963065761559</v>
      </c>
      <c r="AA94">
        <v>211.117220461177</v>
      </c>
      <c r="AB94">
        <v>6851.3546696398698</v>
      </c>
      <c r="AC94" s="1">
        <v>889.66447289091604</v>
      </c>
      <c r="AD94">
        <v>147904.08179711999</v>
      </c>
      <c r="AE94" s="1">
        <v>160</v>
      </c>
      <c r="AF94">
        <v>40366</v>
      </c>
      <c r="AG94" s="1">
        <v>59560.976753926698</v>
      </c>
      <c r="AH94" s="1">
        <v>41.599959592581698</v>
      </c>
      <c r="AI94">
        <v>31.999995787095202</v>
      </c>
      <c r="AJ94">
        <v>34.602975108984701</v>
      </c>
      <c r="AK94">
        <v>2</v>
      </c>
      <c r="AL94">
        <v>0.66163700000000003</v>
      </c>
      <c r="AM94">
        <v>1.415916</v>
      </c>
      <c r="AN94">
        <v>0</v>
      </c>
      <c r="AO94">
        <v>1.26905601572378</v>
      </c>
      <c r="AP94">
        <v>1982.15645653406</v>
      </c>
      <c r="AQ94" s="1">
        <v>2887.1309464608598</v>
      </c>
      <c r="AR94" s="1">
        <v>8303.7913681935006</v>
      </c>
      <c r="AS94" s="1">
        <v>990.23937540119505</v>
      </c>
      <c r="AT94">
        <v>470.93925391988699</v>
      </c>
      <c r="AU94">
        <v>14634.257400509499</v>
      </c>
      <c r="AV94" s="1">
        <v>7703.2287751469003</v>
      </c>
      <c r="AW94" s="1">
        <v>0.49586419539999999</v>
      </c>
      <c r="AX94">
        <v>5770.1198505554003</v>
      </c>
      <c r="AY94" s="1">
        <v>0.37142812710000001</v>
      </c>
      <c r="AZ94">
        <v>812.17684550240006</v>
      </c>
      <c r="BA94">
        <v>5.2280599400000002E-2</v>
      </c>
      <c r="BB94">
        <v>1249.4311700195001</v>
      </c>
      <c r="BC94" s="1">
        <v>8.0427077999999999E-2</v>
      </c>
      <c r="BD94">
        <v>15534.9566412242</v>
      </c>
      <c r="BE94" s="1">
        <v>0.59476246881809502</v>
      </c>
      <c r="BF94">
        <v>0.23720264448616099</v>
      </c>
      <c r="BG94">
        <v>0.123248296659125</v>
      </c>
      <c r="BH94">
        <v>2.9649800561138698E-2</v>
      </c>
      <c r="BI94">
        <v>1.5136789475479299E-2</v>
      </c>
    </row>
    <row r="95" spans="1:61" x14ac:dyDescent="0.35">
      <c r="A95" t="s">
        <v>1351</v>
      </c>
      <c r="B95" t="s">
        <v>718</v>
      </c>
      <c r="C95">
        <v>75</v>
      </c>
      <c r="D95">
        <v>32.247531000000002</v>
      </c>
      <c r="E95">
        <v>2418.5648249999999</v>
      </c>
      <c r="F95">
        <v>4.2650015969633703E-3</v>
      </c>
      <c r="G95">
        <v>1.1629375985830699E-2</v>
      </c>
      <c r="H95" t="e">
        <v>#N/A</v>
      </c>
      <c r="I95">
        <v>4.0965564676374203E-2</v>
      </c>
      <c r="J95">
        <v>0.90866114187538705</v>
      </c>
      <c r="K95">
        <v>3.3474134474939903E-2</v>
      </c>
      <c r="L95">
        <v>0.21598846282034301</v>
      </c>
      <c r="M95">
        <v>4.8867836323359002E-3</v>
      </c>
      <c r="N95">
        <v>0.108932795697479</v>
      </c>
      <c r="O95">
        <v>75163.432922749998</v>
      </c>
      <c r="P95" s="1">
        <v>0.15204678362573101</v>
      </c>
      <c r="Q95">
        <v>0.12280701754386</v>
      </c>
      <c r="R95">
        <v>0.72514619883040898</v>
      </c>
      <c r="S95">
        <v>23</v>
      </c>
      <c r="T95">
        <v>98133.326086949994</v>
      </c>
      <c r="U95" s="1">
        <v>105.15499239130401</v>
      </c>
      <c r="V95">
        <v>394909.20819126698</v>
      </c>
      <c r="W95" s="1">
        <v>0.85165079644145303</v>
      </c>
      <c r="X95">
        <v>0.115639479168926</v>
      </c>
      <c r="Y95">
        <v>3.27097243896202E-2</v>
      </c>
      <c r="Z95">
        <v>0.148349203558547</v>
      </c>
      <c r="AA95">
        <v>394.909208191267</v>
      </c>
      <c r="AB95">
        <v>12364.506293520601</v>
      </c>
      <c r="AC95" s="1">
        <v>1107.8062503451799</v>
      </c>
      <c r="AD95">
        <v>290877.91669666697</v>
      </c>
      <c r="AE95" s="1">
        <v>522</v>
      </c>
      <c r="AF95">
        <v>49529</v>
      </c>
      <c r="AG95" s="1">
        <v>106218.47924048299</v>
      </c>
      <c r="AH95" s="1">
        <v>77.679944945024999</v>
      </c>
      <c r="AI95">
        <v>28.3325989267653</v>
      </c>
      <c r="AJ95">
        <v>40.119293251001402</v>
      </c>
      <c r="AK95">
        <v>3</v>
      </c>
      <c r="AL95">
        <v>2.3895580000000001</v>
      </c>
      <c r="AM95">
        <v>2.6548600000000002</v>
      </c>
      <c r="AN95">
        <v>0</v>
      </c>
      <c r="AO95">
        <v>0.79518199937726497</v>
      </c>
      <c r="AP95">
        <v>2284.3102623887698</v>
      </c>
      <c r="AQ95" s="1">
        <v>4888.5217951517998</v>
      </c>
      <c r="AR95" s="1">
        <v>9650.2774119358201</v>
      </c>
      <c r="AS95" s="1">
        <v>1209.67051606731</v>
      </c>
      <c r="AT95">
        <v>648.88433991013699</v>
      </c>
      <c r="AU95">
        <v>18681.664325453799</v>
      </c>
      <c r="AV95" s="1">
        <v>3427.5133137292</v>
      </c>
      <c r="AW95" s="1">
        <v>0.19386292629999999</v>
      </c>
      <c r="AX95">
        <v>11808.8941678013</v>
      </c>
      <c r="AY95" s="1">
        <v>0.66792060909999995</v>
      </c>
      <c r="AZ95">
        <v>1562.3941153835001</v>
      </c>
      <c r="BA95">
        <v>8.8370275299999995E-2</v>
      </c>
      <c r="BB95">
        <v>881.2849396501</v>
      </c>
      <c r="BC95" s="1">
        <v>4.9846189300000003E-2</v>
      </c>
      <c r="BD95">
        <v>17680.0865365641</v>
      </c>
      <c r="BE95" s="1">
        <v>0.58783171037183901</v>
      </c>
      <c r="BF95">
        <v>0.241678688044525</v>
      </c>
      <c r="BG95">
        <v>0.109029785558937</v>
      </c>
      <c r="BH95">
        <v>4.5358114155650602E-2</v>
      </c>
      <c r="BI95">
        <v>1.6101701869047601E-2</v>
      </c>
    </row>
    <row r="96" spans="1:61" x14ac:dyDescent="0.35">
      <c r="A96" t="s">
        <v>1352</v>
      </c>
      <c r="B96" t="s">
        <v>719</v>
      </c>
      <c r="C96">
        <v>31</v>
      </c>
      <c r="D96">
        <v>34.953332419354801</v>
      </c>
      <c r="E96">
        <v>1083.5533049999999</v>
      </c>
      <c r="F96" t="e">
        <v>#N/A</v>
      </c>
      <c r="G96">
        <v>1.1166016906288699E-2</v>
      </c>
      <c r="H96" t="e">
        <v>#N/A</v>
      </c>
      <c r="I96">
        <v>1.5187452683513901E-2</v>
      </c>
      <c r="J96">
        <v>0.93783608064028201</v>
      </c>
      <c r="K96">
        <v>3.3370989842911598E-2</v>
      </c>
      <c r="L96">
        <v>0.47638025474059698</v>
      </c>
      <c r="M96" t="e">
        <v>#N/A</v>
      </c>
      <c r="N96">
        <v>0.16117828792354999</v>
      </c>
      <c r="O96">
        <v>63726.371235539998</v>
      </c>
      <c r="P96" s="1">
        <v>0.170454545454545</v>
      </c>
      <c r="Q96">
        <v>0.15909090909090901</v>
      </c>
      <c r="R96">
        <v>0.67045454545454497</v>
      </c>
      <c r="S96">
        <v>11.2</v>
      </c>
      <c r="T96">
        <v>80585.339285709997</v>
      </c>
      <c r="U96" s="1">
        <v>96.745830803571394</v>
      </c>
      <c r="V96">
        <v>189901.12350771701</v>
      </c>
      <c r="W96" s="1">
        <v>0.625359707309188</v>
      </c>
      <c r="X96">
        <v>5.06596288373133E-2</v>
      </c>
      <c r="Y96">
        <v>0.323980663853498</v>
      </c>
      <c r="Z96">
        <v>0.374640292690812</v>
      </c>
      <c r="AA96">
        <v>189.90112350771699</v>
      </c>
      <c r="AB96">
        <v>3608.1205991061101</v>
      </c>
      <c r="AC96" s="1">
        <v>367.16113380319598</v>
      </c>
      <c r="AD96">
        <v>163575.90143339601</v>
      </c>
      <c r="AE96" s="1">
        <v>230</v>
      </c>
      <c r="AF96">
        <v>38242.5</v>
      </c>
      <c r="AG96" s="1">
        <v>63545.528779253596</v>
      </c>
      <c r="AH96" s="1">
        <v>18.9999977499387</v>
      </c>
      <c r="AI96">
        <v>18.999998523457698</v>
      </c>
      <c r="AJ96">
        <v>18.9999549123044</v>
      </c>
      <c r="AK96">
        <v>2</v>
      </c>
      <c r="AL96">
        <v>2</v>
      </c>
      <c r="AM96">
        <v>2</v>
      </c>
      <c r="AN96">
        <v>0</v>
      </c>
      <c r="AO96" s="1">
        <v>0.63571187116813499</v>
      </c>
      <c r="AP96">
        <v>2083.3279355832001</v>
      </c>
      <c r="AQ96" s="1">
        <v>3379.3769564479298</v>
      </c>
      <c r="AR96" s="1">
        <v>8556.9752749727395</v>
      </c>
      <c r="AS96" s="1">
        <v>929.58282287736699</v>
      </c>
      <c r="AT96">
        <v>693.47234375331402</v>
      </c>
      <c r="AU96">
        <v>15642.7353336346</v>
      </c>
      <c r="AV96" s="1">
        <v>9498.8748300020998</v>
      </c>
      <c r="AW96" s="1">
        <v>0.61054863670000004</v>
      </c>
      <c r="AX96">
        <v>3304.5955631215002</v>
      </c>
      <c r="AY96" s="1">
        <v>0.21240582199999999</v>
      </c>
      <c r="AZ96">
        <v>449.36466920729998</v>
      </c>
      <c r="BA96">
        <v>2.8883314199999999E-2</v>
      </c>
      <c r="BB96">
        <v>2305.0980137869001</v>
      </c>
      <c r="BC96" s="1">
        <v>0.14816222709999999</v>
      </c>
      <c r="BD96">
        <v>15557.933076117801</v>
      </c>
      <c r="BE96" s="1">
        <v>0.60447496415426005</v>
      </c>
      <c r="BF96">
        <v>0.24107252632867099</v>
      </c>
      <c r="BG96">
        <v>8.7485673884153597E-2</v>
      </c>
      <c r="BH96">
        <v>5.43998335462249E-2</v>
      </c>
      <c r="BI96">
        <v>1.25670020866907E-2</v>
      </c>
    </row>
    <row r="97" spans="1:61" x14ac:dyDescent="0.35">
      <c r="A97" t="s">
        <v>1353</v>
      </c>
      <c r="B97" t="s">
        <v>720</v>
      </c>
      <c r="C97">
        <v>25</v>
      </c>
      <c r="D97">
        <v>98.799463680000002</v>
      </c>
      <c r="E97">
        <v>2469.9865920000002</v>
      </c>
      <c r="F97">
        <v>8.3350749164365408E-3</v>
      </c>
      <c r="G97">
        <v>6.7112191513801794E-2</v>
      </c>
      <c r="H97" t="e">
        <v>#N/A</v>
      </c>
      <c r="I97">
        <v>4.3785937838963597E-2</v>
      </c>
      <c r="J97">
        <v>0.72905868353966996</v>
      </c>
      <c r="K97">
        <v>0.15170811219112801</v>
      </c>
      <c r="L97">
        <v>0.99775556320201297</v>
      </c>
      <c r="M97">
        <v>1.04179584829329E-2</v>
      </c>
      <c r="N97">
        <v>0.17027181949371101</v>
      </c>
      <c r="O97">
        <v>65968.832046220006</v>
      </c>
      <c r="P97" s="1">
        <v>0.63888888888888895</v>
      </c>
      <c r="Q97">
        <v>9.44444444444444E-2</v>
      </c>
      <c r="R97">
        <v>0.266666666666667</v>
      </c>
      <c r="S97">
        <v>25.3</v>
      </c>
      <c r="T97">
        <v>91709.644268770004</v>
      </c>
      <c r="U97" s="1">
        <v>97.627928537549394</v>
      </c>
      <c r="V97">
        <v>216940.13713901199</v>
      </c>
      <c r="W97" s="1">
        <v>0.66799062099279305</v>
      </c>
      <c r="X97">
        <v>0.241782913132359</v>
      </c>
      <c r="Y97">
        <v>9.0226465874848297E-2</v>
      </c>
      <c r="Z97">
        <v>0.33200937900720701</v>
      </c>
      <c r="AA97">
        <v>216.94013713901199</v>
      </c>
      <c r="AB97">
        <v>5250.4382177634097</v>
      </c>
      <c r="AC97" s="1">
        <v>590.66148566364404</v>
      </c>
      <c r="AD97">
        <v>142006.918237562</v>
      </c>
      <c r="AE97" s="1">
        <v>144</v>
      </c>
      <c r="AF97">
        <v>35671.5</v>
      </c>
      <c r="AG97" s="1">
        <v>54783.501508295602</v>
      </c>
      <c r="AH97" s="1">
        <v>43.699986431389199</v>
      </c>
      <c r="AI97">
        <v>20.022798515866999</v>
      </c>
      <c r="AJ97">
        <v>28.473093301106498</v>
      </c>
      <c r="AK97">
        <v>2.5</v>
      </c>
      <c r="AL97">
        <v>1.6097969999999999</v>
      </c>
      <c r="AM97">
        <v>2.2798099999999999</v>
      </c>
      <c r="AN97">
        <v>0</v>
      </c>
      <c r="AO97">
        <v>0.69074406216264195</v>
      </c>
      <c r="AP97">
        <v>1955.5465910804401</v>
      </c>
      <c r="AQ97" s="1">
        <v>3116.1132432576401</v>
      </c>
      <c r="AR97" s="1">
        <v>8982.7373726893493</v>
      </c>
      <c r="AS97" s="1">
        <v>1183.8772685936899</v>
      </c>
      <c r="AT97" s="1">
        <v>241.56876071009901</v>
      </c>
      <c r="AU97" s="1">
        <v>15479.8432363312</v>
      </c>
      <c r="AV97" s="1">
        <v>7501.2638400740998</v>
      </c>
      <c r="AW97" s="1">
        <v>0.4450490936</v>
      </c>
      <c r="AX97">
        <v>4689.8631354462004</v>
      </c>
      <c r="AY97" s="1">
        <v>0.27824902330000001</v>
      </c>
      <c r="AZ97">
        <v>835.48217809649998</v>
      </c>
      <c r="BA97" s="1">
        <v>4.9569058499999999E-2</v>
      </c>
      <c r="BB97">
        <v>3828.3040430893002</v>
      </c>
      <c r="BC97" s="1">
        <v>0.22713282460000001</v>
      </c>
      <c r="BD97">
        <v>16854.9131967061</v>
      </c>
      <c r="BE97" s="1">
        <v>0.59069969208092399</v>
      </c>
      <c r="BF97">
        <v>0.20993111426772701</v>
      </c>
      <c r="BG97">
        <v>0.14730589826992199</v>
      </c>
      <c r="BH97">
        <v>4.1941711990559197E-2</v>
      </c>
      <c r="BI97">
        <v>1.0121583390868201E-2</v>
      </c>
    </row>
    <row r="98" spans="1:61" x14ac:dyDescent="0.35">
      <c r="A98" t="s">
        <v>1354</v>
      </c>
      <c r="B98" t="s">
        <v>721</v>
      </c>
      <c r="C98">
        <v>30</v>
      </c>
      <c r="D98">
        <v>38.423190200000001</v>
      </c>
      <c r="E98">
        <v>1152.695706</v>
      </c>
      <c r="F98" t="e">
        <v>#N/A</v>
      </c>
      <c r="G98" t="e">
        <v>#N/A</v>
      </c>
      <c r="H98" t="e">
        <v>#N/A</v>
      </c>
      <c r="I98">
        <v>2.49126980498919E-2</v>
      </c>
      <c r="J98">
        <v>0.94488141347795396</v>
      </c>
      <c r="K98">
        <v>1.9529581918501099E-2</v>
      </c>
      <c r="L98">
        <v>0.40534112454035898</v>
      </c>
      <c r="M98" t="e">
        <v>#N/A</v>
      </c>
      <c r="N98">
        <v>0.10698813399370299</v>
      </c>
      <c r="O98">
        <v>66051.153846150002</v>
      </c>
      <c r="P98" s="1">
        <v>0.17857142857142899</v>
      </c>
      <c r="Q98">
        <v>0.17857142857142899</v>
      </c>
      <c r="R98">
        <v>0.64285714285714302</v>
      </c>
      <c r="S98">
        <v>15</v>
      </c>
      <c r="T98">
        <v>69847.733333330005</v>
      </c>
      <c r="U98" s="1">
        <v>76.846380400000001</v>
      </c>
      <c r="V98">
        <v>325374.19723848603</v>
      </c>
      <c r="W98" s="1">
        <v>0.76795930244711297</v>
      </c>
      <c r="X98">
        <v>4.23442873176973E-2</v>
      </c>
      <c r="Y98">
        <v>0.18969641023518999</v>
      </c>
      <c r="Z98">
        <v>0.232040697552887</v>
      </c>
      <c r="AA98">
        <v>325.37419723848598</v>
      </c>
      <c r="AB98">
        <v>7600.7266743474802</v>
      </c>
      <c r="AC98" s="1">
        <v>599.51504668830603</v>
      </c>
      <c r="AD98">
        <v>249673.06200761601</v>
      </c>
      <c r="AE98" s="1">
        <v>474</v>
      </c>
      <c r="AF98">
        <v>43873</v>
      </c>
      <c r="AG98" s="1">
        <v>72543.411607142902</v>
      </c>
      <c r="AH98" s="1">
        <v>37.499994729226302</v>
      </c>
      <c r="AI98">
        <v>20</v>
      </c>
      <c r="AJ98">
        <v>20.950990898867499</v>
      </c>
      <c r="AK98">
        <v>0.5</v>
      </c>
      <c r="AL98">
        <v>0.30993700000000002</v>
      </c>
      <c r="AM98">
        <v>0.442077</v>
      </c>
      <c r="AN98">
        <v>2213.2084527779102</v>
      </c>
      <c r="AO98" s="1">
        <v>1.16469024403106</v>
      </c>
      <c r="AP98">
        <v>2008.31132444593</v>
      </c>
      <c r="AQ98" s="1">
        <v>2736.6892091120499</v>
      </c>
      <c r="AR98" s="1">
        <v>7462.0045821529202</v>
      </c>
      <c r="AS98" s="1">
        <v>631.99324523205996</v>
      </c>
      <c r="AT98">
        <v>842.68259606061201</v>
      </c>
      <c r="AU98" s="1">
        <v>13681.6809570036</v>
      </c>
      <c r="AV98" s="1">
        <v>5312.0147343563003</v>
      </c>
      <c r="AW98" s="1">
        <v>0.37127705929999999</v>
      </c>
      <c r="AX98">
        <v>6665.4200467437004</v>
      </c>
      <c r="AY98" s="1">
        <v>0.46587174120000002</v>
      </c>
      <c r="AZ98">
        <v>1224.2122624409999</v>
      </c>
      <c r="BA98">
        <v>8.5564884800000005E-2</v>
      </c>
      <c r="BB98">
        <v>1105.767330335</v>
      </c>
      <c r="BC98" s="1">
        <v>7.7286314699999997E-2</v>
      </c>
      <c r="BD98">
        <v>14307.414373875999</v>
      </c>
      <c r="BE98" s="1">
        <v>0.56550587426486199</v>
      </c>
      <c r="BF98">
        <v>0.23707010887667301</v>
      </c>
      <c r="BG98">
        <v>0.142223538188328</v>
      </c>
      <c r="BH98">
        <v>4.0425052190468297E-2</v>
      </c>
      <c r="BI98">
        <v>1.4775426479668801E-2</v>
      </c>
    </row>
    <row r="99" spans="1:61" x14ac:dyDescent="0.35">
      <c r="A99" t="s">
        <v>1355</v>
      </c>
      <c r="B99" t="s">
        <v>722</v>
      </c>
      <c r="C99">
        <v>91</v>
      </c>
      <c r="D99">
        <v>360.53203927472498</v>
      </c>
      <c r="E99">
        <v>32808.415573999999</v>
      </c>
      <c r="F99">
        <v>1.3174611340966799E-2</v>
      </c>
      <c r="G99">
        <v>0.59046654690571299</v>
      </c>
      <c r="H99">
        <v>2.3616116875126302E-3</v>
      </c>
      <c r="I99">
        <v>0.124454566791322</v>
      </c>
      <c r="J99">
        <v>0.20334058771644001</v>
      </c>
      <c r="K99">
        <v>6.6202075558046594E-2</v>
      </c>
      <c r="L99">
        <v>0.85737729982542199</v>
      </c>
      <c r="M99">
        <v>0.104337021908501</v>
      </c>
      <c r="N99">
        <v>0.211761574824117</v>
      </c>
      <c r="O99">
        <v>81511.449305419999</v>
      </c>
      <c r="P99" s="1">
        <v>0.371542819060313</v>
      </c>
      <c r="Q99">
        <v>0.187604131956015</v>
      </c>
      <c r="R99">
        <v>0.440853048983672</v>
      </c>
      <c r="S99">
        <v>303.37</v>
      </c>
      <c r="T99">
        <v>114260.37511949</v>
      </c>
      <c r="U99" s="1">
        <v>108.146539123842</v>
      </c>
      <c r="V99">
        <v>284150.27324233</v>
      </c>
      <c r="W99" s="1">
        <v>0.64904504337225799</v>
      </c>
      <c r="X99">
        <v>0.274437593203404</v>
      </c>
      <c r="Y99">
        <v>7.6517363424338E-2</v>
      </c>
      <c r="Z99">
        <v>0.35095495662774201</v>
      </c>
      <c r="AA99">
        <v>284.15027324233</v>
      </c>
      <c r="AB99">
        <v>12119.8201145414</v>
      </c>
      <c r="AC99" s="1">
        <v>829.83946477366101</v>
      </c>
      <c r="AD99">
        <v>151917.31468400499</v>
      </c>
      <c r="AE99" s="1">
        <v>182</v>
      </c>
      <c r="AF99">
        <v>39049</v>
      </c>
      <c r="AG99" s="1">
        <v>83527.459705132496</v>
      </c>
      <c r="AH99" s="1">
        <v>64.5499986703296</v>
      </c>
      <c r="AI99">
        <v>38.699999971573703</v>
      </c>
      <c r="AJ99">
        <v>45.896099623630697</v>
      </c>
      <c r="AK99">
        <v>0</v>
      </c>
      <c r="AL99">
        <v>0</v>
      </c>
      <c r="AM99">
        <v>0</v>
      </c>
      <c r="AN99">
        <v>0</v>
      </c>
      <c r="AO99">
        <v>0.93533788538270402</v>
      </c>
      <c r="AP99">
        <v>2906.9969976112402</v>
      </c>
      <c r="AQ99" s="1">
        <v>5022.0383077740898</v>
      </c>
      <c r="AR99" s="1">
        <v>11061.737273213699</v>
      </c>
      <c r="AS99" s="1">
        <v>1835.70623897267</v>
      </c>
      <c r="AT99">
        <v>1237.76510689477</v>
      </c>
      <c r="AU99">
        <v>22064.2439244665</v>
      </c>
      <c r="AV99" s="1">
        <v>5691.7160526225998</v>
      </c>
      <c r="AW99" s="1">
        <v>0.2290434458</v>
      </c>
      <c r="AX99">
        <v>9894.4399273550007</v>
      </c>
      <c r="AY99" s="1">
        <v>0.39816754630000001</v>
      </c>
      <c r="AZ99">
        <v>3787.9770332536</v>
      </c>
      <c r="BA99">
        <v>0.15243404699999999</v>
      </c>
      <c r="BB99">
        <v>5475.8077213088</v>
      </c>
      <c r="BC99" s="1">
        <v>0.22035496099999999</v>
      </c>
      <c r="BD99">
        <v>24849.94073454</v>
      </c>
      <c r="BE99" s="1">
        <v>0.58930351634319</v>
      </c>
      <c r="BF99">
        <v>0.19160600883272699</v>
      </c>
      <c r="BG99">
        <v>0.18359672433298299</v>
      </c>
      <c r="BH99">
        <v>2.5996471566182101E-2</v>
      </c>
      <c r="BI99">
        <v>9.4972789249175207E-3</v>
      </c>
    </row>
    <row r="100" spans="1:61" x14ac:dyDescent="0.35">
      <c r="A100" t="s">
        <v>1356</v>
      </c>
      <c r="B100" t="s">
        <v>723</v>
      </c>
      <c r="C100">
        <v>41</v>
      </c>
      <c r="D100">
        <v>46.104204951219501</v>
      </c>
      <c r="E100">
        <v>1890.2724029999999</v>
      </c>
      <c r="F100" t="e">
        <v>#N/A</v>
      </c>
      <c r="G100">
        <v>9.8352963199048096E-3</v>
      </c>
      <c r="H100" t="e">
        <v>#N/A</v>
      </c>
      <c r="I100">
        <v>2.1998577757746801E-2</v>
      </c>
      <c r="J100">
        <v>0.90730476635306401</v>
      </c>
      <c r="K100">
        <v>5.56469176584235E-2</v>
      </c>
      <c r="L100">
        <v>1</v>
      </c>
      <c r="M100" t="e">
        <v>#N/A</v>
      </c>
      <c r="N100">
        <v>0.19533646781498401</v>
      </c>
      <c r="O100">
        <v>75444.149999999994</v>
      </c>
      <c r="P100" s="1">
        <v>0.35</v>
      </c>
      <c r="Q100">
        <v>0.133333333333333</v>
      </c>
      <c r="R100">
        <v>0.51666666666666705</v>
      </c>
      <c r="S100">
        <v>26</v>
      </c>
      <c r="T100">
        <v>85223.384615379997</v>
      </c>
      <c r="U100" s="1">
        <v>72.702784730769196</v>
      </c>
      <c r="V100">
        <v>233123.05639157101</v>
      </c>
      <c r="W100" s="1">
        <v>0.72839336760387796</v>
      </c>
      <c r="X100">
        <v>0.181324212655533</v>
      </c>
      <c r="Y100">
        <v>9.0282419740589107E-2</v>
      </c>
      <c r="Z100">
        <v>0.27160663239612198</v>
      </c>
      <c r="AA100">
        <v>233.123056391571</v>
      </c>
      <c r="AB100">
        <v>5943.48358584168</v>
      </c>
      <c r="AC100" s="1">
        <v>700.69727405315098</v>
      </c>
      <c r="AD100">
        <v>161765.10032509401</v>
      </c>
      <c r="AE100" s="1">
        <v>223</v>
      </c>
      <c r="AF100">
        <v>38306.5</v>
      </c>
      <c r="AG100" s="1">
        <v>58871.1841385597</v>
      </c>
      <c r="AH100" s="1">
        <v>49.3899870300922</v>
      </c>
      <c r="AI100">
        <v>20.290599129380301</v>
      </c>
      <c r="AJ100">
        <v>34.504288489242597</v>
      </c>
      <c r="AK100">
        <v>2.75</v>
      </c>
      <c r="AL100">
        <v>1.369656</v>
      </c>
      <c r="AM100">
        <v>2.3393389999999998</v>
      </c>
      <c r="AN100">
        <v>1323.5939412908001</v>
      </c>
      <c r="AO100">
        <v>1.2134304014296899</v>
      </c>
      <c r="AP100">
        <v>2200.8018068705801</v>
      </c>
      <c r="AQ100" s="1">
        <v>3088.3501715070001</v>
      </c>
      <c r="AR100" s="1">
        <v>8670.8248948604105</v>
      </c>
      <c r="AS100" s="1">
        <v>724.85904032954397</v>
      </c>
      <c r="AT100">
        <v>1600.43515696399</v>
      </c>
      <c r="AU100">
        <v>16285.2710705315</v>
      </c>
      <c r="AV100" s="1">
        <v>7946.6137970251002</v>
      </c>
      <c r="AW100" s="1">
        <v>0.42948144440000002</v>
      </c>
      <c r="AX100">
        <v>6529.6815634854001</v>
      </c>
      <c r="AY100" s="1">
        <v>0.35290214689999999</v>
      </c>
      <c r="AZ100">
        <v>1484.5366761012001</v>
      </c>
      <c r="BA100" s="1">
        <v>8.0233036600000002E-2</v>
      </c>
      <c r="BB100">
        <v>2541.9785048229</v>
      </c>
      <c r="BC100" s="1">
        <v>0.13738337210000001</v>
      </c>
      <c r="BD100">
        <v>18502.810541434599</v>
      </c>
      <c r="BE100" s="1">
        <v>0.57307214097662396</v>
      </c>
      <c r="BF100">
        <v>0.19221182887467</v>
      </c>
      <c r="BG100">
        <v>0.13600839438276799</v>
      </c>
      <c r="BH100">
        <v>5.6371519318636001E-2</v>
      </c>
      <c r="BI100">
        <v>4.2336116447301599E-2</v>
      </c>
    </row>
    <row r="101" spans="1:61" x14ac:dyDescent="0.35">
      <c r="A101" t="s">
        <v>1357</v>
      </c>
      <c r="B101" t="s">
        <v>724</v>
      </c>
      <c r="C101">
        <v>38</v>
      </c>
      <c r="D101">
        <v>43.460219184210501</v>
      </c>
      <c r="E101">
        <v>1651.488329</v>
      </c>
      <c r="F101">
        <v>7.5817721901396996E-3</v>
      </c>
      <c r="G101">
        <v>5.5138983678898301E-2</v>
      </c>
      <c r="H101" t="e">
        <v>#N/A</v>
      </c>
      <c r="I101">
        <v>4.4340631265986002E-2</v>
      </c>
      <c r="J101">
        <v>0.79956154032731996</v>
      </c>
      <c r="K101">
        <v>9.2788782119688301E-2</v>
      </c>
      <c r="L101">
        <v>0.53525213348123402</v>
      </c>
      <c r="M101">
        <v>1.66540122750455E-2</v>
      </c>
      <c r="N101">
        <v>0.164208951374407</v>
      </c>
      <c r="O101">
        <v>70230.765890490002</v>
      </c>
      <c r="P101" s="1">
        <v>0.16521739130434801</v>
      </c>
      <c r="Q101">
        <v>0.173913043478261</v>
      </c>
      <c r="R101">
        <v>0.66086956521739104</v>
      </c>
      <c r="S101">
        <v>11.85</v>
      </c>
      <c r="T101">
        <v>97129.957805900005</v>
      </c>
      <c r="U101" s="1">
        <v>139.36610371308001</v>
      </c>
      <c r="V101">
        <v>273414.653964533</v>
      </c>
      <c r="W101" s="1">
        <v>0.609670113979212</v>
      </c>
      <c r="X101">
        <v>0.30192128021300202</v>
      </c>
      <c r="Y101">
        <v>8.8408605807785701E-2</v>
      </c>
      <c r="Z101">
        <v>0.390329886020788</v>
      </c>
      <c r="AA101">
        <v>273.41465396453299</v>
      </c>
      <c r="AB101">
        <v>8898.9875023210006</v>
      </c>
      <c r="AC101" s="1">
        <v>665.11146988553696</v>
      </c>
      <c r="AD101">
        <v>205731.99108343199</v>
      </c>
      <c r="AE101" s="1">
        <v>381</v>
      </c>
      <c r="AF101">
        <v>43069</v>
      </c>
      <c r="AG101" s="1">
        <v>71387.213300083095</v>
      </c>
      <c r="AH101" s="1">
        <v>42.399997795597798</v>
      </c>
      <c r="AI101">
        <v>30.666198023387</v>
      </c>
      <c r="AJ101">
        <v>33.461698452437503</v>
      </c>
      <c r="AK101">
        <v>0</v>
      </c>
      <c r="AL101">
        <v>0</v>
      </c>
      <c r="AM101">
        <v>0</v>
      </c>
      <c r="AN101">
        <v>0</v>
      </c>
      <c r="AO101">
        <v>0.91206013091854299</v>
      </c>
      <c r="AP101">
        <v>1920.4753944101301</v>
      </c>
      <c r="AQ101" s="1">
        <v>3485.2291469024399</v>
      </c>
      <c r="AR101" s="1">
        <v>8269.2860313879901</v>
      </c>
      <c r="AS101" s="1">
        <v>1097.95530380645</v>
      </c>
      <c r="AT101">
        <v>756.00932690575496</v>
      </c>
      <c r="AU101">
        <v>15528.955203412799</v>
      </c>
      <c r="AV101" s="1">
        <v>4834.6255188251998</v>
      </c>
      <c r="AW101" s="1">
        <v>0.31139594059999998</v>
      </c>
      <c r="AX101">
        <v>7927.0773223104998</v>
      </c>
      <c r="AY101" s="1">
        <v>0.51057929710000005</v>
      </c>
      <c r="AZ101">
        <v>861.38302487420003</v>
      </c>
      <c r="BA101">
        <v>5.5481272800000002E-2</v>
      </c>
      <c r="BB101">
        <v>1902.5677739579</v>
      </c>
      <c r="BC101" s="1">
        <v>0.12254348950000001</v>
      </c>
      <c r="BD101">
        <v>15525.653639967801</v>
      </c>
      <c r="BE101" s="1">
        <v>0.55540652017320202</v>
      </c>
      <c r="BF101">
        <v>0.23715145569575799</v>
      </c>
      <c r="BG101">
        <v>0.145036532147444</v>
      </c>
      <c r="BH101">
        <v>4.1605401677185898E-2</v>
      </c>
      <c r="BI101">
        <v>2.0800090306409901E-2</v>
      </c>
    </row>
    <row r="102" spans="1:61" x14ac:dyDescent="0.35">
      <c r="A102" t="s">
        <v>1358</v>
      </c>
      <c r="B102" t="s">
        <v>725</v>
      </c>
      <c r="C102">
        <v>22</v>
      </c>
      <c r="D102">
        <v>26.083119863636401</v>
      </c>
      <c r="E102">
        <v>573.82863699999996</v>
      </c>
      <c r="F102" t="e">
        <v>#N/A</v>
      </c>
      <c r="G102" t="e">
        <v>#N/A</v>
      </c>
      <c r="H102" t="e">
        <v>#N/A</v>
      </c>
      <c r="I102">
        <v>2.17928852465788E-2</v>
      </c>
      <c r="J102">
        <v>0.93429842566855903</v>
      </c>
      <c r="K102">
        <v>3.0536078490328401E-2</v>
      </c>
      <c r="L102">
        <v>0.59921194077109496</v>
      </c>
      <c r="M102" t="e">
        <v>#N/A</v>
      </c>
      <c r="N102">
        <v>0.127350537016926</v>
      </c>
      <c r="O102">
        <v>49421.953345989998</v>
      </c>
      <c r="P102" s="1">
        <v>0.33333333333333298</v>
      </c>
      <c r="Q102">
        <v>0.317460317460317</v>
      </c>
      <c r="R102">
        <v>0.34920634920634902</v>
      </c>
      <c r="S102">
        <v>14.2</v>
      </c>
      <c r="T102">
        <v>98204.647887319996</v>
      </c>
      <c r="U102" s="1">
        <v>40.410467394366201</v>
      </c>
      <c r="V102">
        <v>147701.44697396801</v>
      </c>
      <c r="W102" s="1">
        <v>0.62461672022476</v>
      </c>
      <c r="X102">
        <v>0.203052622537441</v>
      </c>
      <c r="Y102">
        <v>0.172330657237799</v>
      </c>
      <c r="Z102">
        <v>0.37538327977524</v>
      </c>
      <c r="AA102">
        <v>147.70144697396799</v>
      </c>
      <c r="AB102">
        <v>3090.0566574546901</v>
      </c>
      <c r="AC102" s="1">
        <v>397.131173500496</v>
      </c>
      <c r="AD102">
        <v>111671.87594514</v>
      </c>
      <c r="AE102" s="1">
        <v>72</v>
      </c>
      <c r="AF102">
        <v>38293</v>
      </c>
      <c r="AG102" s="1">
        <v>59832.434143222497</v>
      </c>
      <c r="AH102" s="1">
        <v>25.2199447621995</v>
      </c>
      <c r="AI102">
        <v>20.0339859073332</v>
      </c>
      <c r="AJ102">
        <v>20.0008832182147</v>
      </c>
      <c r="AK102">
        <v>0.5</v>
      </c>
      <c r="AL102">
        <v>0.38335000000000002</v>
      </c>
      <c r="AM102">
        <v>0.29927500000000001</v>
      </c>
      <c r="AN102">
        <v>0</v>
      </c>
      <c r="AO102" s="1">
        <v>0.59135368530827404</v>
      </c>
      <c r="AP102">
        <v>2226.6777354996302</v>
      </c>
      <c r="AQ102" s="1">
        <v>3213.9452461658898</v>
      </c>
      <c r="AR102" s="1">
        <v>9011.5381257976496</v>
      </c>
      <c r="AS102" s="1">
        <v>742.471223164138</v>
      </c>
      <c r="AT102">
        <v>772.22078409446794</v>
      </c>
      <c r="AU102">
        <v>15966.8531147218</v>
      </c>
      <c r="AV102" s="1">
        <v>11215.2344639527</v>
      </c>
      <c r="AW102" s="1">
        <v>0.64926287230000002</v>
      </c>
      <c r="AX102">
        <v>2831.4378161141999</v>
      </c>
      <c r="AY102" s="1">
        <v>0.16391520439999999</v>
      </c>
      <c r="AZ102">
        <v>856.43754118859999</v>
      </c>
      <c r="BA102">
        <v>4.9580158100000001E-2</v>
      </c>
      <c r="BB102">
        <v>2370.6862660030001</v>
      </c>
      <c r="BC102" s="1">
        <v>0.1372417652</v>
      </c>
      <c r="BD102">
        <v>17273.796087258499</v>
      </c>
      <c r="BE102" s="1">
        <v>0.48455082004796501</v>
      </c>
      <c r="BF102">
        <v>0.24523277053084</v>
      </c>
      <c r="BG102">
        <v>0.201326083157116</v>
      </c>
      <c r="BH102">
        <v>5.7611891725552498E-2</v>
      </c>
      <c r="BI102">
        <v>1.1278434538526901E-2</v>
      </c>
    </row>
    <row r="103" spans="1:61" x14ac:dyDescent="0.35">
      <c r="A103" t="s">
        <v>1359</v>
      </c>
      <c r="B103" t="s">
        <v>726</v>
      </c>
      <c r="C103">
        <v>72</v>
      </c>
      <c r="D103">
        <v>20.850075944444399</v>
      </c>
      <c r="E103">
        <v>1501.2054680000001</v>
      </c>
      <c r="F103" t="e">
        <v>#N/A</v>
      </c>
      <c r="G103">
        <v>1.6057308733807799E-2</v>
      </c>
      <c r="H103" t="e">
        <v>#N/A</v>
      </c>
      <c r="I103">
        <v>2.6419065731070401E-2</v>
      </c>
      <c r="J103">
        <v>0.92040154650185502</v>
      </c>
      <c r="K103">
        <v>3.5118430032220302E-2</v>
      </c>
      <c r="L103">
        <v>0.63315332716334904</v>
      </c>
      <c r="M103" t="e">
        <v>#N/A</v>
      </c>
      <c r="N103">
        <v>0.17343159020316501</v>
      </c>
      <c r="O103">
        <v>68626.114251289997</v>
      </c>
      <c r="P103" s="1">
        <v>8.7719298245614002E-2</v>
      </c>
      <c r="Q103">
        <v>0.114035087719298</v>
      </c>
      <c r="R103">
        <v>0.79824561403508798</v>
      </c>
      <c r="S103">
        <v>20.2</v>
      </c>
      <c r="T103">
        <v>93401.366336630002</v>
      </c>
      <c r="U103" s="1">
        <v>74.3171023762376</v>
      </c>
      <c r="V103">
        <v>175593.73824502999</v>
      </c>
      <c r="W103" s="1">
        <v>0.66651563104841105</v>
      </c>
      <c r="X103">
        <v>0.11468516129678399</v>
      </c>
      <c r="Y103">
        <v>0.21879920765480501</v>
      </c>
      <c r="Z103">
        <v>0.33348436895158901</v>
      </c>
      <c r="AA103">
        <v>175.59373824503001</v>
      </c>
      <c r="AB103">
        <v>3856.6925870003602</v>
      </c>
      <c r="AC103" s="1">
        <v>323.01848103846601</v>
      </c>
      <c r="AD103">
        <v>113111.871978346</v>
      </c>
      <c r="AE103" s="1">
        <v>76</v>
      </c>
      <c r="AF103">
        <v>36574</v>
      </c>
      <c r="AG103" s="1">
        <v>56904.018867924497</v>
      </c>
      <c r="AH103" s="1">
        <v>27.699993602188201</v>
      </c>
      <c r="AI103">
        <v>20.278495055978802</v>
      </c>
      <c r="AJ103">
        <v>20.813978374047799</v>
      </c>
      <c r="AK103">
        <v>2</v>
      </c>
      <c r="AL103">
        <v>1.708432</v>
      </c>
      <c r="AM103">
        <v>1.7593319999999999</v>
      </c>
      <c r="AN103">
        <v>0</v>
      </c>
      <c r="AO103">
        <v>0.672240853144637</v>
      </c>
      <c r="AP103">
        <v>1733.4995145381399</v>
      </c>
      <c r="AQ103" s="1">
        <v>4553.8551688781899</v>
      </c>
      <c r="AR103" s="1">
        <v>10057.2379143506</v>
      </c>
      <c r="AS103" s="1">
        <v>1034.1508628184699</v>
      </c>
      <c r="AT103">
        <v>313.16591234265297</v>
      </c>
      <c r="AU103">
        <v>17691.909372927999</v>
      </c>
      <c r="AV103" s="1">
        <v>10482.551267171901</v>
      </c>
      <c r="AW103" s="1">
        <v>0.58153134090000003</v>
      </c>
      <c r="AX103">
        <v>3321.5988342255</v>
      </c>
      <c r="AY103" s="1">
        <v>0.18426943740000001</v>
      </c>
      <c r="AZ103">
        <v>871.99039541970001</v>
      </c>
      <c r="BA103" s="1">
        <v>4.8374649499999998E-2</v>
      </c>
      <c r="BB103">
        <v>3349.6313397528002</v>
      </c>
      <c r="BC103" s="1">
        <v>0.18582457220000001</v>
      </c>
      <c r="BD103">
        <v>18025.7718365699</v>
      </c>
      <c r="BE103" s="1">
        <v>0.56396078946836303</v>
      </c>
      <c r="BF103">
        <v>0.298814666860308</v>
      </c>
      <c r="BG103">
        <v>0.105549708526898</v>
      </c>
      <c r="BH103">
        <v>2.4312220912896299E-2</v>
      </c>
      <c r="BI103">
        <v>7.3626142315349804E-3</v>
      </c>
    </row>
    <row r="104" spans="1:61" x14ac:dyDescent="0.35">
      <c r="A104" t="s">
        <v>1360</v>
      </c>
      <c r="B104" t="s">
        <v>727</v>
      </c>
      <c r="C104">
        <v>110</v>
      </c>
      <c r="D104">
        <v>13.400124590909099</v>
      </c>
      <c r="E104">
        <v>1474.0137050000001</v>
      </c>
      <c r="F104" t="e">
        <v>#N/A</v>
      </c>
      <c r="G104" t="e">
        <v>#N/A</v>
      </c>
      <c r="H104" t="e">
        <v>#N/A</v>
      </c>
      <c r="I104">
        <v>2.7384421522905301E-2</v>
      </c>
      <c r="J104">
        <v>0.93693961447095697</v>
      </c>
      <c r="K104">
        <v>2.4136184254291398E-2</v>
      </c>
      <c r="L104">
        <v>0.39052176357160601</v>
      </c>
      <c r="M104" t="e">
        <v>#N/A</v>
      </c>
      <c r="N104">
        <v>0.207330532344908</v>
      </c>
      <c r="O104">
        <v>58959.918258810001</v>
      </c>
      <c r="P104" s="1">
        <v>0.146788990825688</v>
      </c>
      <c r="Q104">
        <v>0.17431192660550501</v>
      </c>
      <c r="R104">
        <v>0.67889908256880704</v>
      </c>
      <c r="S104">
        <v>13.4</v>
      </c>
      <c r="T104">
        <v>78401.716417909993</v>
      </c>
      <c r="U104" s="1">
        <v>110.00102276119399</v>
      </c>
      <c r="V104">
        <v>235672.34742909</v>
      </c>
      <c r="W104" s="1">
        <v>0.80707301456108005</v>
      </c>
      <c r="X104">
        <v>4.3286156854482803E-2</v>
      </c>
      <c r="Y104">
        <v>0.149640828584438</v>
      </c>
      <c r="Z104">
        <v>0.19292698543892001</v>
      </c>
      <c r="AA104">
        <v>235.67234742909</v>
      </c>
      <c r="AB104">
        <v>5563.7617019307199</v>
      </c>
      <c r="AC104" s="1">
        <v>491.96670800289502</v>
      </c>
      <c r="AD104">
        <v>166941.99057999699</v>
      </c>
      <c r="AE104" s="1">
        <v>247</v>
      </c>
      <c r="AF104">
        <v>40920</v>
      </c>
      <c r="AG104" s="1">
        <v>69291.745500782505</v>
      </c>
      <c r="AH104" s="1">
        <v>43.4999837446451</v>
      </c>
      <c r="AI104">
        <v>19.999998573285701</v>
      </c>
      <c r="AJ104">
        <v>22.113423418210999</v>
      </c>
      <c r="AK104">
        <v>1.75</v>
      </c>
      <c r="AL104">
        <v>1.019144</v>
      </c>
      <c r="AM104">
        <v>1.435152</v>
      </c>
      <c r="AN104">
        <v>1797.56294735401</v>
      </c>
      <c r="AO104" s="1">
        <v>1.13815749288586</v>
      </c>
      <c r="AP104">
        <v>1577.48724595474</v>
      </c>
      <c r="AQ104" s="1">
        <v>2791.4616167018598</v>
      </c>
      <c r="AR104" s="1">
        <v>8411.7767208955502</v>
      </c>
      <c r="AS104" s="1">
        <v>734.22999143688401</v>
      </c>
      <c r="AT104">
        <v>451.49243032309499</v>
      </c>
      <c r="AU104">
        <v>13966.448005312101</v>
      </c>
      <c r="AV104" s="1">
        <v>6738.0819124502004</v>
      </c>
      <c r="AW104" s="1">
        <v>0.4345944135</v>
      </c>
      <c r="AX104">
        <v>6331.5180253686003</v>
      </c>
      <c r="AY104" s="1">
        <v>0.408371759</v>
      </c>
      <c r="AZ104">
        <v>917.5659424488</v>
      </c>
      <c r="BA104" s="1">
        <v>5.9181386900000001E-2</v>
      </c>
      <c r="BB104">
        <v>1517.1335382423999</v>
      </c>
      <c r="BC104" s="1">
        <v>9.7852440600000007E-2</v>
      </c>
      <c r="BD104">
        <v>15504.29941851</v>
      </c>
      <c r="BE104" s="1">
        <v>0.52810743560578599</v>
      </c>
      <c r="BF104">
        <v>0.29172129241530298</v>
      </c>
      <c r="BG104">
        <v>0.109036529045672</v>
      </c>
      <c r="BH104">
        <v>4.6682311002523097E-2</v>
      </c>
      <c r="BI104">
        <v>2.44524319307159E-2</v>
      </c>
    </row>
    <row r="105" spans="1:61" x14ac:dyDescent="0.35">
      <c r="A105" t="s">
        <v>1361</v>
      </c>
      <c r="B105" t="s">
        <v>728</v>
      </c>
      <c r="C105">
        <v>4</v>
      </c>
      <c r="D105">
        <v>315.36958874999999</v>
      </c>
      <c r="E105">
        <v>1261.478355</v>
      </c>
      <c r="F105" t="e">
        <v>#N/A</v>
      </c>
      <c r="G105">
        <v>0.14267269897639701</v>
      </c>
      <c r="H105" t="e">
        <v>#N/A</v>
      </c>
      <c r="I105">
        <v>0.43177336074602202</v>
      </c>
      <c r="J105">
        <v>0.325882934775925</v>
      </c>
      <c r="K105">
        <v>9.6408623160481002E-2</v>
      </c>
      <c r="L105">
        <v>1</v>
      </c>
      <c r="M105">
        <v>1.43631139008436E-2</v>
      </c>
      <c r="N105">
        <v>0.10166813460582499</v>
      </c>
      <c r="O105">
        <v>72504.518918910006</v>
      </c>
      <c r="P105" s="1">
        <v>0.225806451612903</v>
      </c>
      <c r="Q105">
        <v>0.21505376344086</v>
      </c>
      <c r="R105">
        <v>0.55913978494623695</v>
      </c>
      <c r="S105">
        <v>12.25</v>
      </c>
      <c r="T105">
        <v>87658.795918360003</v>
      </c>
      <c r="U105" s="1">
        <v>102.977824897959</v>
      </c>
      <c r="V105">
        <v>80257.738548355803</v>
      </c>
      <c r="W105" s="1">
        <v>0.68232398358806601</v>
      </c>
      <c r="X105">
        <v>0.25644279034485201</v>
      </c>
      <c r="Y105">
        <v>6.1233226067081897E-2</v>
      </c>
      <c r="Z105">
        <v>0.31767601641193399</v>
      </c>
      <c r="AA105">
        <v>80.257738548355803</v>
      </c>
      <c r="AB105">
        <v>2463.8948323453401</v>
      </c>
      <c r="AC105" s="1">
        <v>309.10778488941997</v>
      </c>
      <c r="AD105" s="1">
        <v>58151.133882223497</v>
      </c>
      <c r="AE105" s="1">
        <v>6</v>
      </c>
      <c r="AF105">
        <v>31584</v>
      </c>
      <c r="AG105" s="1">
        <v>42892.462913655399</v>
      </c>
      <c r="AH105" s="1">
        <v>46.569862536414497</v>
      </c>
      <c r="AI105">
        <v>29.417291056270301</v>
      </c>
      <c r="AJ105">
        <v>30.322680538640601</v>
      </c>
      <c r="AK105">
        <v>1</v>
      </c>
      <c r="AL105">
        <v>0.76613200000000004</v>
      </c>
      <c r="AM105">
        <v>0.92163300000000004</v>
      </c>
      <c r="AN105">
        <v>0</v>
      </c>
      <c r="AO105">
        <v>1.14002274558613</v>
      </c>
      <c r="AP105">
        <v>2765.1497119821802</v>
      </c>
      <c r="AQ105" s="1">
        <v>2657.8104227559302</v>
      </c>
      <c r="AR105" s="1">
        <v>10456.3152016984</v>
      </c>
      <c r="AS105" s="1">
        <v>866.41638016848901</v>
      </c>
      <c r="AT105" s="1">
        <v>86.219648215842795</v>
      </c>
      <c r="AU105">
        <v>16831.9113648208</v>
      </c>
      <c r="AV105" s="1">
        <v>12417.6888332573</v>
      </c>
      <c r="AW105" s="1">
        <v>0.68818481990000002</v>
      </c>
      <c r="AX105">
        <v>2290.6692793443999</v>
      </c>
      <c r="AY105" s="1">
        <v>0.12694824669999999</v>
      </c>
      <c r="AZ105">
        <v>924.26826617849997</v>
      </c>
      <c r="BA105" s="1">
        <v>5.1222687199999999E-2</v>
      </c>
      <c r="BB105">
        <v>2411.4926934282998</v>
      </c>
      <c r="BC105" s="1">
        <v>0.13364424629999999</v>
      </c>
      <c r="BD105">
        <v>18044.119072208501</v>
      </c>
      <c r="BE105" s="1">
        <v>0.58504756259974999</v>
      </c>
      <c r="BF105">
        <v>0.235103907759935</v>
      </c>
      <c r="BG105">
        <v>0.13845862183020499</v>
      </c>
      <c r="BH105">
        <v>1.40343150808894E-2</v>
      </c>
      <c r="BI105">
        <v>2.7355592729220699E-2</v>
      </c>
    </row>
    <row r="106" spans="1:61" x14ac:dyDescent="0.35">
      <c r="A106" t="s">
        <v>1362</v>
      </c>
      <c r="B106" t="s">
        <v>729</v>
      </c>
      <c r="C106">
        <v>78</v>
      </c>
      <c r="D106">
        <v>16.206044012820499</v>
      </c>
      <c r="E106">
        <v>1264.0714330000001</v>
      </c>
      <c r="F106" t="e">
        <v>#N/A</v>
      </c>
      <c r="G106">
        <v>1.4861594561677899E-2</v>
      </c>
      <c r="H106" t="e">
        <v>#N/A</v>
      </c>
      <c r="I106">
        <v>2.3606293765659401E-2</v>
      </c>
      <c r="J106">
        <v>0.91667746360914604</v>
      </c>
      <c r="K106">
        <v>4.1042595727063598E-2</v>
      </c>
      <c r="L106">
        <v>0.45546313337189398</v>
      </c>
      <c r="M106" t="e">
        <v>#N/A</v>
      </c>
      <c r="N106">
        <v>0.15321879692931201</v>
      </c>
      <c r="O106">
        <v>66497.351832700006</v>
      </c>
      <c r="P106" s="1">
        <v>0.24752475247524799</v>
      </c>
      <c r="Q106">
        <v>0.158415841584158</v>
      </c>
      <c r="R106">
        <v>0.59405940594059403</v>
      </c>
      <c r="S106">
        <v>13</v>
      </c>
      <c r="T106">
        <v>101987.92307691999</v>
      </c>
      <c r="U106" s="1">
        <v>97.236264076923106</v>
      </c>
      <c r="V106">
        <v>345458.00862189097</v>
      </c>
      <c r="W106" s="1">
        <v>0.84677652194861497</v>
      </c>
      <c r="X106">
        <v>0.118270344936242</v>
      </c>
      <c r="Y106">
        <v>3.4953133115143302E-2</v>
      </c>
      <c r="Z106">
        <v>0.153223478051385</v>
      </c>
      <c r="AA106">
        <v>345.458008621891</v>
      </c>
      <c r="AB106">
        <v>7046.5005121273098</v>
      </c>
      <c r="AC106" s="1">
        <v>848.717099360318</v>
      </c>
      <c r="AD106">
        <v>238136.01899012001</v>
      </c>
      <c r="AE106" s="1">
        <v>450</v>
      </c>
      <c r="AF106">
        <v>44318</v>
      </c>
      <c r="AG106" s="1">
        <v>79001.194152046795</v>
      </c>
      <c r="AH106" s="1">
        <v>30.499899760604698</v>
      </c>
      <c r="AI106">
        <v>19.999996213897699</v>
      </c>
      <c r="AJ106">
        <v>20.258382332895501</v>
      </c>
      <c r="AK106">
        <v>3</v>
      </c>
      <c r="AL106">
        <v>3</v>
      </c>
      <c r="AM106">
        <v>3</v>
      </c>
      <c r="AN106">
        <v>3939.2041383155001</v>
      </c>
      <c r="AO106">
        <v>1.1799293426488999</v>
      </c>
      <c r="AP106">
        <v>2385.08240222212</v>
      </c>
      <c r="AQ106" s="1">
        <v>4010.6080381614001</v>
      </c>
      <c r="AR106" s="1">
        <v>7539.8954846881697</v>
      </c>
      <c r="AS106" s="1">
        <v>1105.76703460713</v>
      </c>
      <c r="AT106" s="1">
        <v>401.37306860568901</v>
      </c>
      <c r="AU106">
        <v>15442.7260282845</v>
      </c>
      <c r="AV106" s="1">
        <v>5351.8625894682</v>
      </c>
      <c r="AW106" s="1">
        <v>0.27467857709999999</v>
      </c>
      <c r="AX106">
        <v>9281.6167632654997</v>
      </c>
      <c r="AY106" s="1">
        <v>0.47636897299999997</v>
      </c>
      <c r="AZ106">
        <v>1997.9705404420999</v>
      </c>
      <c r="BA106">
        <v>0.10254368379999999</v>
      </c>
      <c r="BB106">
        <v>2852.641828022</v>
      </c>
      <c r="BC106" s="1">
        <v>0.1464087661</v>
      </c>
      <c r="BD106">
        <v>19484.091721197801</v>
      </c>
      <c r="BE106" s="1">
        <v>0.50653973105104899</v>
      </c>
      <c r="BF106">
        <v>0.19053185519384799</v>
      </c>
      <c r="BG106">
        <v>0.25864257427132797</v>
      </c>
      <c r="BH106">
        <v>2.3707826324420801E-2</v>
      </c>
      <c r="BI106">
        <v>2.05780131593537E-2</v>
      </c>
    </row>
    <row r="107" spans="1:61" x14ac:dyDescent="0.35">
      <c r="A107" t="s">
        <v>1363</v>
      </c>
      <c r="B107" t="s">
        <v>730</v>
      </c>
      <c r="C107">
        <v>10</v>
      </c>
      <c r="D107">
        <v>462.56842760000001</v>
      </c>
      <c r="E107">
        <v>4625.684276</v>
      </c>
      <c r="F107">
        <v>1.05627825848345E-2</v>
      </c>
      <c r="G107">
        <v>0.70797172008199305</v>
      </c>
      <c r="H107">
        <v>3.09407700614691E-3</v>
      </c>
      <c r="I107">
        <v>5.21377368003322E-2</v>
      </c>
      <c r="J107">
        <v>0.16934409819052801</v>
      </c>
      <c r="K107">
        <v>5.6889585336165401E-2</v>
      </c>
      <c r="L107">
        <v>0.99954214110126705</v>
      </c>
      <c r="M107">
        <v>1.7273954078861401E-2</v>
      </c>
      <c r="N107">
        <v>0.216294316525703</v>
      </c>
      <c r="O107">
        <v>86451.525741110003</v>
      </c>
      <c r="P107" s="1">
        <v>0.10997442455243001</v>
      </c>
      <c r="Q107">
        <v>0.173913043478261</v>
      </c>
      <c r="R107">
        <v>0.71611253196930902</v>
      </c>
      <c r="S107">
        <v>37.5</v>
      </c>
      <c r="T107">
        <v>119764.74666665999</v>
      </c>
      <c r="U107" s="1">
        <v>123.35158069333301</v>
      </c>
      <c r="V107">
        <v>271571.88537871599</v>
      </c>
      <c r="W107" s="1">
        <v>0.83326053740557504</v>
      </c>
      <c r="X107">
        <v>0.139013281104099</v>
      </c>
      <c r="Y107">
        <v>2.77261814903259E-2</v>
      </c>
      <c r="Z107">
        <v>0.16673946259442499</v>
      </c>
      <c r="AA107">
        <v>271.57188537871599</v>
      </c>
      <c r="AB107">
        <v>20396.913920287599</v>
      </c>
      <c r="AC107" s="1">
        <v>2127.03638271399</v>
      </c>
      <c r="AD107">
        <v>161015.66679401899</v>
      </c>
      <c r="AE107" s="1">
        <v>219</v>
      </c>
      <c r="AF107">
        <v>44220.5</v>
      </c>
      <c r="AG107" s="1">
        <v>92026.860128617394</v>
      </c>
      <c r="AH107" s="1">
        <v>149.499982629812</v>
      </c>
      <c r="AI107">
        <v>70.017199576226005</v>
      </c>
      <c r="AJ107">
        <v>90.777194364129898</v>
      </c>
      <c r="AK107">
        <v>3.8</v>
      </c>
      <c r="AL107">
        <v>2.9177759999999999</v>
      </c>
      <c r="AM107">
        <v>3.3922249999999998</v>
      </c>
      <c r="AN107">
        <v>0</v>
      </c>
      <c r="AO107">
        <v>1.4109968125953201</v>
      </c>
      <c r="AP107">
        <v>4242.4744684412199</v>
      </c>
      <c r="AQ107" s="1">
        <v>5220.7558166687104</v>
      </c>
      <c r="AR107" s="1">
        <v>14423.3040733366</v>
      </c>
      <c r="AS107" s="1">
        <v>2199.12779667628</v>
      </c>
      <c r="AT107">
        <v>1109.4969616988201</v>
      </c>
      <c r="AU107">
        <v>27195.159116821698</v>
      </c>
      <c r="AV107" s="1">
        <v>5267.8551667289003</v>
      </c>
      <c r="AW107" s="1">
        <v>0.1844489121</v>
      </c>
      <c r="AX107">
        <v>17904.541715332802</v>
      </c>
      <c r="AY107" s="1">
        <v>0.62691040980000001</v>
      </c>
      <c r="AZ107">
        <v>2041.8268509029001</v>
      </c>
      <c r="BA107">
        <v>7.1492614999999995E-2</v>
      </c>
      <c r="BB107">
        <v>3345.7450189033002</v>
      </c>
      <c r="BC107" s="1">
        <v>0.117148063</v>
      </c>
      <c r="BD107">
        <v>28559.968751867898</v>
      </c>
      <c r="BE107" s="1">
        <v>0.580195046848347</v>
      </c>
      <c r="BF107">
        <v>0.25313615005794698</v>
      </c>
      <c r="BG107">
        <v>0.114101727230845</v>
      </c>
      <c r="BH107">
        <v>3.1069091144471601E-2</v>
      </c>
      <c r="BI107">
        <v>2.1497984718390099E-2</v>
      </c>
    </row>
    <row r="108" spans="1:61" x14ac:dyDescent="0.35">
      <c r="A108" t="s">
        <v>1364</v>
      </c>
      <c r="B108" t="s">
        <v>731</v>
      </c>
      <c r="C108">
        <v>79</v>
      </c>
      <c r="D108">
        <v>414.476445607595</v>
      </c>
      <c r="E108">
        <v>32743.639202999999</v>
      </c>
      <c r="F108">
        <v>1.56391067064428E-2</v>
      </c>
      <c r="G108">
        <v>0.62952295432177796</v>
      </c>
      <c r="H108">
        <v>1.51000857314832E-3</v>
      </c>
      <c r="I108">
        <v>0.18935787624457401</v>
      </c>
      <c r="J108">
        <v>0.13460232386168799</v>
      </c>
      <c r="K108">
        <v>2.9367730292368902E-2</v>
      </c>
      <c r="L108">
        <v>0.99999712253515904</v>
      </c>
      <c r="M108">
        <v>0.124285694119615</v>
      </c>
      <c r="N108">
        <v>0.26102392503004002</v>
      </c>
      <c r="O108">
        <v>81620.775605679999</v>
      </c>
      <c r="P108" s="1">
        <v>0.17480602464628001</v>
      </c>
      <c r="Q108">
        <v>0.29895025102692802</v>
      </c>
      <c r="R108">
        <v>0.52624372432679101</v>
      </c>
      <c r="S108">
        <v>711.06</v>
      </c>
      <c r="T108">
        <v>82223.941425469995</v>
      </c>
      <c r="U108" s="1">
        <v>46.049052404860397</v>
      </c>
      <c r="V108">
        <v>184903.95439750899</v>
      </c>
      <c r="W108" s="1">
        <v>0.47991451916376399</v>
      </c>
      <c r="X108">
        <v>0.42536858520963899</v>
      </c>
      <c r="Y108">
        <v>9.4716895626597394E-2</v>
      </c>
      <c r="Z108">
        <v>0.52008548083623596</v>
      </c>
      <c r="AA108">
        <v>184.90395439750901</v>
      </c>
      <c r="AB108">
        <v>9089.9902773400408</v>
      </c>
      <c r="AC108" s="1">
        <v>580.629865914785</v>
      </c>
      <c r="AD108">
        <v>104584.243796387</v>
      </c>
      <c r="AE108" s="1">
        <v>61</v>
      </c>
      <c r="AF108">
        <v>31555</v>
      </c>
      <c r="AG108" s="1">
        <v>50079.1053153955</v>
      </c>
      <c r="AH108" s="1">
        <v>78.199998584025494</v>
      </c>
      <c r="AI108">
        <v>40.116099897409399</v>
      </c>
      <c r="AJ108">
        <v>52.898699978922998</v>
      </c>
      <c r="AK108">
        <v>1</v>
      </c>
      <c r="AL108">
        <v>0.75404400000000005</v>
      </c>
      <c r="AM108">
        <v>0.83810499999999999</v>
      </c>
      <c r="AN108">
        <v>0</v>
      </c>
      <c r="AO108" s="1">
        <v>1.0018611819871599</v>
      </c>
      <c r="AP108">
        <v>4044.7449496653899</v>
      </c>
      <c r="AQ108" s="1">
        <v>5029.7392751295301</v>
      </c>
      <c r="AR108" s="1">
        <v>13685.862281579901</v>
      </c>
      <c r="AS108" s="1">
        <v>1924.08826060567</v>
      </c>
      <c r="AT108" s="1">
        <v>910.05872393285597</v>
      </c>
      <c r="AU108">
        <v>25594.493490913399</v>
      </c>
      <c r="AV108" s="1">
        <v>10026.9627701793</v>
      </c>
      <c r="AW108" s="1">
        <v>0.38408367380000003</v>
      </c>
      <c r="AX108">
        <v>8204.6084314351992</v>
      </c>
      <c r="AY108" s="1">
        <v>0.31427823360000001</v>
      </c>
      <c r="AZ108">
        <v>1228.1308091248</v>
      </c>
      <c r="BA108">
        <v>4.7043656599999997E-2</v>
      </c>
      <c r="BB108">
        <v>6646.4916520789002</v>
      </c>
      <c r="BC108" s="1">
        <v>0.25459443599999998</v>
      </c>
      <c r="BD108">
        <v>26106.193662818201</v>
      </c>
      <c r="BE108" s="1">
        <v>0.57505110167814699</v>
      </c>
      <c r="BF108">
        <v>0.25816077716346397</v>
      </c>
      <c r="BG108">
        <v>0.12961276437800401</v>
      </c>
      <c r="BH108">
        <v>2.5115969408695701E-2</v>
      </c>
      <c r="BI108">
        <v>1.2059387371689099E-2</v>
      </c>
    </row>
    <row r="109" spans="1:61" x14ac:dyDescent="0.35">
      <c r="A109" t="s">
        <v>1365</v>
      </c>
      <c r="B109" t="s">
        <v>732</v>
      </c>
      <c r="C109">
        <v>127</v>
      </c>
      <c r="D109">
        <v>12.7429821417323</v>
      </c>
      <c r="E109">
        <v>1618.3587319999999</v>
      </c>
      <c r="F109" t="e">
        <v>#N/A</v>
      </c>
      <c r="G109" t="e">
        <v>#N/A</v>
      </c>
      <c r="H109" t="e">
        <v>#N/A</v>
      </c>
      <c r="I109">
        <v>1.4915661165713801E-2</v>
      </c>
      <c r="J109">
        <v>0.94840988132079895</v>
      </c>
      <c r="K109">
        <v>2.9583206404091698E-2</v>
      </c>
      <c r="L109">
        <v>0.3159402905232</v>
      </c>
      <c r="M109" t="e">
        <v>#N/A</v>
      </c>
      <c r="N109">
        <v>0.15166773430351599</v>
      </c>
      <c r="O109">
        <v>64855.483118969998</v>
      </c>
      <c r="P109" s="1">
        <v>0.183673469387755</v>
      </c>
      <c r="Q109">
        <v>0.214285714285714</v>
      </c>
      <c r="R109">
        <v>0.60204081632653095</v>
      </c>
      <c r="S109">
        <v>14</v>
      </c>
      <c r="T109">
        <v>68051.142857140003</v>
      </c>
      <c r="U109" s="1">
        <v>115.597052285714</v>
      </c>
      <c r="V109">
        <v>265650.55169733497</v>
      </c>
      <c r="W109" s="1">
        <v>0.90606092247056802</v>
      </c>
      <c r="X109">
        <v>3.6413441645798898E-2</v>
      </c>
      <c r="Y109">
        <v>5.7525635883633498E-2</v>
      </c>
      <c r="Z109">
        <v>9.3939077529432397E-2</v>
      </c>
      <c r="AA109">
        <v>265.650551697335</v>
      </c>
      <c r="AB109">
        <v>5427.6223350954797</v>
      </c>
      <c r="AC109" s="1">
        <v>613.41170555750398</v>
      </c>
      <c r="AD109">
        <v>210028.34928716399</v>
      </c>
      <c r="AE109" s="1">
        <v>394</v>
      </c>
      <c r="AF109">
        <v>48305</v>
      </c>
      <c r="AG109" s="1">
        <v>79003.946146146103</v>
      </c>
      <c r="AH109" s="1">
        <v>27.4999696740568</v>
      </c>
      <c r="AI109">
        <v>19.999997432815501</v>
      </c>
      <c r="AJ109">
        <v>19.999948897430102</v>
      </c>
      <c r="AK109">
        <v>0.5</v>
      </c>
      <c r="AL109">
        <v>0.23384199999999999</v>
      </c>
      <c r="AM109">
        <v>0.33451500000000001</v>
      </c>
      <c r="AN109">
        <v>1013.58133247308</v>
      </c>
      <c r="AO109" s="1">
        <v>0.988490112490504</v>
      </c>
      <c r="AP109">
        <v>1373.05169494399</v>
      </c>
      <c r="AQ109" s="1">
        <v>2919.6398898288298</v>
      </c>
      <c r="AR109" s="1">
        <v>8267.4184440338304</v>
      </c>
      <c r="AS109" s="1">
        <v>1030.2022642035599</v>
      </c>
      <c r="AT109">
        <v>219.849532099908</v>
      </c>
      <c r="AU109">
        <v>13810.161825110101</v>
      </c>
      <c r="AV109" s="1">
        <v>6565.9251450162001</v>
      </c>
      <c r="AW109" s="1">
        <v>0.4827940248</v>
      </c>
      <c r="AX109">
        <v>5421.3877396852004</v>
      </c>
      <c r="AY109" s="1">
        <v>0.39863591939999998</v>
      </c>
      <c r="AZ109">
        <v>959.96142762969998</v>
      </c>
      <c r="BA109">
        <v>7.0586190199999996E-2</v>
      </c>
      <c r="BB109">
        <v>652.5732578894</v>
      </c>
      <c r="BC109" s="1">
        <v>4.7983865600000002E-2</v>
      </c>
      <c r="BD109">
        <v>13599.8475702205</v>
      </c>
      <c r="BE109" s="1">
        <v>0.55245600515063498</v>
      </c>
      <c r="BF109">
        <v>0.26399385517420598</v>
      </c>
      <c r="BG109">
        <v>0.12514920042365199</v>
      </c>
      <c r="BH109">
        <v>4.5710067587720102E-2</v>
      </c>
      <c r="BI109">
        <v>1.26908716637866E-2</v>
      </c>
    </row>
    <row r="110" spans="1:61" x14ac:dyDescent="0.35">
      <c r="A110" t="s">
        <v>1366</v>
      </c>
      <c r="B110" t="s">
        <v>733</v>
      </c>
      <c r="C110">
        <v>117</v>
      </c>
      <c r="D110">
        <v>18.899410692307701</v>
      </c>
      <c r="E110">
        <v>2211.2310510000002</v>
      </c>
      <c r="F110">
        <v>9.6414425421058603E-3</v>
      </c>
      <c r="G110">
        <v>5.57162433769958E-3</v>
      </c>
      <c r="H110" t="e">
        <v>#N/A</v>
      </c>
      <c r="I110">
        <v>2.9336268024633499E-2</v>
      </c>
      <c r="J110">
        <v>0.91747005621782496</v>
      </c>
      <c r="K110">
        <v>3.7095898966443101E-2</v>
      </c>
      <c r="L110">
        <v>0.40435242188761</v>
      </c>
      <c r="M110">
        <v>6.4428671947226197E-3</v>
      </c>
      <c r="N110">
        <v>0.15187991502554199</v>
      </c>
      <c r="O110">
        <v>80625.866072019999</v>
      </c>
      <c r="P110" s="1">
        <v>0.165680473372781</v>
      </c>
      <c r="Q110">
        <v>0.24852071005917201</v>
      </c>
      <c r="R110">
        <v>0.585798816568047</v>
      </c>
      <c r="S110">
        <v>14.08</v>
      </c>
      <c r="T110">
        <v>97116.690340899993</v>
      </c>
      <c r="U110" s="1">
        <v>157.04765987215899</v>
      </c>
      <c r="V110">
        <v>422183.43016566098</v>
      </c>
      <c r="W110" s="1">
        <v>0.74115927831275297</v>
      </c>
      <c r="X110">
        <v>0.108297755423945</v>
      </c>
      <c r="Y110">
        <v>0.15054296626330099</v>
      </c>
      <c r="Z110">
        <v>0.25884072168724698</v>
      </c>
      <c r="AA110">
        <v>422.18343016566098</v>
      </c>
      <c r="AB110">
        <v>12215.1518213281</v>
      </c>
      <c r="AC110" s="1">
        <v>1035.36004026564</v>
      </c>
      <c r="AD110">
        <v>331079.50185157999</v>
      </c>
      <c r="AE110" s="1">
        <v>563</v>
      </c>
      <c r="AF110">
        <v>45695.5</v>
      </c>
      <c r="AG110" s="1">
        <v>76270.711195188196</v>
      </c>
      <c r="AH110" s="1">
        <v>52.149995748500501</v>
      </c>
      <c r="AI110">
        <v>24.749999862698001</v>
      </c>
      <c r="AJ110">
        <v>25.289295321384099</v>
      </c>
      <c r="AK110">
        <v>1.7</v>
      </c>
      <c r="AL110">
        <v>1.0787720000000001</v>
      </c>
      <c r="AM110">
        <v>1.5135160000000001</v>
      </c>
      <c r="AN110">
        <v>3325.8445546313001</v>
      </c>
      <c r="AO110">
        <v>1.3613756947814699</v>
      </c>
      <c r="AP110">
        <v>1554.26041455312</v>
      </c>
      <c r="AQ110" s="1">
        <v>3055.5245671611201</v>
      </c>
      <c r="AR110" s="1">
        <v>10536.856182199101</v>
      </c>
      <c r="AS110" s="1">
        <v>1224.51821069331</v>
      </c>
      <c r="AT110">
        <v>413.46979076950402</v>
      </c>
      <c r="AU110">
        <v>16784.629165376198</v>
      </c>
      <c r="AV110" s="1">
        <v>5185.4611171956003</v>
      </c>
      <c r="AW110" s="1">
        <v>0.26151247109999998</v>
      </c>
      <c r="AX110">
        <v>12189.4762930617</v>
      </c>
      <c r="AY110" s="1">
        <v>0.61473801350000001</v>
      </c>
      <c r="AZ110">
        <v>1508.1319595596999</v>
      </c>
      <c r="BA110">
        <v>7.6057906199999997E-2</v>
      </c>
      <c r="BB110">
        <v>945.66421240600005</v>
      </c>
      <c r="BC110" s="1">
        <v>4.7691609199999999E-2</v>
      </c>
      <c r="BD110">
        <v>19828.733582223002</v>
      </c>
      <c r="BE110" s="1">
        <v>0.56397789410028598</v>
      </c>
      <c r="BF110">
        <v>0.26119973218744302</v>
      </c>
      <c r="BG110">
        <v>0.12080108565602</v>
      </c>
      <c r="BH110">
        <v>4.0282753322408903E-2</v>
      </c>
      <c r="BI110">
        <v>1.3738534733842201E-2</v>
      </c>
    </row>
    <row r="111" spans="1:61" x14ac:dyDescent="0.35">
      <c r="A111" t="s">
        <v>1367</v>
      </c>
      <c r="B111" t="s">
        <v>734</v>
      </c>
      <c r="C111">
        <v>67</v>
      </c>
      <c r="D111">
        <v>27.919646014925402</v>
      </c>
      <c r="E111">
        <v>1870.6162830000001</v>
      </c>
      <c r="F111" t="e">
        <v>#N/A</v>
      </c>
      <c r="G111">
        <v>8.8223054904137607E-3</v>
      </c>
      <c r="H111" t="e">
        <v>#N/A</v>
      </c>
      <c r="I111">
        <v>0.124150032660638</v>
      </c>
      <c r="J111">
        <v>0.82051351341446499</v>
      </c>
      <c r="K111">
        <v>4.2624728712273803E-2</v>
      </c>
      <c r="L111">
        <v>0.472174596267461</v>
      </c>
      <c r="M111" t="e">
        <v>#N/A</v>
      </c>
      <c r="N111">
        <v>0.17676010465882899</v>
      </c>
      <c r="O111">
        <v>66261.296266289995</v>
      </c>
      <c r="P111" s="1">
        <v>0.24285714285714299</v>
      </c>
      <c r="Q111">
        <v>0.24285714285714299</v>
      </c>
      <c r="R111">
        <v>0.51428571428571401</v>
      </c>
      <c r="S111">
        <v>16</v>
      </c>
      <c r="T111">
        <v>74323.75</v>
      </c>
      <c r="U111" s="1">
        <v>116.9135176875</v>
      </c>
      <c r="V111">
        <v>157107.55469779001</v>
      </c>
      <c r="W111" s="1">
        <v>0.75276917614349304</v>
      </c>
      <c r="X111">
        <v>0.191248365235798</v>
      </c>
      <c r="Y111">
        <v>5.5982458620708997E-2</v>
      </c>
      <c r="Z111">
        <v>0.24723082385650699</v>
      </c>
      <c r="AA111">
        <v>157.10755469778999</v>
      </c>
      <c r="AB111">
        <v>4674.1937827983702</v>
      </c>
      <c r="AC111" s="1">
        <v>468.139215914224</v>
      </c>
      <c r="AD111">
        <v>133968.265703699</v>
      </c>
      <c r="AE111" s="1">
        <v>119</v>
      </c>
      <c r="AF111">
        <v>38126</v>
      </c>
      <c r="AG111" s="1">
        <v>56734.589420242402</v>
      </c>
      <c r="AH111" s="1">
        <v>46.849945023786603</v>
      </c>
      <c r="AI111">
        <v>26.5999981286426</v>
      </c>
      <c r="AJ111">
        <v>37.151269117538</v>
      </c>
      <c r="AK111">
        <v>1.5</v>
      </c>
      <c r="AL111">
        <v>0.60203799999999996</v>
      </c>
      <c r="AM111">
        <v>1.378201</v>
      </c>
      <c r="AN111">
        <v>2301.4649873011899</v>
      </c>
      <c r="AO111" s="1">
        <v>1.5414692324069801</v>
      </c>
      <c r="AP111">
        <v>1719.5743879879401</v>
      </c>
      <c r="AQ111" s="1">
        <v>2791.6015472853701</v>
      </c>
      <c r="AR111" s="1">
        <v>8897.8384456840504</v>
      </c>
      <c r="AS111" s="1">
        <v>1166.79152738884</v>
      </c>
      <c r="AT111" s="1">
        <v>468.409410290587</v>
      </c>
      <c r="AU111">
        <v>15044.2153186368</v>
      </c>
      <c r="AV111" s="1">
        <v>8119.5302778134001</v>
      </c>
      <c r="AW111" s="1">
        <v>0.47331021709999999</v>
      </c>
      <c r="AX111">
        <v>6273.3539024823003</v>
      </c>
      <c r="AY111" s="1">
        <v>0.3656914127</v>
      </c>
      <c r="AZ111">
        <v>1121.1903528509999</v>
      </c>
      <c r="BA111">
        <v>6.5357333599999998E-2</v>
      </c>
      <c r="BB111">
        <v>1640.7004634938</v>
      </c>
      <c r="BC111" s="1">
        <v>9.5641036600000007E-2</v>
      </c>
      <c r="BD111">
        <v>17154.774996640499</v>
      </c>
      <c r="BE111" s="1">
        <v>0.56433372834971496</v>
      </c>
      <c r="BF111">
        <v>0.24388962145531101</v>
      </c>
      <c r="BG111">
        <v>0.14496523764243699</v>
      </c>
      <c r="BH111">
        <v>3.3534776156653498E-2</v>
      </c>
      <c r="BI111">
        <v>1.32766363958831E-2</v>
      </c>
    </row>
    <row r="112" spans="1:61" x14ac:dyDescent="0.35">
      <c r="A112" t="s">
        <v>1368</v>
      </c>
      <c r="B112" t="s">
        <v>735</v>
      </c>
      <c r="C112">
        <v>44</v>
      </c>
      <c r="D112">
        <v>32.713471545454503</v>
      </c>
      <c r="E112">
        <v>1439.392748</v>
      </c>
      <c r="F112">
        <v>2.0064346837494001E-2</v>
      </c>
      <c r="G112" t="e">
        <v>#N/A</v>
      </c>
      <c r="H112" t="e">
        <v>#N/A</v>
      </c>
      <c r="I112">
        <v>1.4996796429576799E-2</v>
      </c>
      <c r="J112">
        <v>0.96097184090543197</v>
      </c>
      <c r="K112" t="e">
        <v>#N/A</v>
      </c>
      <c r="L112">
        <v>0.17690927925076999</v>
      </c>
      <c r="M112">
        <v>1.26182200905917E-2</v>
      </c>
      <c r="N112">
        <v>9.2858362562909594E-2</v>
      </c>
      <c r="O112">
        <v>72320.111073670007</v>
      </c>
      <c r="P112" s="1">
        <v>7.7669902912621394E-2</v>
      </c>
      <c r="Q112">
        <v>9.7087378640776698E-2</v>
      </c>
      <c r="R112">
        <v>0.82524271844660202</v>
      </c>
      <c r="S112">
        <v>8</v>
      </c>
      <c r="T112">
        <v>102518.25</v>
      </c>
      <c r="U112" s="1">
        <v>179.9240935</v>
      </c>
      <c r="V112">
        <v>184550.29064798399</v>
      </c>
      <c r="W112" s="1">
        <v>0.89815628536854397</v>
      </c>
      <c r="X112">
        <v>8.1076124165624694E-2</v>
      </c>
      <c r="Y112">
        <v>2.0767590465831001E-2</v>
      </c>
      <c r="Z112">
        <v>0.101843714631456</v>
      </c>
      <c r="AA112">
        <v>184.55029064798401</v>
      </c>
      <c r="AB112">
        <v>4292.48376343772</v>
      </c>
      <c r="AC112" s="1">
        <v>450.63679867866</v>
      </c>
      <c r="AD112" s="1">
        <v>134578.00039043499</v>
      </c>
      <c r="AE112" s="1">
        <v>120</v>
      </c>
      <c r="AF112">
        <v>47876</v>
      </c>
      <c r="AG112" s="1">
        <v>86820.372170238494</v>
      </c>
      <c r="AH112" s="1">
        <v>47.079871880160503</v>
      </c>
      <c r="AI112">
        <v>22.0999968355299</v>
      </c>
      <c r="AJ112">
        <v>29.998574552086701</v>
      </c>
      <c r="AK112">
        <v>3</v>
      </c>
      <c r="AL112">
        <v>2.0376500000000002</v>
      </c>
      <c r="AM112">
        <v>2.4470510000000001</v>
      </c>
      <c r="AN112">
        <v>932.53911544648099</v>
      </c>
      <c r="AO112">
        <v>0.95976411937783901</v>
      </c>
      <c r="AP112">
        <v>1232.6930592538999</v>
      </c>
      <c r="AQ112" s="1">
        <v>2010.1613434000701</v>
      </c>
      <c r="AR112" s="1">
        <v>8380.1699201002193</v>
      </c>
      <c r="AS112" s="1">
        <v>445.55214752270001</v>
      </c>
      <c r="AT112" s="1">
        <v>236.96791613959101</v>
      </c>
      <c r="AU112">
        <v>12305.544386416501</v>
      </c>
      <c r="AV112" s="1">
        <v>7109.5160046740002</v>
      </c>
      <c r="AW112" s="1">
        <v>0.49244591259999998</v>
      </c>
      <c r="AX112">
        <v>4762.2344154902003</v>
      </c>
      <c r="AY112" s="1">
        <v>0.32985970790000002</v>
      </c>
      <c r="AZ112">
        <v>1508.9836068309</v>
      </c>
      <c r="BA112">
        <v>0.1045208716</v>
      </c>
      <c r="BB112">
        <v>1056.4169840182999</v>
      </c>
      <c r="BC112" s="1">
        <v>7.3173507900000004E-2</v>
      </c>
      <c r="BD112">
        <v>14437.1510110134</v>
      </c>
      <c r="BE112" s="1">
        <v>0.61763427164393603</v>
      </c>
      <c r="BF112">
        <v>0.248510789688835</v>
      </c>
      <c r="BG112">
        <v>5.83604983106134E-2</v>
      </c>
      <c r="BH112">
        <v>1.8090899498157401E-2</v>
      </c>
      <c r="BI112">
        <v>5.7403540858458599E-2</v>
      </c>
    </row>
    <row r="113" spans="1:61" x14ac:dyDescent="0.35">
      <c r="A113" t="s">
        <v>1369</v>
      </c>
      <c r="B113" t="s">
        <v>736</v>
      </c>
      <c r="C113">
        <v>109</v>
      </c>
      <c r="D113">
        <v>7.9737355321100898</v>
      </c>
      <c r="E113">
        <v>869.13717299999996</v>
      </c>
      <c r="F113" t="e">
        <v>#N/A</v>
      </c>
      <c r="G113" t="e">
        <v>#N/A</v>
      </c>
      <c r="H113" t="e">
        <v>#N/A</v>
      </c>
      <c r="I113">
        <v>1.99316137330551E-2</v>
      </c>
      <c r="J113">
        <v>0.96033007191068298</v>
      </c>
      <c r="K113">
        <v>1.7667365160316001E-2</v>
      </c>
      <c r="L113">
        <v>0.33566989520131402</v>
      </c>
      <c r="M113" t="e">
        <v>#N/A</v>
      </c>
      <c r="N113">
        <v>0.15781519739102401</v>
      </c>
      <c r="O113">
        <v>68547.664076949994</v>
      </c>
      <c r="P113" s="1">
        <v>1.58730158730159E-2</v>
      </c>
      <c r="Q113">
        <v>0.158730158730159</v>
      </c>
      <c r="R113">
        <v>0.82539682539682502</v>
      </c>
      <c r="S113">
        <v>5.5</v>
      </c>
      <c r="T113">
        <v>103650.72727272</v>
      </c>
      <c r="U113" s="1">
        <v>158.024940545455</v>
      </c>
      <c r="V113">
        <v>180680.420626768</v>
      </c>
      <c r="W113" s="1">
        <v>0.81791973016135699</v>
      </c>
      <c r="X113">
        <v>7.4428187103765406E-2</v>
      </c>
      <c r="Y113">
        <v>0.107652082734877</v>
      </c>
      <c r="Z113">
        <v>0.18208026983864301</v>
      </c>
      <c r="AA113">
        <v>180.68042062676801</v>
      </c>
      <c r="AB113">
        <v>4271.4672842557202</v>
      </c>
      <c r="AC113" s="1">
        <v>551.31952111315297</v>
      </c>
      <c r="AD113">
        <v>162688.52565383099</v>
      </c>
      <c r="AE113" s="1">
        <v>226</v>
      </c>
      <c r="AF113">
        <v>42986</v>
      </c>
      <c r="AG113" s="1">
        <v>67035.712384473198</v>
      </c>
      <c r="AH113" s="1">
        <v>45.499980479448404</v>
      </c>
      <c r="AI113">
        <v>20</v>
      </c>
      <c r="AJ113">
        <v>32.036865444720199</v>
      </c>
      <c r="AK113">
        <v>0.5</v>
      </c>
      <c r="AL113">
        <v>0.5</v>
      </c>
      <c r="AM113">
        <v>0.5</v>
      </c>
      <c r="AN113">
        <v>2462.9511042671702</v>
      </c>
      <c r="AO113" s="1">
        <v>1.2071645792172101</v>
      </c>
      <c r="AP113">
        <v>1836.14096781936</v>
      </c>
      <c r="AQ113" s="1">
        <v>2939.34229182946</v>
      </c>
      <c r="AR113" s="1">
        <v>8051.1413702932296</v>
      </c>
      <c r="AS113" s="1">
        <v>1115.2381351430199</v>
      </c>
      <c r="AT113">
        <v>554.16761008794197</v>
      </c>
      <c r="AU113">
        <v>14496.030375173001</v>
      </c>
      <c r="AV113" s="1">
        <v>7842.6150790501997</v>
      </c>
      <c r="AW113" s="1">
        <v>0.46950079109999998</v>
      </c>
      <c r="AX113">
        <v>6150.9411217788002</v>
      </c>
      <c r="AY113" s="1">
        <v>0.3682281603</v>
      </c>
      <c r="AZ113">
        <v>1960.2870203497</v>
      </c>
      <c r="BA113">
        <v>0.1173532422</v>
      </c>
      <c r="BB113">
        <v>750.31410373120002</v>
      </c>
      <c r="BC113" s="1">
        <v>4.4917806300000002E-2</v>
      </c>
      <c r="BD113">
        <v>16704.157324909898</v>
      </c>
      <c r="BE113" s="1">
        <v>0.55688214299713701</v>
      </c>
      <c r="BF113">
        <v>0.28200133573098601</v>
      </c>
      <c r="BG113">
        <v>0.10781540194455901</v>
      </c>
      <c r="BH113">
        <v>3.2024892098576903E-2</v>
      </c>
      <c r="BI113">
        <v>2.1276227228741101E-2</v>
      </c>
    </row>
    <row r="114" spans="1:61" x14ac:dyDescent="0.35">
      <c r="A114" t="s">
        <v>1370</v>
      </c>
      <c r="B114" t="s">
        <v>737</v>
      </c>
      <c r="C114">
        <v>25</v>
      </c>
      <c r="D114">
        <v>38.631283359999998</v>
      </c>
      <c r="E114">
        <v>965.78208400000005</v>
      </c>
      <c r="F114">
        <v>8.0085378538950105E-2</v>
      </c>
      <c r="G114">
        <v>1.8937133207846998E-2</v>
      </c>
      <c r="H114" t="e">
        <v>#N/A</v>
      </c>
      <c r="I114">
        <v>4.3413416504463197E-2</v>
      </c>
      <c r="J114">
        <v>0.83523585496300201</v>
      </c>
      <c r="K114">
        <v>1.93149175624963E-2</v>
      </c>
      <c r="L114">
        <v>0.310315096471111</v>
      </c>
      <c r="M114">
        <v>4.3080773381044199E-2</v>
      </c>
      <c r="N114">
        <v>0.120755929381127</v>
      </c>
      <c r="O114">
        <v>69558.784752070002</v>
      </c>
      <c r="P114" s="1">
        <v>6.9444444444444406E-2</v>
      </c>
      <c r="Q114">
        <v>0.180555555555556</v>
      </c>
      <c r="R114">
        <v>0.75</v>
      </c>
      <c r="S114">
        <v>9.58</v>
      </c>
      <c r="T114">
        <v>97403.612734859998</v>
      </c>
      <c r="U114" s="1">
        <v>100.812326096033</v>
      </c>
      <c r="V114">
        <v>358213.71687404398</v>
      </c>
      <c r="W114" s="1">
        <v>0.89516323141191301</v>
      </c>
      <c r="X114">
        <v>5.7571042407975198E-2</v>
      </c>
      <c r="Y114">
        <v>4.7265726180111899E-2</v>
      </c>
      <c r="Z114">
        <v>0.10483676858808701</v>
      </c>
      <c r="AA114">
        <v>358.213716874044</v>
      </c>
      <c r="AB114">
        <v>10895.212464927001</v>
      </c>
      <c r="AC114" s="1">
        <v>1156.3800348982199</v>
      </c>
      <c r="AD114">
        <v>302877.43201972399</v>
      </c>
      <c r="AE114" s="1">
        <v>533</v>
      </c>
      <c r="AF114">
        <v>50403</v>
      </c>
      <c r="AG114" s="1">
        <v>95390.751741293498</v>
      </c>
      <c r="AH114" s="1">
        <v>52.615968316792902</v>
      </c>
      <c r="AI114">
        <v>29.2453998134377</v>
      </c>
      <c r="AJ114">
        <v>30.380874295265301</v>
      </c>
      <c r="AK114">
        <v>2</v>
      </c>
      <c r="AL114">
        <v>1.4675560000000001</v>
      </c>
      <c r="AM114">
        <v>1.610368</v>
      </c>
      <c r="AN114">
        <v>0</v>
      </c>
      <c r="AO114">
        <v>0.93623446869428895</v>
      </c>
      <c r="AP114">
        <v>2937.1205026412599</v>
      </c>
      <c r="AQ114" s="1">
        <v>2470.5688369344398</v>
      </c>
      <c r="AR114" s="1">
        <v>8023.8716356225104</v>
      </c>
      <c r="AS114" s="1">
        <v>1298.3740957447701</v>
      </c>
      <c r="AT114" s="1">
        <v>259.61349268516801</v>
      </c>
      <c r="AU114" s="1">
        <v>14989.548563628099</v>
      </c>
      <c r="AV114" s="1">
        <v>3853.4181657552999</v>
      </c>
      <c r="AW114" s="1">
        <v>0.26158722690000002</v>
      </c>
      <c r="AX114">
        <v>9220.7415859764005</v>
      </c>
      <c r="AY114" s="1">
        <v>0.62594510059999997</v>
      </c>
      <c r="AZ114">
        <v>1115.6714560122</v>
      </c>
      <c r="BA114">
        <v>7.5736758799999998E-2</v>
      </c>
      <c r="BB114">
        <v>541.07982065819999</v>
      </c>
      <c r="BC114" s="1">
        <v>3.6730913599999998E-2</v>
      </c>
      <c r="BD114">
        <v>14730.911028402101</v>
      </c>
      <c r="BE114" s="1">
        <v>0.61831334905513202</v>
      </c>
      <c r="BF114">
        <v>0.23262922496018101</v>
      </c>
      <c r="BG114">
        <v>8.9985611547698394E-2</v>
      </c>
      <c r="BH114">
        <v>3.6291618316840399E-2</v>
      </c>
      <c r="BI114">
        <v>2.27801961201482E-2</v>
      </c>
    </row>
    <row r="115" spans="1:61" x14ac:dyDescent="0.35">
      <c r="A115" t="s">
        <v>1371</v>
      </c>
      <c r="B115" t="s">
        <v>738</v>
      </c>
      <c r="C115">
        <v>16</v>
      </c>
      <c r="D115">
        <v>58.425565687499997</v>
      </c>
      <c r="E115">
        <v>934.80905099999995</v>
      </c>
      <c r="F115" t="e">
        <v>#N/A</v>
      </c>
      <c r="G115" t="e">
        <v>#N/A</v>
      </c>
      <c r="H115" t="e">
        <v>#N/A</v>
      </c>
      <c r="I115">
        <v>3.69591879494411E-2</v>
      </c>
      <c r="J115">
        <v>0.92363042691888697</v>
      </c>
      <c r="K115">
        <v>2.7323227425086201E-2</v>
      </c>
      <c r="L115">
        <v>0.32563284776502199</v>
      </c>
      <c r="M115" t="e">
        <v>#N/A</v>
      </c>
      <c r="N115">
        <v>0.12951727902548499</v>
      </c>
      <c r="O115">
        <v>62677.628106130003</v>
      </c>
      <c r="P115" s="1">
        <v>0.33333333333333298</v>
      </c>
      <c r="Q115">
        <v>0.34666666666666701</v>
      </c>
      <c r="R115">
        <v>0.32</v>
      </c>
      <c r="S115">
        <v>10.17</v>
      </c>
      <c r="T115">
        <v>79441.903638150005</v>
      </c>
      <c r="U115" s="1">
        <v>91.918294100295</v>
      </c>
      <c r="V115">
        <v>291698.855192193</v>
      </c>
      <c r="W115" s="1">
        <v>0.74149624363816502</v>
      </c>
      <c r="X115">
        <v>0.20957033105837</v>
      </c>
      <c r="Y115">
        <v>4.8933425303465297E-2</v>
      </c>
      <c r="Z115">
        <v>0.25850375636183498</v>
      </c>
      <c r="AA115">
        <v>291.69885519219298</v>
      </c>
      <c r="AB115">
        <v>5961.0120313223197</v>
      </c>
      <c r="AC115" s="1">
        <v>743.71670798039804</v>
      </c>
      <c r="AD115">
        <v>236215.327897276</v>
      </c>
      <c r="AE115" s="1">
        <v>444</v>
      </c>
      <c r="AF115">
        <v>39932</v>
      </c>
      <c r="AG115" s="1">
        <v>70690.853071253106</v>
      </c>
      <c r="AH115" s="1">
        <v>28.899897326748199</v>
      </c>
      <c r="AI115">
        <v>19.999998021694299</v>
      </c>
      <c r="AJ115">
        <v>19.999996500205299</v>
      </c>
      <c r="AK115">
        <v>4.5999999999999996</v>
      </c>
      <c r="AL115">
        <v>4.5999999999999996</v>
      </c>
      <c r="AM115">
        <v>4.5999999999999996</v>
      </c>
      <c r="AN115">
        <v>3006.7390843009698</v>
      </c>
      <c r="AO115" s="1">
        <v>1.1920515275148</v>
      </c>
      <c r="AP115">
        <v>1949.02502072586</v>
      </c>
      <c r="AQ115" s="1">
        <v>2802.1691993651898</v>
      </c>
      <c r="AR115" s="1">
        <v>8444.5811811036892</v>
      </c>
      <c r="AS115" s="1">
        <v>766.47676788486694</v>
      </c>
      <c r="AT115">
        <v>258.73290351785403</v>
      </c>
      <c r="AU115">
        <v>14220.985072597499</v>
      </c>
      <c r="AV115" s="1">
        <v>4806.4087534977998</v>
      </c>
      <c r="AW115" s="1">
        <v>0.31200644430000002</v>
      </c>
      <c r="AX115">
        <v>7685.4761768183998</v>
      </c>
      <c r="AY115" s="1">
        <v>0.49890015980000002</v>
      </c>
      <c r="AZ115">
        <v>1579.6059690105999</v>
      </c>
      <c r="BA115">
        <v>0.1025396023</v>
      </c>
      <c r="BB115">
        <v>1333.3471757530999</v>
      </c>
      <c r="BC115" s="1">
        <v>8.6553793599999998E-2</v>
      </c>
      <c r="BD115">
        <v>15404.838075079901</v>
      </c>
      <c r="BE115" s="1">
        <v>0.55686703657025005</v>
      </c>
      <c r="BF115">
        <v>0.25179292461276198</v>
      </c>
      <c r="BG115">
        <v>0.13164460402300901</v>
      </c>
      <c r="BH115">
        <v>4.3838292680488299E-2</v>
      </c>
      <c r="BI115">
        <v>1.5857142113490701E-2</v>
      </c>
    </row>
    <row r="116" spans="1:61" x14ac:dyDescent="0.35">
      <c r="A116" t="s">
        <v>1372</v>
      </c>
      <c r="B116" t="s">
        <v>739</v>
      </c>
      <c r="C116">
        <v>137</v>
      </c>
      <c r="D116">
        <v>314.00440387591198</v>
      </c>
      <c r="E116">
        <v>43018.603330999998</v>
      </c>
      <c r="F116">
        <v>2.9866047375325701E-2</v>
      </c>
      <c r="G116">
        <v>0.51229444657076495</v>
      </c>
      <c r="H116">
        <v>2.90027091643801E-3</v>
      </c>
      <c r="I116">
        <v>0.18304361909413799</v>
      </c>
      <c r="J116">
        <v>0.19332189906736499</v>
      </c>
      <c r="K116">
        <v>7.8573716975969002E-2</v>
      </c>
      <c r="L116">
        <v>1</v>
      </c>
      <c r="M116">
        <v>0.20257109357884701</v>
      </c>
      <c r="N116">
        <v>0.18940353803274801</v>
      </c>
      <c r="O116">
        <v>83666.650756300005</v>
      </c>
      <c r="P116" s="1">
        <v>0.362202081235314</v>
      </c>
      <c r="Q116">
        <v>0.12118160456528999</v>
      </c>
      <c r="R116">
        <v>0.51661631419939602</v>
      </c>
      <c r="S116">
        <v>388</v>
      </c>
      <c r="T116">
        <v>117523.07680412001</v>
      </c>
      <c r="U116" s="1">
        <v>110.872688997423</v>
      </c>
      <c r="V116">
        <v>405349.84657286998</v>
      </c>
      <c r="W116" s="1">
        <v>0.653280238830513</v>
      </c>
      <c r="X116">
        <v>0.31300360695719398</v>
      </c>
      <c r="Y116">
        <v>3.3716154212292203E-2</v>
      </c>
      <c r="Z116">
        <v>0.346719761169487</v>
      </c>
      <c r="AA116">
        <v>405.34984657286998</v>
      </c>
      <c r="AB116">
        <v>13570.7663846749</v>
      </c>
      <c r="AC116" s="1">
        <v>883.98377807390398</v>
      </c>
      <c r="AD116">
        <v>163218.016342274</v>
      </c>
      <c r="AE116" s="1">
        <v>227</v>
      </c>
      <c r="AF116">
        <v>39032</v>
      </c>
      <c r="AG116" s="1">
        <v>62365.2446307063</v>
      </c>
      <c r="AH116" s="1">
        <v>79.679999404008896</v>
      </c>
      <c r="AI116">
        <v>25.888099986709399</v>
      </c>
      <c r="AJ116">
        <v>44.345999973906302</v>
      </c>
      <c r="AK116">
        <v>5.7</v>
      </c>
      <c r="AL116">
        <v>3.5748609999999998</v>
      </c>
      <c r="AM116">
        <v>4.7227480000000002</v>
      </c>
      <c r="AN116">
        <v>0</v>
      </c>
      <c r="AO116">
        <v>0.88790196364561502</v>
      </c>
      <c r="AP116">
        <v>3791.8468964438198</v>
      </c>
      <c r="AQ116" s="1">
        <v>6083.3434590242996</v>
      </c>
      <c r="AR116" s="1">
        <v>10785.177078160999</v>
      </c>
      <c r="AS116" s="1">
        <v>2656.1443662132901</v>
      </c>
      <c r="AT116">
        <v>1819.5479434264701</v>
      </c>
      <c r="AU116">
        <v>25136.059743268801</v>
      </c>
      <c r="AV116" s="1">
        <v>4791.6827472104997</v>
      </c>
      <c r="AW116" s="1">
        <v>0.18715562459999999</v>
      </c>
      <c r="AX116">
        <v>13775.2266030434</v>
      </c>
      <c r="AY116" s="1">
        <v>0.53803878000000005</v>
      </c>
      <c r="AZ116">
        <v>1353.9402312336999</v>
      </c>
      <c r="BA116">
        <v>5.2882785299999999E-2</v>
      </c>
      <c r="BB116">
        <v>5681.8153465572004</v>
      </c>
      <c r="BC116" s="1">
        <v>0.22192281010000001</v>
      </c>
      <c r="BD116">
        <v>25602.6649280448</v>
      </c>
      <c r="BE116" s="1">
        <v>0.61356875370935904</v>
      </c>
      <c r="BF116">
        <v>0.24682368804303501</v>
      </c>
      <c r="BG116">
        <v>9.2414581913509999E-2</v>
      </c>
      <c r="BH116">
        <v>3.4473112874665097E-2</v>
      </c>
      <c r="BI116">
        <v>1.2719863459431E-2</v>
      </c>
    </row>
    <row r="117" spans="1:61" x14ac:dyDescent="0.35">
      <c r="A117" t="s">
        <v>1373</v>
      </c>
      <c r="B117" t="s">
        <v>740</v>
      </c>
      <c r="C117">
        <v>73</v>
      </c>
      <c r="D117">
        <v>9.8026429726027402</v>
      </c>
      <c r="E117">
        <v>715.59293700000001</v>
      </c>
      <c r="F117" t="e">
        <v>#N/A</v>
      </c>
      <c r="G117" t="e">
        <v>#N/A</v>
      </c>
      <c r="H117" t="e">
        <v>#N/A</v>
      </c>
      <c r="I117">
        <v>8.7312829456855201E-2</v>
      </c>
      <c r="J117">
        <v>0.87680585481122297</v>
      </c>
      <c r="K117">
        <v>2.6723987294976801E-2</v>
      </c>
      <c r="L117">
        <v>0.36217548117339399</v>
      </c>
      <c r="M117" t="e">
        <v>#N/A</v>
      </c>
      <c r="N117">
        <v>0.16040192494529601</v>
      </c>
      <c r="O117">
        <v>70457.752106600004</v>
      </c>
      <c r="P117" s="1">
        <v>0.15625</v>
      </c>
      <c r="Q117">
        <v>0.171875</v>
      </c>
      <c r="R117">
        <v>0.671875</v>
      </c>
      <c r="S117">
        <v>4.95</v>
      </c>
      <c r="T117">
        <v>91433.333333329996</v>
      </c>
      <c r="U117" s="1">
        <v>144.56422969696999</v>
      </c>
      <c r="V117">
        <v>254499.01834344101</v>
      </c>
      <c r="W117" s="1">
        <v>0.86639003238015899</v>
      </c>
      <c r="X117">
        <v>3.6239366080287598E-2</v>
      </c>
      <c r="Y117">
        <v>9.7370601539553805E-2</v>
      </c>
      <c r="Z117">
        <v>0.13360996761984101</v>
      </c>
      <c r="AA117">
        <v>254.49901834344101</v>
      </c>
      <c r="AB117">
        <v>5288.2243582010096</v>
      </c>
      <c r="AC117" s="1">
        <v>604.71760916779397</v>
      </c>
      <c r="AD117">
        <v>178964.221774859</v>
      </c>
      <c r="AE117" s="1">
        <v>285</v>
      </c>
      <c r="AF117">
        <v>43837</v>
      </c>
      <c r="AG117" s="1">
        <v>69533.233040702296</v>
      </c>
      <c r="AH117" s="1">
        <v>27.999972931684599</v>
      </c>
      <c r="AI117">
        <v>19.999998732452099</v>
      </c>
      <c r="AJ117">
        <v>19.999909088567399</v>
      </c>
      <c r="AK117">
        <v>0.5</v>
      </c>
      <c r="AL117">
        <v>0.249801</v>
      </c>
      <c r="AM117">
        <v>0.39201200000000003</v>
      </c>
      <c r="AN117">
        <v>2563.60088976116</v>
      </c>
      <c r="AO117">
        <v>1.30525471244226</v>
      </c>
      <c r="AP117">
        <v>1975.56388122931</v>
      </c>
      <c r="AQ117" s="1">
        <v>2797.4307130423799</v>
      </c>
      <c r="AR117" s="1">
        <v>9051.6661290076408</v>
      </c>
      <c r="AS117" s="1">
        <v>624.13972652164398</v>
      </c>
      <c r="AT117">
        <v>204.749701155868</v>
      </c>
      <c r="AU117">
        <v>14653.5501509568</v>
      </c>
      <c r="AV117" s="1">
        <v>9258.7292061893004</v>
      </c>
      <c r="AW117" s="1">
        <v>0.48692108509999998</v>
      </c>
      <c r="AX117">
        <v>6991.7707217992001</v>
      </c>
      <c r="AY117" s="1">
        <v>0.36770063260000002</v>
      </c>
      <c r="AZ117">
        <v>1395.5064809355999</v>
      </c>
      <c r="BA117" s="1">
        <v>7.3390366499999998E-2</v>
      </c>
      <c r="BB117">
        <v>1368.8390976449</v>
      </c>
      <c r="BC117" s="1">
        <v>7.1987915799999996E-2</v>
      </c>
      <c r="BD117">
        <v>19014.845506569</v>
      </c>
      <c r="BE117" s="1">
        <v>0.57440434404366802</v>
      </c>
      <c r="BF117">
        <v>0.23095951863053399</v>
      </c>
      <c r="BG117">
        <v>0.15453360445925199</v>
      </c>
      <c r="BH117">
        <v>2.66552585046822E-2</v>
      </c>
      <c r="BI117">
        <v>1.34472743618627E-2</v>
      </c>
    </row>
    <row r="118" spans="1:61" x14ac:dyDescent="0.35">
      <c r="A118" t="s">
        <v>1374</v>
      </c>
      <c r="B118" t="s">
        <v>741</v>
      </c>
      <c r="C118">
        <v>59</v>
      </c>
      <c r="D118">
        <v>25.026279372881401</v>
      </c>
      <c r="E118">
        <v>1476.550483</v>
      </c>
      <c r="F118" t="e">
        <v>#N/A</v>
      </c>
      <c r="G118">
        <v>1.11204386135838E-2</v>
      </c>
      <c r="H118" t="e">
        <v>#N/A</v>
      </c>
      <c r="I118">
        <v>4.3435707044379802E-2</v>
      </c>
      <c r="J118">
        <v>0.87622977087546605</v>
      </c>
      <c r="K118">
        <v>6.4442094544658296E-2</v>
      </c>
      <c r="L118">
        <v>0.73654294341645798</v>
      </c>
      <c r="M118" t="e">
        <v>#N/A</v>
      </c>
      <c r="N118">
        <v>0.20162791319791301</v>
      </c>
      <c r="O118">
        <v>65372.31701508</v>
      </c>
      <c r="P118" s="1">
        <v>0.126050420168067</v>
      </c>
      <c r="Q118">
        <v>0.109243697478992</v>
      </c>
      <c r="R118">
        <v>0.76470588235294101</v>
      </c>
      <c r="S118">
        <v>17</v>
      </c>
      <c r="T118">
        <v>78090</v>
      </c>
      <c r="U118" s="1">
        <v>86.855910764705897</v>
      </c>
      <c r="V118">
        <v>195098.855959671</v>
      </c>
      <c r="W118" s="1">
        <v>0.75301984762142704</v>
      </c>
      <c r="X118">
        <v>0.197713491749722</v>
      </c>
      <c r="Y118">
        <v>4.9266660628851697E-2</v>
      </c>
      <c r="Z118">
        <v>0.24698015237857299</v>
      </c>
      <c r="AA118">
        <v>195.098855959671</v>
      </c>
      <c r="AB118">
        <v>4957.59344789026</v>
      </c>
      <c r="AC118" s="1">
        <v>453.48180621603598</v>
      </c>
      <c r="AD118">
        <v>140624.880131054</v>
      </c>
      <c r="AE118" s="1">
        <v>139</v>
      </c>
      <c r="AF118">
        <v>34593</v>
      </c>
      <c r="AG118" s="1">
        <v>50570.031973539102</v>
      </c>
      <c r="AH118" s="1">
        <v>36.839972915100397</v>
      </c>
      <c r="AI118">
        <v>24.2499985709341</v>
      </c>
      <c r="AJ118">
        <v>26.983294818208702</v>
      </c>
      <c r="AK118">
        <v>1.5</v>
      </c>
      <c r="AL118">
        <v>0.78869999999999996</v>
      </c>
      <c r="AM118">
        <v>1.287828</v>
      </c>
      <c r="AN118">
        <v>0</v>
      </c>
      <c r="AO118" s="1">
        <v>1.10401087888333</v>
      </c>
      <c r="AP118">
        <v>2368.8903361389498</v>
      </c>
      <c r="AQ118" s="1">
        <v>2954.3555064483398</v>
      </c>
      <c r="AR118" s="1">
        <v>9142.3123119861502</v>
      </c>
      <c r="AS118" s="1">
        <v>928.880580644529</v>
      </c>
      <c r="AT118">
        <v>186.79000357619299</v>
      </c>
      <c r="AU118">
        <v>15581.2287387942</v>
      </c>
      <c r="AV118" s="1">
        <v>8859.0746520933008</v>
      </c>
      <c r="AW118" s="1">
        <v>0.48312328609999999</v>
      </c>
      <c r="AX118">
        <v>4194.1977173585001</v>
      </c>
      <c r="AY118" s="1">
        <v>0.22872756620000001</v>
      </c>
      <c r="AZ118">
        <v>839.77768762239998</v>
      </c>
      <c r="BA118">
        <v>4.57966743E-2</v>
      </c>
      <c r="BB118">
        <v>4444.0388553988996</v>
      </c>
      <c r="BC118" s="1">
        <v>0.2423524735</v>
      </c>
      <c r="BD118">
        <v>18337.0889124731</v>
      </c>
      <c r="BE118" s="1">
        <v>0.53998458900943902</v>
      </c>
      <c r="BF118">
        <v>0.23326680943138201</v>
      </c>
      <c r="BG118">
        <v>0.18621624902324399</v>
      </c>
      <c r="BH118">
        <v>2.8767125843475801E-2</v>
      </c>
      <c r="BI118">
        <v>1.17652266924598E-2</v>
      </c>
    </row>
    <row r="119" spans="1:61" x14ac:dyDescent="0.35">
      <c r="A119" t="s">
        <v>1375</v>
      </c>
      <c r="B119" t="s">
        <v>742</v>
      </c>
      <c r="C119">
        <v>70</v>
      </c>
      <c r="D119">
        <v>6.4877625999999999</v>
      </c>
      <c r="E119">
        <v>454.14338199999997</v>
      </c>
      <c r="F119" t="e">
        <v>#N/A</v>
      </c>
      <c r="G119" t="e">
        <v>#N/A</v>
      </c>
      <c r="H119" t="e">
        <v>#N/A</v>
      </c>
      <c r="I119" t="e">
        <v>#N/A</v>
      </c>
      <c r="J119">
        <v>0.98867844839002195</v>
      </c>
      <c r="K119" t="e">
        <v>#N/A</v>
      </c>
      <c r="L119">
        <v>0.53799326821609195</v>
      </c>
      <c r="M119" t="e">
        <v>#N/A</v>
      </c>
      <c r="N119">
        <v>0.16069239056948501</v>
      </c>
      <c r="O119">
        <v>60769.074154850001</v>
      </c>
      <c r="P119" s="1">
        <v>0.36734693877551</v>
      </c>
      <c r="Q119">
        <v>0.24489795918367299</v>
      </c>
      <c r="R119">
        <v>0.38775510204081598</v>
      </c>
      <c r="S119">
        <v>11</v>
      </c>
      <c r="T119">
        <v>67957.545454539999</v>
      </c>
      <c r="U119" s="1">
        <v>41.285761999999998</v>
      </c>
      <c r="V119">
        <v>882361.002895777</v>
      </c>
      <c r="W119" s="1">
        <v>0.23154246893722699</v>
      </c>
      <c r="X119">
        <v>0.14781569431761299</v>
      </c>
      <c r="Y119">
        <v>0.62064183674516005</v>
      </c>
      <c r="Z119">
        <v>0.76845753106277304</v>
      </c>
      <c r="AA119">
        <v>882.36100289577701</v>
      </c>
      <c r="AB119">
        <v>24856.072877882401</v>
      </c>
      <c r="AC119" s="1">
        <v>576.30140694200395</v>
      </c>
      <c r="AD119">
        <v>709717.39594125305</v>
      </c>
      <c r="AE119" s="1">
        <v>606</v>
      </c>
      <c r="AF119">
        <v>41912</v>
      </c>
      <c r="AG119" s="1">
        <v>73525.774793388395</v>
      </c>
      <c r="AH119" s="1">
        <v>33.234709519132103</v>
      </c>
      <c r="AI119">
        <v>19.877428413056499</v>
      </c>
      <c r="AJ119">
        <v>19.8939534346618</v>
      </c>
      <c r="AK119">
        <v>3.8</v>
      </c>
      <c r="AL119">
        <v>3.8</v>
      </c>
      <c r="AM119">
        <v>3.8</v>
      </c>
      <c r="AN119">
        <v>0</v>
      </c>
      <c r="AO119">
        <v>0.82352677552032505</v>
      </c>
      <c r="AP119">
        <v>3993.8674257725902</v>
      </c>
      <c r="AQ119" s="1">
        <v>4968.7171044143997</v>
      </c>
      <c r="AR119" s="1">
        <v>11458.2721145984</v>
      </c>
      <c r="AS119" s="1">
        <v>1157.97153683944</v>
      </c>
      <c r="AT119">
        <v>904.66858328015905</v>
      </c>
      <c r="AU119">
        <v>22483.496764905001</v>
      </c>
      <c r="AV119" s="1">
        <v>6320.3259887016002</v>
      </c>
      <c r="AW119" s="1">
        <v>0.26812120010000001</v>
      </c>
      <c r="AX119">
        <v>14184.2225857177</v>
      </c>
      <c r="AY119" s="1">
        <v>0.60172383340000002</v>
      </c>
      <c r="AZ119">
        <v>1787.6590205847999</v>
      </c>
      <c r="BA119">
        <v>7.5836164600000006E-2</v>
      </c>
      <c r="BB119">
        <v>1280.4378599166</v>
      </c>
      <c r="BC119" s="1">
        <v>5.4318801999999999E-2</v>
      </c>
      <c r="BD119">
        <v>23572.645454920701</v>
      </c>
      <c r="BE119" s="1">
        <v>0.53762835143953003</v>
      </c>
      <c r="BF119">
        <v>0.25384926667298702</v>
      </c>
      <c r="BG119">
        <v>0.15700036072449799</v>
      </c>
      <c r="BH119">
        <v>3.25005861644155E-2</v>
      </c>
      <c r="BI119">
        <v>1.90214349985698E-2</v>
      </c>
    </row>
    <row r="120" spans="1:61" x14ac:dyDescent="0.35">
      <c r="A120" t="s">
        <v>1376</v>
      </c>
      <c r="B120" t="s">
        <v>743</v>
      </c>
      <c r="C120">
        <v>80</v>
      </c>
      <c r="D120">
        <v>5.8961539749999998</v>
      </c>
      <c r="E120">
        <v>471.692318</v>
      </c>
      <c r="F120" t="e">
        <v>#N/A</v>
      </c>
      <c r="G120" t="e">
        <v>#N/A</v>
      </c>
      <c r="H120" t="e">
        <v>#N/A</v>
      </c>
      <c r="I120">
        <v>4.9467290025551398E-2</v>
      </c>
      <c r="J120">
        <v>0.93261820842228105</v>
      </c>
      <c r="K120" t="e">
        <v>#N/A</v>
      </c>
      <c r="L120">
        <v>0.416010012476417</v>
      </c>
      <c r="M120" t="e">
        <v>#N/A</v>
      </c>
      <c r="N120">
        <v>0.19759682168897599</v>
      </c>
      <c r="O120">
        <v>54370.364233389999</v>
      </c>
      <c r="P120" s="1">
        <v>0.14285714285714299</v>
      </c>
      <c r="Q120">
        <v>0.28571428571428598</v>
      </c>
      <c r="R120">
        <v>0.57142857142857095</v>
      </c>
      <c r="S120">
        <v>4</v>
      </c>
      <c r="T120">
        <v>75131.75</v>
      </c>
      <c r="U120" s="1">
        <v>117.9230795</v>
      </c>
      <c r="V120">
        <v>252932.56948907999</v>
      </c>
      <c r="W120" s="1">
        <v>0.86300938717846998</v>
      </c>
      <c r="X120">
        <v>3.4538061050396703E-2</v>
      </c>
      <c r="Y120">
        <v>0.10245255177113401</v>
      </c>
      <c r="Z120">
        <v>0.13699061282152999</v>
      </c>
      <c r="AA120">
        <v>252.93256948908001</v>
      </c>
      <c r="AB120">
        <v>5350.0828902623798</v>
      </c>
      <c r="AC120" s="1">
        <v>534.63594885172597</v>
      </c>
      <c r="AD120">
        <v>154511.36195175501</v>
      </c>
      <c r="AE120" s="1">
        <v>194</v>
      </c>
      <c r="AF120">
        <v>42691</v>
      </c>
      <c r="AG120" s="1">
        <v>62083.877928483402</v>
      </c>
      <c r="AH120" s="1">
        <v>31.2499795471577</v>
      </c>
      <c r="AI120">
        <v>20</v>
      </c>
      <c r="AJ120">
        <v>19.989030750301499</v>
      </c>
      <c r="AK120">
        <v>1.4</v>
      </c>
      <c r="AL120">
        <v>0.46052999999999999</v>
      </c>
      <c r="AM120">
        <v>1.1001000000000001</v>
      </c>
      <c r="AN120">
        <v>2103.7298936888801</v>
      </c>
      <c r="AO120" s="1">
        <v>1.41823611790673</v>
      </c>
      <c r="AP120">
        <v>2331.51511702169</v>
      </c>
      <c r="AQ120" s="1">
        <v>3071.7552410934099</v>
      </c>
      <c r="AR120" s="1">
        <v>9260.97929370985</v>
      </c>
      <c r="AS120" s="1">
        <v>587.98131624437406</v>
      </c>
      <c r="AT120">
        <v>789.08418856208698</v>
      </c>
      <c r="AU120">
        <v>16041.315156631401</v>
      </c>
      <c r="AV120" s="1">
        <v>10232.456474957</v>
      </c>
      <c r="AW120" s="1">
        <v>0.53771293519999996</v>
      </c>
      <c r="AX120">
        <v>6650.8357251098996</v>
      </c>
      <c r="AY120" s="1">
        <v>0.34949969330000002</v>
      </c>
      <c r="AZ120">
        <v>1277.7196466539999</v>
      </c>
      <c r="BA120">
        <v>6.7143836200000001E-2</v>
      </c>
      <c r="BB120">
        <v>868.57774494830005</v>
      </c>
      <c r="BC120" s="1">
        <v>4.5643535300000003E-2</v>
      </c>
      <c r="BD120">
        <v>19029.589591669199</v>
      </c>
      <c r="BE120" s="1">
        <v>0.50314354276280804</v>
      </c>
      <c r="BF120">
        <v>0.259445524968621</v>
      </c>
      <c r="BG120">
        <v>0.105011710026303</v>
      </c>
      <c r="BH120">
        <v>3.4479430361933003E-2</v>
      </c>
      <c r="BI120">
        <v>9.7919791880334506E-2</v>
      </c>
    </row>
    <row r="121" spans="1:61" x14ac:dyDescent="0.35">
      <c r="A121" t="s">
        <v>1377</v>
      </c>
      <c r="B121" t="s">
        <v>744</v>
      </c>
      <c r="C121">
        <v>23</v>
      </c>
      <c r="D121">
        <v>116.329244043478</v>
      </c>
      <c r="E121">
        <v>2675.5726129999998</v>
      </c>
      <c r="F121">
        <v>5.2908386262365298E-2</v>
      </c>
      <c r="G121">
        <v>0.13510130038595899</v>
      </c>
      <c r="H121" t="e">
        <v>#N/A</v>
      </c>
      <c r="I121">
        <v>4.5920531283453102E-2</v>
      </c>
      <c r="J121">
        <v>0.69566221567197595</v>
      </c>
      <c r="K121">
        <v>6.8540706366390799E-2</v>
      </c>
      <c r="L121">
        <v>0.25736146342270599</v>
      </c>
      <c r="M121">
        <v>2.4045129928382099E-2</v>
      </c>
      <c r="N121">
        <v>0.12086804999294801</v>
      </c>
      <c r="O121">
        <v>77199.968686389999</v>
      </c>
      <c r="P121" s="1">
        <v>8.2051282051282107E-2</v>
      </c>
      <c r="Q121">
        <v>0.15897435897435899</v>
      </c>
      <c r="R121">
        <v>0.75897435897435905</v>
      </c>
      <c r="S121">
        <v>20</v>
      </c>
      <c r="T121">
        <v>97982.966</v>
      </c>
      <c r="U121" s="1">
        <v>133.77863065</v>
      </c>
      <c r="V121">
        <v>446672.01487758697</v>
      </c>
      <c r="W121" s="1">
        <v>0.63237433989080505</v>
      </c>
      <c r="X121">
        <v>0.30385547138552599</v>
      </c>
      <c r="Y121">
        <v>6.37701887236687E-2</v>
      </c>
      <c r="Z121">
        <v>0.36762566010919501</v>
      </c>
      <c r="AA121">
        <v>446.672014877587</v>
      </c>
      <c r="AB121">
        <v>13522.729984678601</v>
      </c>
      <c r="AC121" s="1">
        <v>1002.94145894668</v>
      </c>
      <c r="AD121">
        <v>360330.03429590102</v>
      </c>
      <c r="AE121" s="1">
        <v>576</v>
      </c>
      <c r="AF121">
        <v>54408</v>
      </c>
      <c r="AG121" s="1">
        <v>102653.659870794</v>
      </c>
      <c r="AH121" s="1">
        <v>61.669997508265403</v>
      </c>
      <c r="AI121">
        <v>25.105199421509202</v>
      </c>
      <c r="AJ121">
        <v>34.443397675780702</v>
      </c>
      <c r="AK121">
        <v>2</v>
      </c>
      <c r="AL121">
        <v>1.278394</v>
      </c>
      <c r="AM121">
        <v>1.6725319999999999</v>
      </c>
      <c r="AN121">
        <v>0</v>
      </c>
      <c r="AO121">
        <v>0.56945388866698998</v>
      </c>
      <c r="AP121">
        <v>1733.4203442902401</v>
      </c>
      <c r="AQ121" s="1">
        <v>2615.2891145623298</v>
      </c>
      <c r="AR121" s="1">
        <v>10589.417843618799</v>
      </c>
      <c r="AS121" s="1">
        <v>1211.29817380142</v>
      </c>
      <c r="AT121">
        <v>277.96038739016598</v>
      </c>
      <c r="AU121">
        <v>16427.385863662999</v>
      </c>
      <c r="AV121" s="1">
        <v>2192.6574154046998</v>
      </c>
      <c r="AW121" s="1">
        <v>0.13130242580000001</v>
      </c>
      <c r="AX121">
        <v>12543.825413824799</v>
      </c>
      <c r="AY121" s="1">
        <v>0.75115916149999995</v>
      </c>
      <c r="AZ121">
        <v>1054.9584659095001</v>
      </c>
      <c r="BA121">
        <v>6.3173847699999994E-2</v>
      </c>
      <c r="BB121">
        <v>907.84969020230005</v>
      </c>
      <c r="BC121" s="1">
        <v>5.4364564999999997E-2</v>
      </c>
      <c r="BD121">
        <v>16699.2909853413</v>
      </c>
      <c r="BE121" s="1">
        <v>0.58628015715367299</v>
      </c>
      <c r="BF121">
        <v>0.189150017010457</v>
      </c>
      <c r="BG121">
        <v>0.17940333249433801</v>
      </c>
      <c r="BH121">
        <v>2.57388473340854E-2</v>
      </c>
      <c r="BI121">
        <v>1.9427646007446401E-2</v>
      </c>
    </row>
    <row r="122" spans="1:61" x14ac:dyDescent="0.35">
      <c r="A122" t="s">
        <v>1378</v>
      </c>
      <c r="B122" t="s">
        <v>745</v>
      </c>
      <c r="C122">
        <v>101</v>
      </c>
      <c r="D122">
        <v>4.8933710594059399</v>
      </c>
      <c r="E122">
        <v>494.23047700000001</v>
      </c>
      <c r="F122" t="e">
        <v>#N/A</v>
      </c>
      <c r="G122">
        <v>4.3382060814633E-2</v>
      </c>
      <c r="H122" t="e">
        <v>#N/A</v>
      </c>
      <c r="I122">
        <v>2.98158845758912E-2</v>
      </c>
      <c r="J122">
        <v>0.90511189391812297</v>
      </c>
      <c r="K122" t="e">
        <v>#N/A</v>
      </c>
      <c r="L122">
        <v>0.438778003757758</v>
      </c>
      <c r="M122" t="e">
        <v>#N/A</v>
      </c>
      <c r="N122">
        <v>0.18254764258111</v>
      </c>
      <c r="O122">
        <v>58257.111626630001</v>
      </c>
      <c r="P122" s="1">
        <v>0.31818181818181801</v>
      </c>
      <c r="Q122">
        <v>0.25</v>
      </c>
      <c r="R122">
        <v>0.43181818181818199</v>
      </c>
      <c r="S122">
        <v>6.12</v>
      </c>
      <c r="T122">
        <v>79230.89542483</v>
      </c>
      <c r="U122" s="1">
        <v>80.756613888888893</v>
      </c>
      <c r="V122">
        <v>323326.25654730701</v>
      </c>
      <c r="W122" s="1">
        <v>0.86134417837955002</v>
      </c>
      <c r="X122">
        <v>8.2845753277159401E-2</v>
      </c>
      <c r="Y122">
        <v>5.5810068343290803E-2</v>
      </c>
      <c r="Z122">
        <v>0.13865582162045001</v>
      </c>
      <c r="AA122">
        <v>323.32625654730703</v>
      </c>
      <c r="AB122">
        <v>6910.1323348782498</v>
      </c>
      <c r="AC122" s="1">
        <v>826.723338633769</v>
      </c>
      <c r="AD122" s="1">
        <v>202659.97968392199</v>
      </c>
      <c r="AE122" s="1">
        <v>369</v>
      </c>
      <c r="AF122">
        <v>44081.5</v>
      </c>
      <c r="AG122" s="1">
        <v>73043.776606954707</v>
      </c>
      <c r="AH122" s="1">
        <v>32.799899532647402</v>
      </c>
      <c r="AI122">
        <v>20.005498369270001</v>
      </c>
      <c r="AJ122">
        <v>27.8810535284804</v>
      </c>
      <c r="AK122">
        <v>1.7</v>
      </c>
      <c r="AL122">
        <v>0.87745799999999996</v>
      </c>
      <c r="AM122">
        <v>1.64351</v>
      </c>
      <c r="AN122">
        <v>4808.0072973727201</v>
      </c>
      <c r="AO122">
        <v>1.67710376507532</v>
      </c>
      <c r="AP122">
        <v>3790.40216493974</v>
      </c>
      <c r="AQ122" s="1">
        <v>4490.8866273740496</v>
      </c>
      <c r="AR122" s="1">
        <v>10105.100357863999</v>
      </c>
      <c r="AS122" s="1">
        <v>1096.7161379649201</v>
      </c>
      <c r="AT122" s="1">
        <v>573.53682783912996</v>
      </c>
      <c r="AU122">
        <v>20056.6421159819</v>
      </c>
      <c r="AV122" s="1">
        <v>7882.4350952797004</v>
      </c>
      <c r="AW122" s="1">
        <v>0.35221462819999999</v>
      </c>
      <c r="AX122">
        <v>11540.8608012187</v>
      </c>
      <c r="AY122" s="1">
        <v>0.51568581879999997</v>
      </c>
      <c r="AZ122">
        <v>1483.6012288198999</v>
      </c>
      <c r="BA122" s="1">
        <v>6.6292465300000006E-2</v>
      </c>
      <c r="BB122">
        <v>1472.7386539235999</v>
      </c>
      <c r="BC122" s="1">
        <v>6.5807087700000003E-2</v>
      </c>
      <c r="BD122">
        <v>22379.6357792419</v>
      </c>
      <c r="BE122" s="1">
        <v>0.52755224437307302</v>
      </c>
      <c r="BF122">
        <v>0.241700120613833</v>
      </c>
      <c r="BG122">
        <v>0.11187382094378601</v>
      </c>
      <c r="BH122">
        <v>2.9329740568271E-2</v>
      </c>
      <c r="BI122">
        <v>8.9544073501036603E-2</v>
      </c>
    </row>
    <row r="123" spans="1:61" x14ac:dyDescent="0.35">
      <c r="A123" t="s">
        <v>1379</v>
      </c>
      <c r="B123" t="s">
        <v>746</v>
      </c>
      <c r="C123">
        <v>9</v>
      </c>
      <c r="D123">
        <v>162.01003233333299</v>
      </c>
      <c r="E123">
        <v>1458.090291</v>
      </c>
      <c r="F123" t="e">
        <v>#N/A</v>
      </c>
      <c r="G123">
        <v>4.08168174338416E-2</v>
      </c>
      <c r="H123" t="e">
        <v>#N/A</v>
      </c>
      <c r="I123">
        <v>2.2611978233362199E-2</v>
      </c>
      <c r="J123">
        <v>0.86309872900203799</v>
      </c>
      <c r="K123">
        <v>7.17222935705219E-2</v>
      </c>
      <c r="L123">
        <v>0.987571536905122</v>
      </c>
      <c r="M123" t="e">
        <v>#N/A</v>
      </c>
      <c r="N123">
        <v>0.242876497316733</v>
      </c>
      <c r="O123">
        <v>71025.742857139994</v>
      </c>
      <c r="P123" s="1">
        <v>0.15384615384615399</v>
      </c>
      <c r="Q123">
        <v>0.125</v>
      </c>
      <c r="R123">
        <v>0.72115384615384603</v>
      </c>
      <c r="S123">
        <v>12</v>
      </c>
      <c r="T123">
        <v>75872.333333329996</v>
      </c>
      <c r="U123" s="1">
        <v>121.50752425</v>
      </c>
      <c r="V123">
        <v>127189.057594514</v>
      </c>
      <c r="W123" s="1">
        <v>0.63321347016359297</v>
      </c>
      <c r="X123">
        <v>0.265557124864919</v>
      </c>
      <c r="Y123">
        <v>0.101229404971488</v>
      </c>
      <c r="Z123">
        <v>0.36678652983640703</v>
      </c>
      <c r="AA123">
        <v>127.189057594514</v>
      </c>
      <c r="AB123">
        <v>4135.76514240708</v>
      </c>
      <c r="AC123" s="1">
        <v>442.01943046886402</v>
      </c>
      <c r="AD123">
        <v>93188.3301519214</v>
      </c>
      <c r="AE123" s="1">
        <v>43</v>
      </c>
      <c r="AF123">
        <v>33666</v>
      </c>
      <c r="AG123" s="1">
        <v>49599.811967545596</v>
      </c>
      <c r="AH123" s="1">
        <v>54.1629579440173</v>
      </c>
      <c r="AI123">
        <v>28.217899434410299</v>
      </c>
      <c r="AJ123">
        <v>34.515496950154699</v>
      </c>
      <c r="AK123">
        <v>1.62</v>
      </c>
      <c r="AL123">
        <v>1.0240940000000001</v>
      </c>
      <c r="AM123">
        <v>1.2268250000000001</v>
      </c>
      <c r="AN123">
        <v>0</v>
      </c>
      <c r="AO123" s="1">
        <v>0.80423451486340303</v>
      </c>
      <c r="AP123">
        <v>2200.9547555515501</v>
      </c>
      <c r="AQ123" s="1">
        <v>2765.2376432976298</v>
      </c>
      <c r="AR123" s="1">
        <v>10404.608695114101</v>
      </c>
      <c r="AS123" s="1">
        <v>991.64646999216598</v>
      </c>
      <c r="AT123">
        <v>475.905212649139</v>
      </c>
      <c r="AU123">
        <v>16838.352776604599</v>
      </c>
      <c r="AV123" s="1">
        <v>10166.967475138999</v>
      </c>
      <c r="AW123" s="1">
        <v>0.57386501489999997</v>
      </c>
      <c r="AX123">
        <v>3647.5301766187999</v>
      </c>
      <c r="AY123" s="1">
        <v>0.2058814454</v>
      </c>
      <c r="AZ123">
        <v>812.77439298909997</v>
      </c>
      <c r="BA123">
        <v>4.5876293999999998E-2</v>
      </c>
      <c r="BB123">
        <v>3089.3811946299002</v>
      </c>
      <c r="BC123" s="1">
        <v>0.17437724569999999</v>
      </c>
      <c r="BD123">
        <v>17716.653239376799</v>
      </c>
      <c r="BE123" s="1">
        <v>0.52152548133963195</v>
      </c>
      <c r="BF123">
        <v>0.26261215407642902</v>
      </c>
      <c r="BG123">
        <v>0.15557679057599499</v>
      </c>
      <c r="BH123">
        <v>4.6634531372027603E-2</v>
      </c>
      <c r="BI123">
        <v>1.3651042635916001E-2</v>
      </c>
    </row>
    <row r="124" spans="1:61" x14ac:dyDescent="0.35">
      <c r="A124" t="s">
        <v>1380</v>
      </c>
      <c r="B124" t="s">
        <v>747</v>
      </c>
      <c r="C124">
        <v>13</v>
      </c>
      <c r="D124">
        <v>107.210826230769</v>
      </c>
      <c r="E124">
        <v>1393.7407410000001</v>
      </c>
      <c r="F124">
        <v>2.5064094311091301E-2</v>
      </c>
      <c r="G124">
        <v>5.5153864005929698E-2</v>
      </c>
      <c r="H124" t="e">
        <v>#N/A</v>
      </c>
      <c r="I124">
        <v>2.14490973848202E-2</v>
      </c>
      <c r="J124">
        <v>0.83130641938901195</v>
      </c>
      <c r="K124">
        <v>6.4807678585507705E-2</v>
      </c>
      <c r="L124">
        <v>0.55355000642786201</v>
      </c>
      <c r="M124">
        <v>1.43817326640215E-2</v>
      </c>
      <c r="N124">
        <v>0.20046180127118199</v>
      </c>
      <c r="O124">
        <v>59104.712871279997</v>
      </c>
      <c r="P124" s="1">
        <v>0.22772277227722801</v>
      </c>
      <c r="Q124">
        <v>4.95049504950495E-2</v>
      </c>
      <c r="R124">
        <v>0.72277227722772297</v>
      </c>
      <c r="S124">
        <v>13</v>
      </c>
      <c r="T124">
        <v>90750.153846150002</v>
      </c>
      <c r="U124" s="1">
        <v>107.210826230769</v>
      </c>
      <c r="V124">
        <v>364704.84434235201</v>
      </c>
      <c r="W124" s="1">
        <v>0.840220104504391</v>
      </c>
      <c r="X124">
        <v>0.11549523513488</v>
      </c>
      <c r="Y124">
        <v>4.4284660360728999E-2</v>
      </c>
      <c r="Z124">
        <v>0.159779895495609</v>
      </c>
      <c r="AA124">
        <v>364.70484434235198</v>
      </c>
      <c r="AB124">
        <v>11611.9666476765</v>
      </c>
      <c r="AC124" s="1">
        <v>1335.96096836779</v>
      </c>
      <c r="AD124">
        <v>231646.352824089</v>
      </c>
      <c r="AE124" s="1">
        <v>437</v>
      </c>
      <c r="AF124">
        <v>41108</v>
      </c>
      <c r="AG124" s="1">
        <v>65849.712320483799</v>
      </c>
      <c r="AH124" s="1">
        <v>65.919963820636696</v>
      </c>
      <c r="AI124">
        <v>29.7599993856056</v>
      </c>
      <c r="AJ124">
        <v>33.898896360874701</v>
      </c>
      <c r="AK124">
        <v>1.1000000000000001</v>
      </c>
      <c r="AL124">
        <v>0.61420300000000005</v>
      </c>
      <c r="AM124">
        <v>0.81481000000000003</v>
      </c>
      <c r="AN124">
        <v>0</v>
      </c>
      <c r="AO124">
        <v>1.41818085418068</v>
      </c>
      <c r="AP124">
        <v>2373.09644663677</v>
      </c>
      <c r="AQ124" s="1">
        <v>3721.4705988134701</v>
      </c>
      <c r="AR124" s="1">
        <v>8871.5802130663305</v>
      </c>
      <c r="AS124" s="1">
        <v>1314.4586909940899</v>
      </c>
      <c r="AT124">
        <v>191.00152716279101</v>
      </c>
      <c r="AU124">
        <v>16471.6074766735</v>
      </c>
      <c r="AV124" s="1">
        <v>6190.6217517871</v>
      </c>
      <c r="AW124" s="1">
        <v>0.33385651789999998</v>
      </c>
      <c r="AX124">
        <v>9619.9711009814</v>
      </c>
      <c r="AY124" s="1">
        <v>0.51879927130000003</v>
      </c>
      <c r="AZ124">
        <v>1339.7777899066</v>
      </c>
      <c r="BA124">
        <v>7.2253412599999997E-2</v>
      </c>
      <c r="BB124">
        <v>1392.3907544039</v>
      </c>
      <c r="BC124" s="1">
        <v>7.5090798200000003E-2</v>
      </c>
      <c r="BD124">
        <v>18542.761397079001</v>
      </c>
      <c r="BE124" s="1">
        <v>0.51953826367957601</v>
      </c>
      <c r="BF124">
        <v>0.26699946698024402</v>
      </c>
      <c r="BG124">
        <v>0.1769678471476</v>
      </c>
      <c r="BH124">
        <v>1.7665154110083701E-2</v>
      </c>
      <c r="BI124">
        <v>1.8829268082496901E-2</v>
      </c>
    </row>
    <row r="125" spans="1:61" x14ac:dyDescent="0.35">
      <c r="A125" t="s">
        <v>1381</v>
      </c>
      <c r="B125" t="s">
        <v>748</v>
      </c>
      <c r="C125">
        <v>35</v>
      </c>
      <c r="D125">
        <v>21.303200257142901</v>
      </c>
      <c r="E125">
        <v>745.61200899999994</v>
      </c>
      <c r="F125" t="e">
        <v>#N/A</v>
      </c>
      <c r="G125" t="e">
        <v>#N/A</v>
      </c>
      <c r="H125" t="e">
        <v>#N/A</v>
      </c>
      <c r="I125" t="e">
        <v>#N/A</v>
      </c>
      <c r="J125">
        <v>0.92148410541577297</v>
      </c>
      <c r="K125">
        <v>5.0906327855050497E-2</v>
      </c>
      <c r="L125">
        <v>0.41949164274293099</v>
      </c>
      <c r="M125" t="e">
        <v>#N/A</v>
      </c>
      <c r="N125">
        <v>0.132233718484356</v>
      </c>
      <c r="O125">
        <v>65240.981504750001</v>
      </c>
      <c r="P125" s="1">
        <v>0.169491525423729</v>
      </c>
      <c r="Q125">
        <v>0.169491525423729</v>
      </c>
      <c r="R125">
        <v>0.66101694915254205</v>
      </c>
      <c r="S125">
        <v>7.5</v>
      </c>
      <c r="T125">
        <v>91470.666666660007</v>
      </c>
      <c r="U125" s="1">
        <v>99.414934533333295</v>
      </c>
      <c r="V125">
        <v>196144.118166959</v>
      </c>
      <c r="W125" s="1">
        <v>0.86252686457831995</v>
      </c>
      <c r="X125">
        <v>9.4208642737673098E-2</v>
      </c>
      <c r="Y125">
        <v>4.32644926840072E-2</v>
      </c>
      <c r="Z125">
        <v>0.13747313542167999</v>
      </c>
      <c r="AA125">
        <v>196.144118166959</v>
      </c>
      <c r="AB125">
        <v>4089.4124064463699</v>
      </c>
      <c r="AC125" s="1">
        <v>531.18736718201103</v>
      </c>
      <c r="AD125">
        <v>167158.93256872101</v>
      </c>
      <c r="AE125" s="1">
        <v>251</v>
      </c>
      <c r="AF125">
        <v>41507</v>
      </c>
      <c r="AG125" s="1">
        <v>68924.669631512093</v>
      </c>
      <c r="AH125" s="1">
        <v>30.399916552347602</v>
      </c>
      <c r="AI125">
        <v>20.012998016843198</v>
      </c>
      <c r="AJ125">
        <v>24.1170378080052</v>
      </c>
      <c r="AK125">
        <v>0</v>
      </c>
      <c r="AL125">
        <v>0</v>
      </c>
      <c r="AM125">
        <v>0</v>
      </c>
      <c r="AN125">
        <v>4448.8892345616696</v>
      </c>
      <c r="AO125" s="1">
        <v>1.7279624276400301</v>
      </c>
      <c r="AP125">
        <v>1859.2623016617799</v>
      </c>
      <c r="AQ125" s="1">
        <v>2966.10336650305</v>
      </c>
      <c r="AR125" s="1">
        <v>9467.4754091843006</v>
      </c>
      <c r="AS125" s="1">
        <v>990.61760149305803</v>
      </c>
      <c r="AT125">
        <v>338.94612338519897</v>
      </c>
      <c r="AU125">
        <v>15622.4048022274</v>
      </c>
      <c r="AV125" s="1">
        <v>8559.7467704715</v>
      </c>
      <c r="AW125" s="1">
        <v>0.43594121800000002</v>
      </c>
      <c r="AX125">
        <v>8057.8618583266998</v>
      </c>
      <c r="AY125" s="1">
        <v>0.41038061139999998</v>
      </c>
      <c r="AZ125">
        <v>1610.3779345949999</v>
      </c>
      <c r="BA125">
        <v>8.2015290500000004E-2</v>
      </c>
      <c r="BB125">
        <v>1407.1073818253001</v>
      </c>
      <c r="BC125" s="1">
        <v>7.1662879999999998E-2</v>
      </c>
      <c r="BD125">
        <v>19635.093945218501</v>
      </c>
      <c r="BE125" s="1">
        <v>0.575041011266617</v>
      </c>
      <c r="BF125">
        <v>0.22840202711247401</v>
      </c>
      <c r="BG125">
        <v>0.158223751790984</v>
      </c>
      <c r="BH125">
        <v>2.68769449013577E-2</v>
      </c>
      <c r="BI125">
        <v>1.1456264928567E-2</v>
      </c>
    </row>
    <row r="126" spans="1:61" x14ac:dyDescent="0.35">
      <c r="A126" t="s">
        <v>1382</v>
      </c>
      <c r="B126" t="s">
        <v>749</v>
      </c>
      <c r="C126">
        <v>20</v>
      </c>
      <c r="D126">
        <v>26.186504150000001</v>
      </c>
      <c r="E126">
        <v>523.73008300000004</v>
      </c>
      <c r="F126" t="e">
        <v>#N/A</v>
      </c>
      <c r="G126" t="e">
        <v>#N/A</v>
      </c>
      <c r="H126" t="e">
        <v>#N/A</v>
      </c>
      <c r="I126" t="e">
        <v>#N/A</v>
      </c>
      <c r="J126">
        <v>0.93481601064951103</v>
      </c>
      <c r="K126">
        <v>3.9194641454142601E-2</v>
      </c>
      <c r="L126">
        <v>0.97496996991371898</v>
      </c>
      <c r="M126" t="e">
        <v>#N/A</v>
      </c>
      <c r="N126">
        <v>0.15276685335169299</v>
      </c>
      <c r="O126">
        <v>48716.797150040002</v>
      </c>
      <c r="P126" s="1">
        <v>0.23684210526315799</v>
      </c>
      <c r="Q126">
        <v>0.21052631578947401</v>
      </c>
      <c r="R126">
        <v>0.55263157894736803</v>
      </c>
      <c r="S126">
        <v>8.9</v>
      </c>
      <c r="T126">
        <v>72325.505617970004</v>
      </c>
      <c r="U126" s="1">
        <v>58.846076741573</v>
      </c>
      <c r="V126">
        <v>162172.715978967</v>
      </c>
      <c r="W126" s="1">
        <v>0.72950452659353804</v>
      </c>
      <c r="X126">
        <v>0.13504840717101199</v>
      </c>
      <c r="Y126">
        <v>0.135447066235449</v>
      </c>
      <c r="Z126">
        <v>0.27049547340646202</v>
      </c>
      <c r="AA126">
        <v>162.17271597896701</v>
      </c>
      <c r="AB126">
        <v>6212.1102178505198</v>
      </c>
      <c r="AC126" s="1">
        <v>787.00827655149203</v>
      </c>
      <c r="AD126">
        <v>97260.816438467198</v>
      </c>
      <c r="AE126" s="1">
        <v>48</v>
      </c>
      <c r="AF126">
        <v>33277.5</v>
      </c>
      <c r="AG126" s="1">
        <v>48253.548913043502</v>
      </c>
      <c r="AH126" s="1">
        <v>63.599863006077797</v>
      </c>
      <c r="AI126">
        <v>31.6999748387152</v>
      </c>
      <c r="AJ126">
        <v>48.618344768663398</v>
      </c>
      <c r="AK126">
        <v>3</v>
      </c>
      <c r="AL126">
        <v>1.4186970000000001</v>
      </c>
      <c r="AM126">
        <v>2.8280820000000002</v>
      </c>
      <c r="AN126">
        <v>513.08843757978298</v>
      </c>
      <c r="AO126">
        <v>1.16148157489558</v>
      </c>
      <c r="AP126">
        <v>3429.3308677477698</v>
      </c>
      <c r="AQ126" s="1">
        <v>4460.0330128449004</v>
      </c>
      <c r="AR126" s="1">
        <v>9678.3281971602901</v>
      </c>
      <c r="AS126" s="1">
        <v>1116.0805326510099</v>
      </c>
      <c r="AT126">
        <v>363.42558157003901</v>
      </c>
      <c r="AU126">
        <v>19047.198191973999</v>
      </c>
      <c r="AV126" s="1">
        <v>13100.5938240707</v>
      </c>
      <c r="AW126" s="1">
        <v>0.54319782080000001</v>
      </c>
      <c r="AX126">
        <v>5492.8606004836001</v>
      </c>
      <c r="AY126" s="1">
        <v>0.22775379100000001</v>
      </c>
      <c r="AZ126">
        <v>726.23910258850003</v>
      </c>
      <c r="BA126">
        <v>3.01124898E-2</v>
      </c>
      <c r="BB126">
        <v>4797.8439950325001</v>
      </c>
      <c r="BC126" s="1">
        <v>0.19893589840000001</v>
      </c>
      <c r="BD126">
        <v>24117.537522175298</v>
      </c>
      <c r="BE126" s="1">
        <v>0.485613577235049</v>
      </c>
      <c r="BF126">
        <v>0.29853608762567502</v>
      </c>
      <c r="BG126">
        <v>0.172571058784557</v>
      </c>
      <c r="BH126">
        <v>2.2917488249238501E-2</v>
      </c>
      <c r="BI126">
        <v>2.0361788105481199E-2</v>
      </c>
    </row>
    <row r="127" spans="1:61" x14ac:dyDescent="0.35">
      <c r="A127" t="s">
        <v>1383</v>
      </c>
      <c r="B127" t="s">
        <v>750</v>
      </c>
      <c r="C127">
        <v>38</v>
      </c>
      <c r="D127">
        <v>29.4242385526316</v>
      </c>
      <c r="E127">
        <v>1118.121065</v>
      </c>
      <c r="F127" t="e">
        <v>#N/A</v>
      </c>
      <c r="G127" t="e">
        <v>#N/A</v>
      </c>
      <c r="H127" t="e">
        <v>#N/A</v>
      </c>
      <c r="I127" t="e">
        <v>#N/A</v>
      </c>
      <c r="J127">
        <v>0.97271728764902099</v>
      </c>
      <c r="K127">
        <v>2.09921593822141E-2</v>
      </c>
      <c r="L127">
        <v>0.41540667144631999</v>
      </c>
      <c r="M127" t="e">
        <v>#N/A</v>
      </c>
      <c r="N127">
        <v>0.128203921221275</v>
      </c>
      <c r="O127">
        <v>61438.378578240001</v>
      </c>
      <c r="P127" s="1">
        <v>0.160919540229885</v>
      </c>
      <c r="Q127">
        <v>0.24137931034482801</v>
      </c>
      <c r="R127">
        <v>0.59770114942528696</v>
      </c>
      <c r="S127">
        <v>15</v>
      </c>
      <c r="T127">
        <v>81374.266666659998</v>
      </c>
      <c r="U127" s="1">
        <v>74.541404333333304</v>
      </c>
      <c r="V127">
        <v>155917.64206678301</v>
      </c>
      <c r="W127" s="1">
        <v>0.77387205537850201</v>
      </c>
      <c r="X127">
        <v>0.131672276562109</v>
      </c>
      <c r="Y127">
        <v>9.4455668059389195E-2</v>
      </c>
      <c r="Z127">
        <v>0.22612794462149799</v>
      </c>
      <c r="AA127">
        <v>155.917642066783</v>
      </c>
      <c r="AB127">
        <v>3228.8068913181601</v>
      </c>
      <c r="AC127" s="1">
        <v>421.79702606711902</v>
      </c>
      <c r="AD127">
        <v>115474.170425371</v>
      </c>
      <c r="AE127" s="1">
        <v>79</v>
      </c>
      <c r="AF127">
        <v>39747</v>
      </c>
      <c r="AG127" s="1">
        <v>67842.219834087504</v>
      </c>
      <c r="AH127" s="1">
        <v>27.4999984818038</v>
      </c>
      <c r="AI127">
        <v>19.999995552683899</v>
      </c>
      <c r="AJ127">
        <v>19.999991287324001</v>
      </c>
      <c r="AK127">
        <v>5.7</v>
      </c>
      <c r="AL127">
        <v>5.5832160000000002</v>
      </c>
      <c r="AM127">
        <v>5.5848789999999999</v>
      </c>
      <c r="AN127">
        <v>1545.29029466053</v>
      </c>
      <c r="AO127" s="1">
        <v>1.2366115104695099</v>
      </c>
      <c r="AP127">
        <v>1828.6595736392801</v>
      </c>
      <c r="AQ127" s="1">
        <v>3275.5664074712699</v>
      </c>
      <c r="AR127" s="1">
        <v>7838.4328981405997</v>
      </c>
      <c r="AS127" s="1">
        <v>1078.5026038302899</v>
      </c>
      <c r="AT127">
        <v>541.47884245432795</v>
      </c>
      <c r="AU127">
        <v>14562.6403255358</v>
      </c>
      <c r="AV127" s="1">
        <v>8694.1225161518996</v>
      </c>
      <c r="AW127" s="1">
        <v>0.52663176580000004</v>
      </c>
      <c r="AX127">
        <v>4610.6220469710997</v>
      </c>
      <c r="AY127" s="1">
        <v>0.27928063190000002</v>
      </c>
      <c r="AZ127">
        <v>1544.9768790420001</v>
      </c>
      <c r="BA127" s="1">
        <v>9.3584361199999994E-2</v>
      </c>
      <c r="BB127">
        <v>1659.2001253121</v>
      </c>
      <c r="BC127" s="1">
        <v>0.1005032411</v>
      </c>
      <c r="BD127">
        <v>16508.9215674771</v>
      </c>
      <c r="BE127" s="1">
        <v>0.51380016551388996</v>
      </c>
      <c r="BF127">
        <v>0.240076364807566</v>
      </c>
      <c r="BG127">
        <v>0.19399800154656499</v>
      </c>
      <c r="BH127">
        <v>4.2205835756154102E-2</v>
      </c>
      <c r="BI127">
        <v>9.9196323758252401E-3</v>
      </c>
    </row>
    <row r="128" spans="1:61" x14ac:dyDescent="0.35">
      <c r="A128" t="s">
        <v>1384</v>
      </c>
      <c r="B128" t="s">
        <v>751</v>
      </c>
      <c r="C128">
        <v>104</v>
      </c>
      <c r="D128">
        <v>8.1811001442307703</v>
      </c>
      <c r="E128">
        <v>850.83441500000004</v>
      </c>
      <c r="F128" t="e">
        <v>#N/A</v>
      </c>
      <c r="G128" t="e">
        <v>#N/A</v>
      </c>
      <c r="H128" t="e">
        <v>#N/A</v>
      </c>
      <c r="I128">
        <v>2.8343201484379601E-2</v>
      </c>
      <c r="J128">
        <v>0.93449804216899302</v>
      </c>
      <c r="K128">
        <v>3.4713266098477302E-2</v>
      </c>
      <c r="L128">
        <v>0.48980518013640401</v>
      </c>
      <c r="M128" t="e">
        <v>#N/A</v>
      </c>
      <c r="N128">
        <v>0.152548577730581</v>
      </c>
      <c r="O128">
        <v>58756.120798759999</v>
      </c>
      <c r="P128" s="1">
        <v>0.194444444444444</v>
      </c>
      <c r="Q128">
        <v>0.15277777777777801</v>
      </c>
      <c r="R128">
        <v>0.65277777777777801</v>
      </c>
      <c r="S128">
        <v>10.6</v>
      </c>
      <c r="T128">
        <v>76582.169811319996</v>
      </c>
      <c r="U128" s="1">
        <v>80.267397641509405</v>
      </c>
      <c r="V128">
        <v>369166.50815070799</v>
      </c>
      <c r="W128" s="1">
        <v>0.58049283544068497</v>
      </c>
      <c r="X128">
        <v>2.3611366293815699E-2</v>
      </c>
      <c r="Y128">
        <v>0.39589579826549898</v>
      </c>
      <c r="Z128">
        <v>0.41950716455931503</v>
      </c>
      <c r="AA128">
        <v>369.16650815070801</v>
      </c>
      <c r="AB128">
        <v>10657.1206337487</v>
      </c>
      <c r="AC128" s="1">
        <v>543.34943656457494</v>
      </c>
      <c r="AD128">
        <v>257024.954688289</v>
      </c>
      <c r="AE128" s="1">
        <v>486</v>
      </c>
      <c r="AF128">
        <v>40216.5</v>
      </c>
      <c r="AG128" s="1">
        <v>63351.775362318796</v>
      </c>
      <c r="AH128" s="1">
        <v>42.399994531594899</v>
      </c>
      <c r="AI128">
        <v>19.999994515515699</v>
      </c>
      <c r="AJ128">
        <v>19.999946064894701</v>
      </c>
      <c r="AK128">
        <v>3</v>
      </c>
      <c r="AL128">
        <v>1.722855</v>
      </c>
      <c r="AM128">
        <v>2.4562339999999998</v>
      </c>
      <c r="AN128">
        <v>0</v>
      </c>
      <c r="AO128">
        <v>0.900982343879834</v>
      </c>
      <c r="AP128">
        <v>2041.09006333506</v>
      </c>
      <c r="AQ128" s="1">
        <v>4249.9209672895004</v>
      </c>
      <c r="AR128" s="1">
        <v>8916.1282927183893</v>
      </c>
      <c r="AS128" s="1">
        <v>1009.70452635017</v>
      </c>
      <c r="AT128">
        <v>1175.6386346925101</v>
      </c>
      <c r="AU128">
        <v>17392.4824843856</v>
      </c>
      <c r="AV128" s="1">
        <v>9183.2847404530003</v>
      </c>
      <c r="AW128" s="1">
        <v>0.45317270549999999</v>
      </c>
      <c r="AX128">
        <v>6991.4165234777001</v>
      </c>
      <c r="AY128" s="1">
        <v>0.34500935459999998</v>
      </c>
      <c r="AZ128">
        <v>1317.7032298941999</v>
      </c>
      <c r="BA128">
        <v>6.5025440800000001E-2</v>
      </c>
      <c r="BB128">
        <v>2772.0214703341999</v>
      </c>
      <c r="BC128" s="1">
        <v>0.13679249909999999</v>
      </c>
      <c r="BD128">
        <v>20264.425964159102</v>
      </c>
      <c r="BE128" s="1">
        <v>0.52543334331829294</v>
      </c>
      <c r="BF128">
        <v>0.23367659580490199</v>
      </c>
      <c r="BG128">
        <v>0.18145399881910201</v>
      </c>
      <c r="BH128">
        <v>4.5882462086636398E-2</v>
      </c>
      <c r="BI128">
        <v>1.35535999710672E-2</v>
      </c>
    </row>
    <row r="129" spans="1:61" x14ac:dyDescent="0.35">
      <c r="A129" t="s">
        <v>1385</v>
      </c>
      <c r="B129" t="s">
        <v>752</v>
      </c>
      <c r="C129">
        <v>128</v>
      </c>
      <c r="D129">
        <v>6.5294961640625004</v>
      </c>
      <c r="E129">
        <v>835.77550900000006</v>
      </c>
      <c r="F129" t="e">
        <v>#N/A</v>
      </c>
      <c r="G129" t="e">
        <v>#N/A</v>
      </c>
      <c r="H129" t="e">
        <v>#N/A</v>
      </c>
      <c r="I129">
        <v>3.4683098588900903E-2</v>
      </c>
      <c r="J129">
        <v>0.93226386831624097</v>
      </c>
      <c r="K129">
        <v>2.3005203372032001E-2</v>
      </c>
      <c r="L129">
        <v>0.34499122445501501</v>
      </c>
      <c r="M129" t="e">
        <v>#N/A</v>
      </c>
      <c r="N129">
        <v>0.164951304401281</v>
      </c>
      <c r="O129">
        <v>61205.254452920002</v>
      </c>
      <c r="P129" s="1">
        <v>0.115384615384615</v>
      </c>
      <c r="Q129">
        <v>0.29487179487179499</v>
      </c>
      <c r="R129">
        <v>0.58974358974358998</v>
      </c>
      <c r="S129">
        <v>9</v>
      </c>
      <c r="T129">
        <v>74733</v>
      </c>
      <c r="U129" s="1">
        <v>92.863945444444497</v>
      </c>
      <c r="V129">
        <v>266546.312497893</v>
      </c>
      <c r="W129" s="1">
        <v>0.82177260535483498</v>
      </c>
      <c r="X129">
        <v>1.2347059480489701E-2</v>
      </c>
      <c r="Y129">
        <v>0.16588033516467501</v>
      </c>
      <c r="Z129">
        <v>0.17822739464516499</v>
      </c>
      <c r="AA129">
        <v>266.54631249789298</v>
      </c>
      <c r="AB129">
        <v>5932.2460955242004</v>
      </c>
      <c r="AC129" s="1">
        <v>570.49874621296203</v>
      </c>
      <c r="AD129">
        <v>203674.789938506</v>
      </c>
      <c r="AE129" s="1">
        <v>376</v>
      </c>
      <c r="AF129">
        <v>43726</v>
      </c>
      <c r="AG129" s="1">
        <v>72282.637232589899</v>
      </c>
      <c r="AH129" s="1">
        <v>33.599991773476198</v>
      </c>
      <c r="AI129">
        <v>20</v>
      </c>
      <c r="AJ129">
        <v>19.999709153308899</v>
      </c>
      <c r="AK129">
        <v>2.5</v>
      </c>
      <c r="AL129">
        <v>0.93514200000000003</v>
      </c>
      <c r="AM129">
        <v>1.7840370000000001</v>
      </c>
      <c r="AN129">
        <v>1791.1403288080801</v>
      </c>
      <c r="AO129">
        <v>1.4842272087212101</v>
      </c>
      <c r="AP129">
        <v>2187.74130171359</v>
      </c>
      <c r="AQ129" s="1">
        <v>2832.76599338591</v>
      </c>
      <c r="AR129" s="1">
        <v>10181.355146648601</v>
      </c>
      <c r="AS129" s="1">
        <v>769.04271910173895</v>
      </c>
      <c r="AT129">
        <v>316.30666028525599</v>
      </c>
      <c r="AU129" s="1">
        <v>16287.211821135101</v>
      </c>
      <c r="AV129" s="1">
        <v>7333.0152298248004</v>
      </c>
      <c r="AW129" s="1">
        <v>0.41673936309999998</v>
      </c>
      <c r="AX129">
        <v>6263.8586909798996</v>
      </c>
      <c r="AY129" s="1">
        <v>0.35597859809999999</v>
      </c>
      <c r="AZ129">
        <v>2981.7669155106</v>
      </c>
      <c r="BA129">
        <v>0.16945548399999999</v>
      </c>
      <c r="BB129">
        <v>1017.5256869333</v>
      </c>
      <c r="BC129" s="1">
        <v>5.7826554799999999E-2</v>
      </c>
      <c r="BD129">
        <v>17596.166523248601</v>
      </c>
      <c r="BE129" s="1">
        <v>0.59621036179228704</v>
      </c>
      <c r="BF129">
        <v>0.22758574412655699</v>
      </c>
      <c r="BG129">
        <v>7.3150871484804106E-2</v>
      </c>
      <c r="BH129">
        <v>2.6608023581534301E-2</v>
      </c>
      <c r="BI129">
        <v>7.6444999014817994E-2</v>
      </c>
    </row>
    <row r="130" spans="1:61" x14ac:dyDescent="0.35">
      <c r="A130" t="s">
        <v>1386</v>
      </c>
      <c r="B130" t="s">
        <v>753</v>
      </c>
      <c r="C130">
        <v>74</v>
      </c>
      <c r="D130">
        <v>17.403168959459499</v>
      </c>
      <c r="E130">
        <v>1287.834503</v>
      </c>
      <c r="F130" t="e">
        <v>#N/A</v>
      </c>
      <c r="G130" t="e">
        <v>#N/A</v>
      </c>
      <c r="H130" t="e">
        <v>#N/A</v>
      </c>
      <c r="I130">
        <v>3.66502626250087E-2</v>
      </c>
      <c r="J130">
        <v>0.90045879590641398</v>
      </c>
      <c r="K130">
        <v>5.5674786658098198E-2</v>
      </c>
      <c r="L130">
        <v>0.36325387396328002</v>
      </c>
      <c r="M130" t="e">
        <v>#N/A</v>
      </c>
      <c r="N130">
        <v>0.16957960202254899</v>
      </c>
      <c r="O130">
        <v>58274.93069306</v>
      </c>
      <c r="P130" s="1">
        <v>0.33333333333333298</v>
      </c>
      <c r="Q130">
        <v>0.12745098039215699</v>
      </c>
      <c r="R130">
        <v>0.53921568627451</v>
      </c>
      <c r="S130">
        <v>15</v>
      </c>
      <c r="T130">
        <v>88312.066666660001</v>
      </c>
      <c r="U130" s="1">
        <v>85.855633533333304</v>
      </c>
      <c r="V130">
        <v>310772.99844636902</v>
      </c>
      <c r="W130" s="1">
        <v>0.88369581059055902</v>
      </c>
      <c r="X130">
        <v>5.9630003873579002E-2</v>
      </c>
      <c r="Y130">
        <v>5.6674185535861801E-2</v>
      </c>
      <c r="Z130">
        <v>0.116304189409441</v>
      </c>
      <c r="AA130">
        <v>310.77299844637002</v>
      </c>
      <c r="AB130">
        <v>7696.2148295540701</v>
      </c>
      <c r="AC130" s="1">
        <v>955.82144066845206</v>
      </c>
      <c r="AD130">
        <v>241614.64393547201</v>
      </c>
      <c r="AE130" s="1">
        <v>460</v>
      </c>
      <c r="AF130">
        <v>46184</v>
      </c>
      <c r="AG130" s="1">
        <v>71778.641882776195</v>
      </c>
      <c r="AH130" s="1">
        <v>44.569970170678701</v>
      </c>
      <c r="AI130">
        <v>23.575197714611701</v>
      </c>
      <c r="AJ130">
        <v>23.569967697965701</v>
      </c>
      <c r="AK130">
        <v>3.5</v>
      </c>
      <c r="AL130">
        <v>1.0476479999999999</v>
      </c>
      <c r="AM130">
        <v>1.5542689999999999</v>
      </c>
      <c r="AN130">
        <v>0</v>
      </c>
      <c r="AO130">
        <v>0.753313818927414</v>
      </c>
      <c r="AP130">
        <v>2410.59436035315</v>
      </c>
      <c r="AQ130" s="1">
        <v>4140.3908557961704</v>
      </c>
      <c r="AR130" s="1">
        <v>9341.1544977064495</v>
      </c>
      <c r="AS130" s="1">
        <v>941.07025955337394</v>
      </c>
      <c r="AT130">
        <v>15.977091739714</v>
      </c>
      <c r="AU130">
        <v>16849.187065148901</v>
      </c>
      <c r="AV130" s="1">
        <v>8724.7884159414007</v>
      </c>
      <c r="AW130" s="1">
        <v>0.49366476679999999</v>
      </c>
      <c r="AX130">
        <v>6681.2310622083996</v>
      </c>
      <c r="AY130" s="1">
        <v>0.37803648829999997</v>
      </c>
      <c r="AZ130">
        <v>1387.7537377986</v>
      </c>
      <c r="BA130">
        <v>7.8521689300000003E-2</v>
      </c>
      <c r="BB130">
        <v>879.73521023939998</v>
      </c>
      <c r="BC130" s="1">
        <v>4.97770555E-2</v>
      </c>
      <c r="BD130">
        <v>17673.5084261878</v>
      </c>
      <c r="BE130" s="1">
        <v>0.54316903636201297</v>
      </c>
      <c r="BF130">
        <v>0.24382497637536299</v>
      </c>
      <c r="BG130">
        <v>0.157293920761478</v>
      </c>
      <c r="BH130">
        <v>3.8945309405809501E-2</v>
      </c>
      <c r="BI130">
        <v>1.6766757095337599E-2</v>
      </c>
    </row>
    <row r="131" spans="1:61" x14ac:dyDescent="0.35">
      <c r="A131" t="s">
        <v>1387</v>
      </c>
      <c r="B131" t="s">
        <v>754</v>
      </c>
      <c r="C131">
        <v>45</v>
      </c>
      <c r="D131">
        <v>22.484996466666701</v>
      </c>
      <c r="E131">
        <v>1011.824841</v>
      </c>
      <c r="F131" t="e">
        <v>#N/A</v>
      </c>
      <c r="G131" t="e">
        <v>#N/A</v>
      </c>
      <c r="H131" t="e">
        <v>#N/A</v>
      </c>
      <c r="I131" t="e">
        <v>#N/A</v>
      </c>
      <c r="J131">
        <v>0.97623770541328503</v>
      </c>
      <c r="K131">
        <v>1.7684645226295599E-2</v>
      </c>
      <c r="L131">
        <v>1</v>
      </c>
      <c r="M131" t="e">
        <v>#N/A</v>
      </c>
      <c r="N131">
        <v>0.20868365136787501</v>
      </c>
      <c r="O131">
        <v>62102.97644721</v>
      </c>
      <c r="P131" s="1">
        <v>0.15384615384615399</v>
      </c>
      <c r="Q131">
        <v>0.15384615384615399</v>
      </c>
      <c r="R131">
        <v>0.69230769230769196</v>
      </c>
      <c r="S131">
        <v>10.15</v>
      </c>
      <c r="T131">
        <v>98953.300492609997</v>
      </c>
      <c r="U131" s="1">
        <v>99.687176453201999</v>
      </c>
      <c r="V131">
        <v>156104.67701494199</v>
      </c>
      <c r="W131" s="1">
        <v>0.50033425009681798</v>
      </c>
      <c r="X131">
        <v>5.90844896495797E-2</v>
      </c>
      <c r="Y131">
        <v>0.440581260253602</v>
      </c>
      <c r="Z131">
        <v>0.49966574990318202</v>
      </c>
      <c r="AA131">
        <v>156.10467701494201</v>
      </c>
      <c r="AB131">
        <v>3356.0729707366399</v>
      </c>
      <c r="AC131" s="1">
        <v>255.35845684974601</v>
      </c>
      <c r="AD131">
        <v>122443.364051257</v>
      </c>
      <c r="AE131" s="1">
        <v>93</v>
      </c>
      <c r="AF131">
        <v>39978</v>
      </c>
      <c r="AG131" s="1">
        <v>50431.046973803102</v>
      </c>
      <c r="AH131" s="1">
        <v>23.399990832025299</v>
      </c>
      <c r="AI131">
        <v>19.9999898770171</v>
      </c>
      <c r="AJ131">
        <v>20.015151466445499</v>
      </c>
      <c r="AK131">
        <v>2.8</v>
      </c>
      <c r="AL131">
        <v>2.5105680000000001</v>
      </c>
      <c r="AM131">
        <v>2.6616810000000002</v>
      </c>
      <c r="AN131">
        <v>0</v>
      </c>
      <c r="AO131">
        <v>0.70746796481084795</v>
      </c>
      <c r="AP131">
        <v>2056.41386303936</v>
      </c>
      <c r="AQ131" s="1">
        <v>4560.8476022778304</v>
      </c>
      <c r="AR131" s="1">
        <v>10084.7974041784</v>
      </c>
      <c r="AS131" s="1">
        <v>734.11552069218305</v>
      </c>
      <c r="AT131" s="1">
        <v>888.46700888617499</v>
      </c>
      <c r="AU131">
        <v>18324.641399073898</v>
      </c>
      <c r="AV131" s="1">
        <v>12116.278415638</v>
      </c>
      <c r="AW131" s="1">
        <v>0.68648940469999997</v>
      </c>
      <c r="AX131">
        <v>2859.1438911823998</v>
      </c>
      <c r="AY131" s="1">
        <v>0.16199462580000001</v>
      </c>
      <c r="AZ131">
        <v>836.6560186296</v>
      </c>
      <c r="BA131" s="1">
        <v>4.7403622800000003E-2</v>
      </c>
      <c r="BB131">
        <v>1837.5435505109999</v>
      </c>
      <c r="BC131">
        <v>0.1041123466</v>
      </c>
      <c r="BD131">
        <v>17649.621875960998</v>
      </c>
      <c r="BE131" s="1">
        <v>0.47146414546973803</v>
      </c>
      <c r="BF131">
        <v>0.24956742864237899</v>
      </c>
      <c r="BG131">
        <v>0.20973216279284199</v>
      </c>
      <c r="BH131">
        <v>5.4930434212650897E-2</v>
      </c>
      <c r="BI131">
        <v>1.43058288823912E-2</v>
      </c>
    </row>
    <row r="132" spans="1:61" x14ac:dyDescent="0.35">
      <c r="A132" t="s">
        <v>1388</v>
      </c>
      <c r="B132" t="s">
        <v>755</v>
      </c>
      <c r="C132">
        <v>10</v>
      </c>
      <c r="D132">
        <v>388.8114392</v>
      </c>
      <c r="E132">
        <v>3888.114392</v>
      </c>
      <c r="F132">
        <v>0.101282478690589</v>
      </c>
      <c r="G132">
        <v>7.6142145471763303E-2</v>
      </c>
      <c r="H132" t="e">
        <v>#N/A</v>
      </c>
      <c r="I132">
        <v>4.6655366807769397E-2</v>
      </c>
      <c r="J132">
        <v>0.69883221218758995</v>
      </c>
      <c r="K132">
        <v>7.5350732704099393E-2</v>
      </c>
      <c r="L132">
        <v>0.54511569273015803</v>
      </c>
      <c r="M132">
        <v>7.7744842327136104E-2</v>
      </c>
      <c r="N132">
        <v>0.16353192646634299</v>
      </c>
      <c r="O132">
        <v>72286.150087260001</v>
      </c>
      <c r="P132" s="1">
        <v>6.8965517241379296E-2</v>
      </c>
      <c r="Q132">
        <v>0.14137931034482801</v>
      </c>
      <c r="R132">
        <v>0.78965517241379302</v>
      </c>
      <c r="S132">
        <v>38</v>
      </c>
      <c r="T132">
        <v>87332.173684210007</v>
      </c>
      <c r="U132" s="1">
        <v>102.318799789474</v>
      </c>
      <c r="V132">
        <v>286603.10568352201</v>
      </c>
      <c r="W132" s="1">
        <v>0.81561914998619001</v>
      </c>
      <c r="X132">
        <v>0.176584588663449</v>
      </c>
      <c r="Y132">
        <v>7.7962613503605302E-3</v>
      </c>
      <c r="Z132">
        <v>0.18438085001380999</v>
      </c>
      <c r="AA132">
        <v>286.60310568352202</v>
      </c>
      <c r="AB132">
        <v>10292.947162857001</v>
      </c>
      <c r="AC132" s="1">
        <v>953.94669139148095</v>
      </c>
      <c r="AD132">
        <v>210362.96899654</v>
      </c>
      <c r="AE132" s="1">
        <v>395</v>
      </c>
      <c r="AF132">
        <v>42891</v>
      </c>
      <c r="AG132" s="1">
        <v>61424.509673055203</v>
      </c>
      <c r="AH132" s="1">
        <v>76.409948283383599</v>
      </c>
      <c r="AI132">
        <v>33.388199295384602</v>
      </c>
      <c r="AJ132">
        <v>45.790099588735998</v>
      </c>
      <c r="AK132">
        <v>0.5</v>
      </c>
      <c r="AL132">
        <v>0.33780700000000002</v>
      </c>
      <c r="AM132">
        <v>0.40656199999999998</v>
      </c>
      <c r="AN132">
        <v>0</v>
      </c>
      <c r="AO132" s="1">
        <v>1.0378175739617701</v>
      </c>
      <c r="AP132">
        <v>2164.3317612554401</v>
      </c>
      <c r="AQ132" s="1">
        <v>2452.2807841297699</v>
      </c>
      <c r="AR132" s="1">
        <v>9911.0886678871193</v>
      </c>
      <c r="AS132" s="1">
        <v>1186.2094951449201</v>
      </c>
      <c r="AT132">
        <v>494.244319033914</v>
      </c>
      <c r="AU132">
        <v>16208.155027451199</v>
      </c>
      <c r="AV132" s="1">
        <v>5238.1114161578998</v>
      </c>
      <c r="AW132" s="1">
        <v>0.30499232809999999</v>
      </c>
      <c r="AX132">
        <v>9347.5024040129992</v>
      </c>
      <c r="AY132" s="1">
        <v>0.54426420009999998</v>
      </c>
      <c r="AZ132">
        <v>1126.8594991021</v>
      </c>
      <c r="BA132">
        <v>6.5612102300000003E-2</v>
      </c>
      <c r="BB132">
        <v>1462.0944789396001</v>
      </c>
      <c r="BC132" s="1">
        <v>8.5131369600000006E-2</v>
      </c>
      <c r="BD132">
        <v>17174.5677982126</v>
      </c>
      <c r="BE132" s="1">
        <v>0.574382802235613</v>
      </c>
      <c r="BF132">
        <v>0.24469210796103</v>
      </c>
      <c r="BG132">
        <v>0.14616311791502201</v>
      </c>
      <c r="BH132">
        <v>2.26678473815288E-2</v>
      </c>
      <c r="BI132">
        <v>1.20941245068055E-2</v>
      </c>
    </row>
    <row r="133" spans="1:61" x14ac:dyDescent="0.35">
      <c r="A133" t="s">
        <v>1389</v>
      </c>
      <c r="B133" t="s">
        <v>756</v>
      </c>
      <c r="C133">
        <v>11</v>
      </c>
      <c r="D133">
        <v>66.560470272727301</v>
      </c>
      <c r="E133">
        <v>732.16517299999998</v>
      </c>
      <c r="F133">
        <v>2.0700156886211501E-2</v>
      </c>
      <c r="G133">
        <v>3.2610018116869199E-2</v>
      </c>
      <c r="H133" t="e">
        <v>#N/A</v>
      </c>
      <c r="I133">
        <v>6.4940194658497902E-2</v>
      </c>
      <c r="J133">
        <v>0.83847245028502104</v>
      </c>
      <c r="K133">
        <v>4.3277180053400699E-2</v>
      </c>
      <c r="L133">
        <v>0.350314772946347</v>
      </c>
      <c r="M133" t="e">
        <v>#N/A</v>
      </c>
      <c r="N133">
        <v>0.120648634476409</v>
      </c>
      <c r="O133">
        <v>83499.684239420007</v>
      </c>
      <c r="P133" s="1">
        <v>0.34883720930232598</v>
      </c>
      <c r="Q133">
        <v>0.104651162790698</v>
      </c>
      <c r="R133">
        <v>0.54651162790697705</v>
      </c>
      <c r="S133">
        <v>8.9499999999999993</v>
      </c>
      <c r="T133">
        <v>96715.636871499999</v>
      </c>
      <c r="U133" s="1">
        <v>81.806164581005604</v>
      </c>
      <c r="V133">
        <v>617662.63498578104</v>
      </c>
      <c r="W133" s="1">
        <v>0.26342683619681401</v>
      </c>
      <c r="X133">
        <v>0.54491890616891903</v>
      </c>
      <c r="Y133">
        <v>0.191654257634266</v>
      </c>
      <c r="Z133">
        <v>0.73657316380318605</v>
      </c>
      <c r="AA133">
        <v>617.66263498578098</v>
      </c>
      <c r="AB133" s="1">
        <v>18306.548159181599</v>
      </c>
      <c r="AC133" s="1">
        <v>586.367783980897</v>
      </c>
      <c r="AD133" s="1">
        <v>534427.08667250106</v>
      </c>
      <c r="AE133" s="1">
        <v>600</v>
      </c>
      <c r="AF133">
        <v>44223</v>
      </c>
      <c r="AG133" s="1">
        <v>76603.389230213201</v>
      </c>
      <c r="AH133" s="1">
        <v>35.699991265923103</v>
      </c>
      <c r="AI133">
        <v>25.486595293537</v>
      </c>
      <c r="AJ133">
        <v>29.513597533020199</v>
      </c>
      <c r="AK133">
        <v>0</v>
      </c>
      <c r="AL133">
        <v>0</v>
      </c>
      <c r="AM133">
        <v>0</v>
      </c>
      <c r="AN133">
        <v>0</v>
      </c>
      <c r="AO133">
        <v>0.64717103648253804</v>
      </c>
      <c r="AP133">
        <v>4466.6102685548003</v>
      </c>
      <c r="AQ133" s="1">
        <v>4318.3188938706899</v>
      </c>
      <c r="AR133" s="1">
        <v>13248.17401551</v>
      </c>
      <c r="AS133" s="1">
        <v>1486.3379741773099</v>
      </c>
      <c r="AT133" s="1">
        <v>908.92166759753798</v>
      </c>
      <c r="AU133">
        <v>24428.362819710401</v>
      </c>
      <c r="AV133" s="1">
        <v>3784.5921794217002</v>
      </c>
      <c r="AW133" s="1">
        <v>0.14822380039999999</v>
      </c>
      <c r="AX133">
        <v>17020.0797895947</v>
      </c>
      <c r="AY133" s="1">
        <v>0.66659253900000004</v>
      </c>
      <c r="AZ133">
        <v>3837.7280142069999</v>
      </c>
      <c r="BA133" s="1">
        <v>0.1503048689</v>
      </c>
      <c r="BB133">
        <v>890.55874777149995</v>
      </c>
      <c r="BC133" s="1">
        <v>3.48787916E-2</v>
      </c>
      <c r="BD133">
        <v>25532.958730994898</v>
      </c>
      <c r="BE133" s="1">
        <v>0.58054339427908397</v>
      </c>
      <c r="BF133">
        <v>0.226410675463289</v>
      </c>
      <c r="BG133">
        <v>0.153632400240201</v>
      </c>
      <c r="BH133">
        <v>2.49535707637219E-2</v>
      </c>
      <c r="BI133">
        <v>1.44599592537034E-2</v>
      </c>
    </row>
    <row r="134" spans="1:61" x14ac:dyDescent="0.35">
      <c r="A134" t="s">
        <v>1390</v>
      </c>
      <c r="B134" t="s">
        <v>757</v>
      </c>
      <c r="C134">
        <v>43</v>
      </c>
      <c r="D134">
        <v>20.609524883720901</v>
      </c>
      <c r="E134">
        <v>886.20956999999999</v>
      </c>
      <c r="F134" t="e">
        <v>#N/A</v>
      </c>
      <c r="G134">
        <v>1.99060087142078E-2</v>
      </c>
      <c r="H134" t="e">
        <v>#N/A</v>
      </c>
      <c r="I134">
        <v>6.4268732577969195E-2</v>
      </c>
      <c r="J134">
        <v>0.88529365115917502</v>
      </c>
      <c r="K134">
        <v>2.1609205334951101E-2</v>
      </c>
      <c r="L134">
        <v>0.309422119067711</v>
      </c>
      <c r="M134">
        <v>2.7076354756572499E-2</v>
      </c>
      <c r="N134">
        <v>9.8636347116694806E-2</v>
      </c>
      <c r="O134">
        <v>62046.76937984</v>
      </c>
      <c r="P134" s="1">
        <v>0.160714285714286</v>
      </c>
      <c r="Q134">
        <v>0.107142857142857</v>
      </c>
      <c r="R134">
        <v>0.73214285714285698</v>
      </c>
      <c r="S134">
        <v>10.67</v>
      </c>
      <c r="T134">
        <v>80242.5529522</v>
      </c>
      <c r="U134" s="1">
        <v>83.056192127460207</v>
      </c>
      <c r="V134">
        <v>298700.26115831698</v>
      </c>
      <c r="W134" s="1">
        <v>0.84587193061052302</v>
      </c>
      <c r="X134">
        <v>0.123133365466486</v>
      </c>
      <c r="Y134">
        <v>3.0994703922991002E-2</v>
      </c>
      <c r="Z134">
        <v>0.15412806938947701</v>
      </c>
      <c r="AA134">
        <v>298.70026115831701</v>
      </c>
      <c r="AB134">
        <v>6249.2949607845003</v>
      </c>
      <c r="AC134" s="1">
        <v>732.69778614555003</v>
      </c>
      <c r="AD134">
        <v>231266.07568471399</v>
      </c>
      <c r="AE134" s="1">
        <v>434</v>
      </c>
      <c r="AF134">
        <v>40861</v>
      </c>
      <c r="AG134" s="1">
        <v>77614.595141700396</v>
      </c>
      <c r="AH134" s="1">
        <v>41.349894693734299</v>
      </c>
      <c r="AI134">
        <v>19.999997320371399</v>
      </c>
      <c r="AJ134">
        <v>22.1106705494994</v>
      </c>
      <c r="AK134">
        <v>2.75</v>
      </c>
      <c r="AL134">
        <v>1.333531</v>
      </c>
      <c r="AM134">
        <v>2.2807599999999999</v>
      </c>
      <c r="AN134">
        <v>2142.6973531779799</v>
      </c>
      <c r="AO134" s="1">
        <v>1.25119055902986</v>
      </c>
      <c r="AP134">
        <v>1880.5786874993901</v>
      </c>
      <c r="AQ134" s="1">
        <v>2776.9217048739401</v>
      </c>
      <c r="AR134" s="1">
        <v>8085.8924938036898</v>
      </c>
      <c r="AS134" s="1">
        <v>672.27361356524295</v>
      </c>
      <c r="AT134" s="1">
        <v>345.84497885754001</v>
      </c>
      <c r="AU134">
        <v>13761.511478599799</v>
      </c>
      <c r="AV134" s="1">
        <v>5395.9336809621</v>
      </c>
      <c r="AW134" s="1">
        <v>0.3484440104</v>
      </c>
      <c r="AX134">
        <v>7188.5192589455</v>
      </c>
      <c r="AY134" s="1">
        <v>0.46420075329999999</v>
      </c>
      <c r="AZ134">
        <v>1230.5516654405001</v>
      </c>
      <c r="BA134">
        <v>7.94632371E-2</v>
      </c>
      <c r="BB134">
        <v>1670.7937424495001</v>
      </c>
      <c r="BC134" s="1">
        <v>0.1078919992</v>
      </c>
      <c r="BD134">
        <v>15485.798347797599</v>
      </c>
      <c r="BE134" s="1">
        <v>0.56087734937342204</v>
      </c>
      <c r="BF134">
        <v>0.268725200993226</v>
      </c>
      <c r="BG134">
        <v>0.12533915995751899</v>
      </c>
      <c r="BH134">
        <v>3.0675920275733501E-2</v>
      </c>
      <c r="BI134">
        <v>1.4382369400099499E-2</v>
      </c>
    </row>
    <row r="135" spans="1:61" x14ac:dyDescent="0.35">
      <c r="A135" t="s">
        <v>1391</v>
      </c>
      <c r="B135" t="s">
        <v>758</v>
      </c>
      <c r="C135">
        <v>21</v>
      </c>
      <c r="D135">
        <v>22.4054414761905</v>
      </c>
      <c r="E135">
        <v>470.51427100000001</v>
      </c>
      <c r="F135" t="e">
        <v>#N/A</v>
      </c>
      <c r="G135" t="e">
        <v>#N/A</v>
      </c>
      <c r="H135" t="e">
        <v>#N/A</v>
      </c>
      <c r="I135">
        <v>3.4680592867457297E-2</v>
      </c>
      <c r="J135">
        <v>0.93088006170735804</v>
      </c>
      <c r="K135">
        <v>2.2847634377403E-2</v>
      </c>
      <c r="L135">
        <v>0.34621475500323701</v>
      </c>
      <c r="M135" t="e">
        <v>#N/A</v>
      </c>
      <c r="N135">
        <v>0.197168253209067</v>
      </c>
      <c r="O135">
        <v>86907.995305160002</v>
      </c>
      <c r="P135" s="1">
        <v>9.0909090909090898E-2</v>
      </c>
      <c r="Q135">
        <v>0.22727272727272699</v>
      </c>
      <c r="R135">
        <v>0.68181818181818199</v>
      </c>
      <c r="S135">
        <v>7.75</v>
      </c>
      <c r="T135">
        <v>107290.4516129</v>
      </c>
      <c r="U135" s="1">
        <v>60.711518838709701</v>
      </c>
      <c r="V135">
        <v>1350078.2636197701</v>
      </c>
      <c r="W135" s="1">
        <v>0.88206852407050795</v>
      </c>
      <c r="X135">
        <v>9.4749361212783198E-2</v>
      </c>
      <c r="Y135">
        <v>2.31821147167088E-2</v>
      </c>
      <c r="Z135">
        <v>0.11793147592949201</v>
      </c>
      <c r="AA135">
        <v>1350.07826361977</v>
      </c>
      <c r="AB135">
        <v>27733.9281808946</v>
      </c>
      <c r="AC135" s="1">
        <v>2684.8453232144402</v>
      </c>
      <c r="AD135">
        <v>1107064.4713723699</v>
      </c>
      <c r="AE135" s="1">
        <v>607</v>
      </c>
      <c r="AF135">
        <v>41318.5</v>
      </c>
      <c r="AG135" s="1">
        <v>96519.123002084802</v>
      </c>
      <c r="AH135" s="1">
        <v>43.399972837158799</v>
      </c>
      <c r="AI135">
        <v>20</v>
      </c>
      <c r="AJ135">
        <v>19.9999867082565</v>
      </c>
      <c r="AK135">
        <v>1.5</v>
      </c>
      <c r="AL135">
        <v>1.059121</v>
      </c>
      <c r="AM135">
        <v>1.19781</v>
      </c>
      <c r="AN135">
        <v>0</v>
      </c>
      <c r="AO135">
        <v>1.9507766324486799</v>
      </c>
      <c r="AP135">
        <v>4000.27228929683</v>
      </c>
      <c r="AQ135" s="1">
        <v>3652.7623834814599</v>
      </c>
      <c r="AR135" s="1">
        <v>14192.109764934199</v>
      </c>
      <c r="AS135" s="1">
        <v>1547.16788600871</v>
      </c>
      <c r="AT135">
        <v>781.49389436904005</v>
      </c>
      <c r="AU135">
        <v>24173.806218090202</v>
      </c>
      <c r="AV135" s="1">
        <v>4478.9731998797997</v>
      </c>
      <c r="AW135" s="1">
        <v>0.13838328080000001</v>
      </c>
      <c r="AX135">
        <v>23017.500079806901</v>
      </c>
      <c r="AY135" s="1">
        <v>0.71115343490000005</v>
      </c>
      <c r="AZ135">
        <v>3511.1737370086998</v>
      </c>
      <c r="BA135">
        <v>0.1084819487</v>
      </c>
      <c r="BB135">
        <v>1358.7860924357001</v>
      </c>
      <c r="BC135" s="1">
        <v>4.1981335699999997E-2</v>
      </c>
      <c r="BD135">
        <v>32366.4331091311</v>
      </c>
      <c r="BE135" s="1">
        <v>0.576484571212309</v>
      </c>
      <c r="BF135">
        <v>0.209364983075982</v>
      </c>
      <c r="BG135">
        <v>0.14787160691974699</v>
      </c>
      <c r="BH135">
        <v>3.6611111365296801E-2</v>
      </c>
      <c r="BI135">
        <v>2.96677274266644E-2</v>
      </c>
    </row>
    <row r="136" spans="1:61" x14ac:dyDescent="0.35">
      <c r="A136" t="s">
        <v>1915</v>
      </c>
      <c r="B136" t="s">
        <v>759</v>
      </c>
      <c r="C136">
        <v>78</v>
      </c>
      <c r="D136">
        <v>7.1651729743589696</v>
      </c>
      <c r="E136">
        <v>558.88349200000005</v>
      </c>
      <c r="F136" t="e">
        <v>#N/A</v>
      </c>
      <c r="G136" t="e">
        <v>#N/A</v>
      </c>
      <c r="H136" t="e">
        <v>#N/A</v>
      </c>
      <c r="I136">
        <v>3.1803998335376303E-2</v>
      </c>
      <c r="J136">
        <v>0.93870321209220597</v>
      </c>
      <c r="K136">
        <v>2.4354596833950502E-2</v>
      </c>
      <c r="L136">
        <v>0.45059086630268702</v>
      </c>
      <c r="M136" t="e">
        <v>#N/A</v>
      </c>
      <c r="N136">
        <v>0.166246467548156</v>
      </c>
      <c r="O136">
        <v>54843.705065510003</v>
      </c>
      <c r="P136" s="1">
        <v>0.37037037037037002</v>
      </c>
      <c r="Q136">
        <v>0.11111111111111099</v>
      </c>
      <c r="R136">
        <v>0.51851851851851805</v>
      </c>
      <c r="S136">
        <v>5</v>
      </c>
      <c r="T136">
        <v>87895.4</v>
      </c>
      <c r="U136" s="1">
        <v>111.7766984</v>
      </c>
      <c r="V136">
        <v>226803.47838937401</v>
      </c>
      <c r="W136" s="1">
        <v>0.89690952874135599</v>
      </c>
      <c r="X136">
        <v>5.9386200589601902E-2</v>
      </c>
      <c r="Y136">
        <v>4.37042706690422E-2</v>
      </c>
      <c r="Z136">
        <v>0.103090471258644</v>
      </c>
      <c r="AA136">
        <v>226.80347838937399</v>
      </c>
      <c r="AB136">
        <v>4744.2213591093196</v>
      </c>
      <c r="AC136" s="1">
        <v>460.81711785468201</v>
      </c>
      <c r="AD136">
        <v>157568.87927837399</v>
      </c>
      <c r="AE136" s="1">
        <v>209</v>
      </c>
      <c r="AF136">
        <v>36167</v>
      </c>
      <c r="AG136" s="1">
        <v>61484.433373349297</v>
      </c>
      <c r="AH136" s="1">
        <v>40.9997815809567</v>
      </c>
      <c r="AI136">
        <v>19.999989444917901</v>
      </c>
      <c r="AJ136">
        <v>19.9998671555343</v>
      </c>
      <c r="AK136">
        <v>0</v>
      </c>
      <c r="AL136">
        <v>0</v>
      </c>
      <c r="AM136">
        <v>0</v>
      </c>
      <c r="AN136">
        <v>2720.3615811933801</v>
      </c>
      <c r="AO136">
        <v>2.04622808429475</v>
      </c>
      <c r="AP136">
        <v>2472.32253193837</v>
      </c>
      <c r="AQ136" s="1">
        <v>3613.6807740959398</v>
      </c>
      <c r="AR136" s="1">
        <v>8313.7975920033095</v>
      </c>
      <c r="AS136" s="1">
        <v>1223.3185087528</v>
      </c>
      <c r="AT136" s="1">
        <v>787.79133093449798</v>
      </c>
      <c r="AU136">
        <v>16410.910737724898</v>
      </c>
      <c r="AV136" s="1">
        <v>10189.6739357353</v>
      </c>
      <c r="AW136" s="1">
        <v>0.49522337300000002</v>
      </c>
      <c r="AX136">
        <v>6516.2639779951996</v>
      </c>
      <c r="AY136" s="1">
        <v>0.31669376729999998</v>
      </c>
      <c r="AZ136">
        <v>1621.7327829497999</v>
      </c>
      <c r="BA136">
        <v>7.8817044000000003E-2</v>
      </c>
      <c r="BB136">
        <v>2248.2441159754999</v>
      </c>
      <c r="BC136" s="1">
        <v>0.1092658157</v>
      </c>
      <c r="BD136">
        <v>20575.914812655799</v>
      </c>
      <c r="BE136" s="1">
        <v>0.54909696659960305</v>
      </c>
      <c r="BF136">
        <v>0.25118327845308902</v>
      </c>
      <c r="BG136">
        <v>0.14186610082870199</v>
      </c>
      <c r="BH136">
        <v>3.8980327211328797E-2</v>
      </c>
      <c r="BI136">
        <v>1.8873326907277201E-2</v>
      </c>
    </row>
    <row r="137" spans="1:61" x14ac:dyDescent="0.35">
      <c r="A137" t="s">
        <v>1392</v>
      </c>
      <c r="B137" t="s">
        <v>760</v>
      </c>
      <c r="C137">
        <v>48</v>
      </c>
      <c r="D137">
        <v>22.939008166666699</v>
      </c>
      <c r="E137">
        <v>1101.072392</v>
      </c>
      <c r="F137" t="e">
        <v>#N/A</v>
      </c>
      <c r="G137" t="e">
        <v>#N/A</v>
      </c>
      <c r="H137" t="e">
        <v>#N/A</v>
      </c>
      <c r="I137" t="e">
        <v>#N/A</v>
      </c>
      <c r="J137">
        <v>0.98026310131038497</v>
      </c>
      <c r="K137">
        <v>1.1390630876055E-2</v>
      </c>
      <c r="L137">
        <v>0.99555200127764998</v>
      </c>
      <c r="M137" t="e">
        <v>#N/A</v>
      </c>
      <c r="N137">
        <v>0.199681290799227</v>
      </c>
      <c r="O137">
        <v>61772.3</v>
      </c>
      <c r="P137" s="1">
        <v>0.15</v>
      </c>
      <c r="Q137">
        <v>0.1875</v>
      </c>
      <c r="R137">
        <v>0.66249999999999998</v>
      </c>
      <c r="S137">
        <v>16.2</v>
      </c>
      <c r="T137">
        <v>61554.370370370001</v>
      </c>
      <c r="U137" s="1">
        <v>67.967431604938298</v>
      </c>
      <c r="V137">
        <v>161624.55011404899</v>
      </c>
      <c r="W137" s="1">
        <v>0.47135167708443798</v>
      </c>
      <c r="X137">
        <v>2.24508462082533E-2</v>
      </c>
      <c r="Y137">
        <v>0.50619747670730897</v>
      </c>
      <c r="Z137">
        <v>0.52864832291556196</v>
      </c>
      <c r="AA137">
        <v>161.62455011404899</v>
      </c>
      <c r="AB137">
        <v>3283.0865856456799</v>
      </c>
      <c r="AC137" s="1">
        <v>244.39598336600599</v>
      </c>
      <c r="AD137" s="1">
        <v>86260.163635364705</v>
      </c>
      <c r="AE137" s="1">
        <v>33</v>
      </c>
      <c r="AF137">
        <v>35986</v>
      </c>
      <c r="AG137" s="1">
        <v>57346.799828913601</v>
      </c>
      <c r="AH137" s="1">
        <v>20.599997313590698</v>
      </c>
      <c r="AI137">
        <v>20.0197897281774</v>
      </c>
      <c r="AJ137">
        <v>19.999949941932599</v>
      </c>
      <c r="AK137">
        <v>0</v>
      </c>
      <c r="AL137">
        <v>0</v>
      </c>
      <c r="AM137">
        <v>0</v>
      </c>
      <c r="AN137">
        <v>0</v>
      </c>
      <c r="AO137">
        <v>0.69539679195525705</v>
      </c>
      <c r="AP137">
        <v>2156.5671860020602</v>
      </c>
      <c r="AQ137" s="1">
        <v>3468.4550059992798</v>
      </c>
      <c r="AR137" s="1">
        <v>8955.2629614929101</v>
      </c>
      <c r="AS137" s="1">
        <v>609.03663089937902</v>
      </c>
      <c r="AT137">
        <v>310.400471833827</v>
      </c>
      <c r="AU137">
        <v>15499.7222562275</v>
      </c>
      <c r="AV137" s="1">
        <v>12852.292129039901</v>
      </c>
      <c r="AW137" s="1">
        <v>0.69009855009999999</v>
      </c>
      <c r="AX137">
        <v>2895.5744858316998</v>
      </c>
      <c r="AY137" s="1">
        <v>0.15547668340000001</v>
      </c>
      <c r="AZ137">
        <v>830.42467324020004</v>
      </c>
      <c r="BA137">
        <v>4.4589311899999998E-2</v>
      </c>
      <c r="BB137">
        <v>2045.5590691549</v>
      </c>
      <c r="BC137" s="1">
        <v>0.1098354545</v>
      </c>
      <c r="BD137">
        <v>18623.8503572667</v>
      </c>
      <c r="BE137" s="1">
        <v>0.56797656634706295</v>
      </c>
      <c r="BF137">
        <v>0.21680530826229699</v>
      </c>
      <c r="BG137">
        <v>9.2581229424448006E-2</v>
      </c>
      <c r="BH137">
        <v>8.5045694088010396E-2</v>
      </c>
      <c r="BI137">
        <v>3.7591201878181102E-2</v>
      </c>
    </row>
    <row r="138" spans="1:61" x14ac:dyDescent="0.35">
      <c r="A138" t="s">
        <v>1393</v>
      </c>
      <c r="B138" t="s">
        <v>761</v>
      </c>
      <c r="C138">
        <v>49</v>
      </c>
      <c r="D138">
        <v>239.67780381632701</v>
      </c>
      <c r="E138">
        <v>11744.212387</v>
      </c>
      <c r="F138">
        <v>4.0443002349117999E-3</v>
      </c>
      <c r="G138">
        <v>0.62327519831442901</v>
      </c>
      <c r="H138">
        <v>1.3262690803410801E-3</v>
      </c>
      <c r="I138">
        <v>0.12193931525613599</v>
      </c>
      <c r="J138">
        <v>0.19363447313924401</v>
      </c>
      <c r="K138">
        <v>5.5780443974937602E-2</v>
      </c>
      <c r="L138">
        <v>0.97451154925921701</v>
      </c>
      <c r="M138">
        <v>0.17426223825259901</v>
      </c>
      <c r="N138">
        <v>0.17867789364794001</v>
      </c>
      <c r="O138">
        <v>64132.067830389999</v>
      </c>
      <c r="P138" s="1">
        <v>0.50593311758360304</v>
      </c>
      <c r="Q138">
        <v>6.0409924487594399E-2</v>
      </c>
      <c r="R138">
        <v>0.43365695792880299</v>
      </c>
      <c r="S138">
        <v>215</v>
      </c>
      <c r="T138">
        <v>68171.74069767</v>
      </c>
      <c r="U138" s="1">
        <v>54.624243660465098</v>
      </c>
      <c r="V138">
        <v>172344.98860396</v>
      </c>
      <c r="W138" s="1">
        <v>0.66015497149128</v>
      </c>
      <c r="X138">
        <v>0.25795305629243498</v>
      </c>
      <c r="Y138">
        <v>8.1891972216284595E-2</v>
      </c>
      <c r="Z138">
        <v>0.33984502850872</v>
      </c>
      <c r="AA138">
        <v>172.34498860395999</v>
      </c>
      <c r="AB138">
        <v>6725.4636920080802</v>
      </c>
      <c r="AC138" s="1">
        <v>714.47898109269795</v>
      </c>
      <c r="AD138">
        <v>61589.938531316002</v>
      </c>
      <c r="AE138" s="1">
        <v>11</v>
      </c>
      <c r="AF138">
        <v>30672.5</v>
      </c>
      <c r="AG138" s="1">
        <v>42723.0539901995</v>
      </c>
      <c r="AH138" s="1">
        <v>67.549998054344996</v>
      </c>
      <c r="AI138">
        <v>29.2966992818458</v>
      </c>
      <c r="AJ138">
        <v>54.859198936962599</v>
      </c>
      <c r="AK138">
        <v>1</v>
      </c>
      <c r="AL138">
        <v>0.67566400000000004</v>
      </c>
      <c r="AM138">
        <v>0.88122599999999995</v>
      </c>
      <c r="AN138">
        <v>0</v>
      </c>
      <c r="AO138">
        <v>1.04454614037639</v>
      </c>
      <c r="AP138">
        <v>3288.3712476750502</v>
      </c>
      <c r="AQ138" s="1">
        <v>6219.1003009148799</v>
      </c>
      <c r="AR138" s="1">
        <v>11024.2717888273</v>
      </c>
      <c r="AS138" s="1">
        <v>1834.6452891000499</v>
      </c>
      <c r="AT138">
        <v>842.59273197014898</v>
      </c>
      <c r="AU138">
        <v>23208.981358487399</v>
      </c>
      <c r="AV138" s="1">
        <v>11337.3582191807</v>
      </c>
      <c r="AW138" s="1">
        <v>0.43318208850000001</v>
      </c>
      <c r="AX138">
        <v>5693.4897482543001</v>
      </c>
      <c r="AY138" s="1">
        <v>0.21753901859999999</v>
      </c>
      <c r="AZ138">
        <v>1178.2139069176001</v>
      </c>
      <c r="BA138">
        <v>4.5017644400000001E-2</v>
      </c>
      <c r="BB138">
        <v>7963.2072938398996</v>
      </c>
      <c r="BC138" s="1">
        <v>0.30426124850000003</v>
      </c>
      <c r="BD138">
        <v>26172.269168192499</v>
      </c>
      <c r="BE138" s="1">
        <v>0.50583223585021797</v>
      </c>
      <c r="BF138">
        <v>0.18399641585288001</v>
      </c>
      <c r="BG138">
        <v>0.23016429034243199</v>
      </c>
      <c r="BH138">
        <v>6.32064167324492E-2</v>
      </c>
      <c r="BI138">
        <v>1.6800641222021701E-2</v>
      </c>
    </row>
    <row r="139" spans="1:61" x14ac:dyDescent="0.35">
      <c r="A139" t="s">
        <v>1394</v>
      </c>
      <c r="B139" t="s">
        <v>762</v>
      </c>
      <c r="C139">
        <v>2</v>
      </c>
      <c r="D139">
        <v>538.85109399999999</v>
      </c>
      <c r="E139">
        <v>1077.702188</v>
      </c>
      <c r="F139">
        <v>2.07871787272105E-2</v>
      </c>
      <c r="G139">
        <v>9.3821986902593899E-2</v>
      </c>
      <c r="H139" t="e">
        <v>#N/A</v>
      </c>
      <c r="I139">
        <v>7.0211290008740698E-2</v>
      </c>
      <c r="J139">
        <v>0.70269781559804001</v>
      </c>
      <c r="K139">
        <v>0.112481728763415</v>
      </c>
      <c r="L139">
        <v>0.56273025873111804</v>
      </c>
      <c r="M139">
        <v>2.7161498022528499E-2</v>
      </c>
      <c r="N139">
        <v>0.149560464587078</v>
      </c>
      <c r="O139">
        <v>69957.888208930002</v>
      </c>
      <c r="P139" s="1">
        <v>0.38235294117647101</v>
      </c>
      <c r="Q139">
        <v>0.13725490196078399</v>
      </c>
      <c r="R139">
        <v>0.480392156862745</v>
      </c>
      <c r="S139">
        <v>13.07</v>
      </c>
      <c r="T139">
        <v>97371.192807950007</v>
      </c>
      <c r="U139" s="1">
        <v>82.456173527161397</v>
      </c>
      <c r="V139">
        <v>354427.368017926</v>
      </c>
      <c r="W139" s="1">
        <v>0.80700513120041895</v>
      </c>
      <c r="X139">
        <v>0.13817075630718501</v>
      </c>
      <c r="Y139">
        <v>5.4824112492396299E-2</v>
      </c>
      <c r="Z139">
        <v>0.192994868799581</v>
      </c>
      <c r="AA139">
        <v>354.42736801792603</v>
      </c>
      <c r="AB139">
        <v>13716.119503693501</v>
      </c>
      <c r="AC139" s="1">
        <v>1092.56233596883</v>
      </c>
      <c r="AD139">
        <v>237259.203809839</v>
      </c>
      <c r="AE139" s="1">
        <v>448</v>
      </c>
      <c r="AF139">
        <v>46743</v>
      </c>
      <c r="AG139" s="1">
        <v>63634.244968553503</v>
      </c>
      <c r="AH139" s="1">
        <v>90.219955962009493</v>
      </c>
      <c r="AI139">
        <v>34.0553989634045</v>
      </c>
      <c r="AJ139">
        <v>45.380583738768003</v>
      </c>
      <c r="AK139">
        <v>3.3</v>
      </c>
      <c r="AL139">
        <v>1.82264</v>
      </c>
      <c r="AM139">
        <v>2.2451910000000002</v>
      </c>
      <c r="AN139">
        <v>0</v>
      </c>
      <c r="AO139">
        <v>1.1087046565230401</v>
      </c>
      <c r="AP139">
        <v>2980.3006394193199</v>
      </c>
      <c r="AQ139" s="1">
        <v>2714.8045838429698</v>
      </c>
      <c r="AR139" s="1">
        <v>10828.865682882</v>
      </c>
      <c r="AS139" s="1">
        <v>1207.63356935859</v>
      </c>
      <c r="AT139" s="1">
        <v>489.43403462775598</v>
      </c>
      <c r="AU139">
        <v>18221.038510130598</v>
      </c>
      <c r="AV139" s="1">
        <v>4373.8579305853</v>
      </c>
      <c r="AW139" s="1">
        <v>0.2100744685</v>
      </c>
      <c r="AX139">
        <v>12313.340185035</v>
      </c>
      <c r="AY139" s="1">
        <v>0.59140430160000002</v>
      </c>
      <c r="AZ139">
        <v>2483.8129025188</v>
      </c>
      <c r="BA139">
        <v>0.1192964389</v>
      </c>
      <c r="BB139">
        <v>1649.5006886496999</v>
      </c>
      <c r="BC139" s="1">
        <v>7.9224791000000003E-2</v>
      </c>
      <c r="BD139">
        <v>20820.511706788799</v>
      </c>
      <c r="BE139" s="1">
        <v>0.53776852521929497</v>
      </c>
      <c r="BF139">
        <v>0.19130209749779201</v>
      </c>
      <c r="BG139">
        <v>0.222556041596565</v>
      </c>
      <c r="BH139">
        <v>3.1196874704364101E-2</v>
      </c>
      <c r="BI139">
        <v>1.71764609819843E-2</v>
      </c>
    </row>
    <row r="140" spans="1:61" x14ac:dyDescent="0.35">
      <c r="A140" t="s">
        <v>1395</v>
      </c>
      <c r="B140" t="s">
        <v>763</v>
      </c>
      <c r="C140">
        <v>34</v>
      </c>
      <c r="D140">
        <v>69.043376794117606</v>
      </c>
      <c r="E140">
        <v>2347.474811</v>
      </c>
      <c r="F140" t="e">
        <v>#N/A</v>
      </c>
      <c r="G140">
        <v>4.4659591907815002E-2</v>
      </c>
      <c r="H140" t="e">
        <v>#N/A</v>
      </c>
      <c r="I140">
        <v>0.27014619669490197</v>
      </c>
      <c r="J140">
        <v>0.62827858695581695</v>
      </c>
      <c r="K140">
        <v>5.2633465531358101E-2</v>
      </c>
      <c r="L140">
        <v>0.63969979205558003</v>
      </c>
      <c r="M140">
        <v>7.7631288856457098E-3</v>
      </c>
      <c r="N140">
        <v>0.155209211735713</v>
      </c>
      <c r="O140">
        <v>73193.084987110007</v>
      </c>
      <c r="P140" s="1">
        <v>0.16867469879518099</v>
      </c>
      <c r="Q140">
        <v>0.14457831325301199</v>
      </c>
      <c r="R140">
        <v>0.686746987951807</v>
      </c>
      <c r="S140">
        <v>26.8</v>
      </c>
      <c r="T140">
        <v>51163.283582080003</v>
      </c>
      <c r="U140" s="1">
        <v>87.592343694029907</v>
      </c>
      <c r="V140">
        <v>155972.98777575701</v>
      </c>
      <c r="W140" s="1">
        <v>0.81172609058993594</v>
      </c>
      <c r="X140">
        <v>0.131382259581552</v>
      </c>
      <c r="Y140">
        <v>5.6891649828512199E-2</v>
      </c>
      <c r="Z140">
        <v>0.188273909410064</v>
      </c>
      <c r="AA140">
        <v>155.97298777575699</v>
      </c>
      <c r="AB140">
        <v>3975.0952624811798</v>
      </c>
      <c r="AC140" s="1">
        <v>470.64525882148001</v>
      </c>
      <c r="AD140">
        <v>109745.89581093</v>
      </c>
      <c r="AE140" s="1">
        <v>68</v>
      </c>
      <c r="AF140">
        <v>37143</v>
      </c>
      <c r="AG140" s="1">
        <v>57915.515064740997</v>
      </c>
      <c r="AH140" s="1">
        <v>41.849915940406497</v>
      </c>
      <c r="AI140">
        <v>24.349997165280602</v>
      </c>
      <c r="AJ140">
        <v>25.4170854584744</v>
      </c>
      <c r="AK140">
        <v>0.5</v>
      </c>
      <c r="AL140">
        <v>0.30630499999999999</v>
      </c>
      <c r="AM140">
        <v>0.41920800000000003</v>
      </c>
      <c r="AN140">
        <v>1053.50171103497</v>
      </c>
      <c r="AO140" s="1">
        <v>1.1228429567020699</v>
      </c>
      <c r="AP140">
        <v>1431.3556483141299</v>
      </c>
      <c r="AQ140" s="1">
        <v>2382.0375084740399</v>
      </c>
      <c r="AR140" s="1">
        <v>8779.5681782930096</v>
      </c>
      <c r="AS140" s="1">
        <v>990.32890112659902</v>
      </c>
      <c r="AT140">
        <v>316.564500082297</v>
      </c>
      <c r="AU140">
        <v>13899.854736290101</v>
      </c>
      <c r="AV140" s="1">
        <v>8691.8032877512996</v>
      </c>
      <c r="AW140" s="1">
        <v>0.53640702139999996</v>
      </c>
      <c r="AX140">
        <v>4338.3961048335004</v>
      </c>
      <c r="AY140" s="1">
        <v>0.2677403129</v>
      </c>
      <c r="AZ140">
        <v>1146.8585175487999</v>
      </c>
      <c r="BA140">
        <v>7.0777368199999996E-2</v>
      </c>
      <c r="BB140">
        <v>2026.6883884030001</v>
      </c>
      <c r="BC140" s="1">
        <v>0.12507529749999999</v>
      </c>
      <c r="BD140">
        <v>16203.7462985366</v>
      </c>
      <c r="BE140" s="1">
        <v>0.59127899891066604</v>
      </c>
      <c r="BF140">
        <v>0.24072160393051401</v>
      </c>
      <c r="BG140">
        <v>0.12791933421413401</v>
      </c>
      <c r="BH140">
        <v>3.0307446583923599E-2</v>
      </c>
      <c r="BI140">
        <v>9.7726163607628706E-3</v>
      </c>
    </row>
    <row r="141" spans="1:61" x14ac:dyDescent="0.35">
      <c r="A141" t="s">
        <v>1396</v>
      </c>
      <c r="B141" t="s">
        <v>764</v>
      </c>
      <c r="C141">
        <v>36</v>
      </c>
      <c r="D141">
        <v>146.01122950000001</v>
      </c>
      <c r="E141">
        <v>5256.404262</v>
      </c>
      <c r="F141">
        <v>1.2594372797051299E-2</v>
      </c>
      <c r="G141">
        <v>5.95697197361445E-2</v>
      </c>
      <c r="H141" t="e">
        <v>#N/A</v>
      </c>
      <c r="I141">
        <v>8.6271282097708193E-2</v>
      </c>
      <c r="J141">
        <v>0.76530535199991201</v>
      </c>
      <c r="K141">
        <v>7.4927090552831199E-2</v>
      </c>
      <c r="L141">
        <v>0.37469651625269201</v>
      </c>
      <c r="M141">
        <v>3.5201584488406601E-2</v>
      </c>
      <c r="N141">
        <v>0.18483609881405699</v>
      </c>
      <c r="O141">
        <v>76321.288860589993</v>
      </c>
      <c r="P141" s="1">
        <v>0.15730337078651699</v>
      </c>
      <c r="Q141">
        <v>0.48595505617977502</v>
      </c>
      <c r="R141">
        <v>0.35674157303370801</v>
      </c>
      <c r="S141">
        <v>39</v>
      </c>
      <c r="T141">
        <v>99052.58974358</v>
      </c>
      <c r="U141" s="1">
        <v>134.77959646153801</v>
      </c>
      <c r="V141">
        <v>287720.93328768399</v>
      </c>
      <c r="W141" s="1">
        <v>0.77862548130673803</v>
      </c>
      <c r="X141">
        <v>0.18787566760611901</v>
      </c>
      <c r="Y141">
        <v>3.3498851087143199E-2</v>
      </c>
      <c r="Z141">
        <v>0.221374518693262</v>
      </c>
      <c r="AA141">
        <v>287.72093328768398</v>
      </c>
      <c r="AB141">
        <v>10670.9454228047</v>
      </c>
      <c r="AC141" s="1">
        <v>991.25892155362499</v>
      </c>
      <c r="AD141">
        <v>186268.52685519299</v>
      </c>
      <c r="AE141" s="1">
        <v>312</v>
      </c>
      <c r="AF141">
        <v>47342.5</v>
      </c>
      <c r="AG141" s="1">
        <v>72748.589177445407</v>
      </c>
      <c r="AH141" s="1">
        <v>62.699990979594297</v>
      </c>
      <c r="AI141">
        <v>36.199999169480101</v>
      </c>
      <c r="AJ141">
        <v>36.200599608064998</v>
      </c>
      <c r="AK141">
        <v>3</v>
      </c>
      <c r="AL141">
        <v>1.490235</v>
      </c>
      <c r="AM141">
        <v>2.0675669999999999</v>
      </c>
      <c r="AN141">
        <v>0</v>
      </c>
      <c r="AO141">
        <v>1.2494650962745899</v>
      </c>
      <c r="AP141">
        <v>1701.1349668523601</v>
      </c>
      <c r="AQ141" s="1">
        <v>2338.6324314642302</v>
      </c>
      <c r="AR141" s="1">
        <v>9267.2669589278194</v>
      </c>
      <c r="AS141" s="1">
        <v>1152.33836822424</v>
      </c>
      <c r="AT141">
        <v>268.16958508888803</v>
      </c>
      <c r="AU141">
        <v>14727.542310557499</v>
      </c>
      <c r="AV141" s="1">
        <v>5025.7661920029996</v>
      </c>
      <c r="AW141" s="1">
        <v>0.31131646340000002</v>
      </c>
      <c r="AX141">
        <v>8812.8365900118006</v>
      </c>
      <c r="AY141" s="1">
        <v>0.54590305539999995</v>
      </c>
      <c r="AZ141">
        <v>965.39011227449998</v>
      </c>
      <c r="BA141">
        <v>5.9800202400000002E-2</v>
      </c>
      <c r="BB141">
        <v>1339.5998240450001</v>
      </c>
      <c r="BC141" s="1">
        <v>8.2980278800000001E-2</v>
      </c>
      <c r="BD141">
        <v>16143.592718334299</v>
      </c>
      <c r="BE141" s="1">
        <v>0.60699448167126502</v>
      </c>
      <c r="BF141">
        <v>0.240054310490456</v>
      </c>
      <c r="BG141">
        <v>8.7282617264485607E-2</v>
      </c>
      <c r="BH141">
        <v>2.5991666197421E-2</v>
      </c>
      <c r="BI141">
        <v>3.9676924376372498E-2</v>
      </c>
    </row>
    <row r="142" spans="1:61" x14ac:dyDescent="0.35">
      <c r="A142" t="s">
        <v>1397</v>
      </c>
      <c r="B142" t="s">
        <v>765</v>
      </c>
      <c r="C142">
        <v>53</v>
      </c>
      <c r="D142">
        <v>15.5378364528302</v>
      </c>
      <c r="E142">
        <v>823.50533199999995</v>
      </c>
      <c r="F142" t="e">
        <v>#N/A</v>
      </c>
      <c r="G142">
        <v>1.8743206132173399E-2</v>
      </c>
      <c r="H142" t="e">
        <v>#N/A</v>
      </c>
      <c r="I142">
        <v>6.1275360990318301E-2</v>
      </c>
      <c r="J142">
        <v>0.86768070359143101</v>
      </c>
      <c r="K142">
        <v>5.1142192819179401E-2</v>
      </c>
      <c r="L142">
        <v>0.50282509059526403</v>
      </c>
      <c r="M142">
        <v>2.1127337473747301E-2</v>
      </c>
      <c r="N142">
        <v>0.13918652131611001</v>
      </c>
      <c r="O142">
        <v>61137.491002570001</v>
      </c>
      <c r="P142" s="1">
        <v>0.19402985074626899</v>
      </c>
      <c r="Q142">
        <v>0.164179104477612</v>
      </c>
      <c r="R142">
        <v>0.64179104477611904</v>
      </c>
      <c r="S142">
        <v>11.52</v>
      </c>
      <c r="T142">
        <v>61581.25</v>
      </c>
      <c r="U142" s="1">
        <v>71.484837847222195</v>
      </c>
      <c r="V142">
        <v>326359.84195424698</v>
      </c>
      <c r="W142" s="1">
        <v>0.77225509077702903</v>
      </c>
      <c r="X142">
        <v>0.15280942890597099</v>
      </c>
      <c r="Y142">
        <v>7.4935480316999203E-2</v>
      </c>
      <c r="Z142">
        <v>0.227744909222971</v>
      </c>
      <c r="AA142">
        <v>326.35984195424697</v>
      </c>
      <c r="AB142">
        <v>7842.6753890161799</v>
      </c>
      <c r="AC142" s="1">
        <v>696.33608638249802</v>
      </c>
      <c r="AD142" s="1">
        <v>229138.39425658499</v>
      </c>
      <c r="AE142" s="1">
        <v>433</v>
      </c>
      <c r="AF142">
        <v>41317</v>
      </c>
      <c r="AG142" s="1">
        <v>72995.289842931903</v>
      </c>
      <c r="AH142" s="1">
        <v>45.149926090848901</v>
      </c>
      <c r="AI142">
        <v>19.9999990363794</v>
      </c>
      <c r="AJ142">
        <v>34.044552425532501</v>
      </c>
      <c r="AK142">
        <v>2.25</v>
      </c>
      <c r="AL142">
        <v>0.96890399999999999</v>
      </c>
      <c r="AM142">
        <v>2.1000730000000001</v>
      </c>
      <c r="AN142">
        <v>2201.2156443450899</v>
      </c>
      <c r="AO142">
        <v>0.82739465647715105</v>
      </c>
      <c r="AP142">
        <v>1900.0492397540399</v>
      </c>
      <c r="AQ142" s="1">
        <v>2262.1578241341599</v>
      </c>
      <c r="AR142" s="1">
        <v>7771.5941249060397</v>
      </c>
      <c r="AS142" s="1">
        <v>959.88543034715894</v>
      </c>
      <c r="AT142" s="1">
        <v>256.42301487854797</v>
      </c>
      <c r="AU142">
        <v>13150.10963402</v>
      </c>
      <c r="AV142" s="1">
        <v>5040.9497284345998</v>
      </c>
      <c r="AW142" s="1">
        <v>0.30362489059999997</v>
      </c>
      <c r="AX142">
        <v>8510.9650431165992</v>
      </c>
      <c r="AY142" s="1">
        <v>0.51262975619999995</v>
      </c>
      <c r="AZ142">
        <v>1317.2506104250001</v>
      </c>
      <c r="BA142">
        <v>7.9340222399999993E-2</v>
      </c>
      <c r="BB142">
        <v>1733.3921940915</v>
      </c>
      <c r="BC142" s="1">
        <v>0.1044051307</v>
      </c>
      <c r="BD142">
        <v>16602.557576067698</v>
      </c>
      <c r="BE142" s="1">
        <v>0.600689741731251</v>
      </c>
      <c r="BF142">
        <v>0.224742159035693</v>
      </c>
      <c r="BG142">
        <v>0.127376321894003</v>
      </c>
      <c r="BH142">
        <v>2.5082287952139799E-2</v>
      </c>
      <c r="BI142">
        <v>2.2109489386912401E-2</v>
      </c>
    </row>
    <row r="143" spans="1:61" x14ac:dyDescent="0.35">
      <c r="A143" t="s">
        <v>1398</v>
      </c>
      <c r="B143" t="s">
        <v>766</v>
      </c>
      <c r="C143">
        <v>36</v>
      </c>
      <c r="D143">
        <v>70.974443916666701</v>
      </c>
      <c r="E143">
        <v>2555.0799809999999</v>
      </c>
      <c r="F143">
        <v>4.1884430394112798E-3</v>
      </c>
      <c r="G143">
        <v>1.09307881058461E-2</v>
      </c>
      <c r="H143" t="e">
        <v>#N/A</v>
      </c>
      <c r="I143">
        <v>0.21570438409343001</v>
      </c>
      <c r="J143">
        <v>0.74210526333688198</v>
      </c>
      <c r="K143">
        <v>2.6642022932421301E-2</v>
      </c>
      <c r="L143">
        <v>0.48259063361816201</v>
      </c>
      <c r="M143">
        <v>0.16352673275223101</v>
      </c>
      <c r="N143">
        <v>0.13509863101070799</v>
      </c>
      <c r="O143">
        <v>68990.138364769999</v>
      </c>
      <c r="P143" s="1">
        <v>0.106918238993711</v>
      </c>
      <c r="Q143">
        <v>0.11949685534591201</v>
      </c>
      <c r="R143">
        <v>0.77358490566037696</v>
      </c>
      <c r="S143">
        <v>15</v>
      </c>
      <c r="T143">
        <v>96743.933333330002</v>
      </c>
      <c r="U143" s="1">
        <v>170.3386654</v>
      </c>
      <c r="V143">
        <v>198567.24398953401</v>
      </c>
      <c r="W143" s="1">
        <v>0.75283794771075496</v>
      </c>
      <c r="X143">
        <v>0.21563187320504201</v>
      </c>
      <c r="Y143">
        <v>3.1530179084203303E-2</v>
      </c>
      <c r="Z143">
        <v>0.24716205228924501</v>
      </c>
      <c r="AA143">
        <v>198.56724398953401</v>
      </c>
      <c r="AB143">
        <v>6355.43275386807</v>
      </c>
      <c r="AC143" s="1">
        <v>663.42074714098703</v>
      </c>
      <c r="AD143">
        <v>166532.57792590599</v>
      </c>
      <c r="AE143" s="1">
        <v>245</v>
      </c>
      <c r="AF143">
        <v>41955</v>
      </c>
      <c r="AG143" s="1">
        <v>82244.096456941101</v>
      </c>
      <c r="AH143" s="1">
        <v>53.169969369256698</v>
      </c>
      <c r="AI143">
        <v>30.399998177801699</v>
      </c>
      <c r="AJ143">
        <v>34.520499863119397</v>
      </c>
      <c r="AK143">
        <v>0.9</v>
      </c>
      <c r="AL143">
        <v>0.62295100000000003</v>
      </c>
      <c r="AM143">
        <v>0.73944100000000001</v>
      </c>
      <c r="AN143">
        <v>0</v>
      </c>
      <c r="AO143">
        <v>0.84774051654867699</v>
      </c>
      <c r="AP143">
        <v>1270.3687141447599</v>
      </c>
      <c r="AQ143" s="1">
        <v>2712.9568904089801</v>
      </c>
      <c r="AR143" s="1">
        <v>7283.7371974227899</v>
      </c>
      <c r="AS143" s="1">
        <v>789.337478668931</v>
      </c>
      <c r="AT143" s="1">
        <v>259.86201016695298</v>
      </c>
      <c r="AU143">
        <v>12316.262290812399</v>
      </c>
      <c r="AV143" s="1">
        <v>5502.8683523556001</v>
      </c>
      <c r="AW143" s="1">
        <v>0.40856917110000002</v>
      </c>
      <c r="AX143">
        <v>5743.3059374650002</v>
      </c>
      <c r="AY143" s="1">
        <v>0.42642084019999998</v>
      </c>
      <c r="AZ143">
        <v>716.74331856200001</v>
      </c>
      <c r="BA143" s="1">
        <v>5.3215742199999999E-2</v>
      </c>
      <c r="BB143">
        <v>1505.715714356</v>
      </c>
      <c r="BC143" s="1">
        <v>0.1117942465</v>
      </c>
      <c r="BD143">
        <v>13468.6333227386</v>
      </c>
      <c r="BE143" s="1">
        <v>0.60633270034736098</v>
      </c>
      <c r="BF143">
        <v>0.20910282167368599</v>
      </c>
      <c r="BG143">
        <v>0.10926631740345499</v>
      </c>
      <c r="BH143">
        <v>3.3336123740806099E-2</v>
      </c>
      <c r="BI143">
        <v>4.1962036834692101E-2</v>
      </c>
    </row>
    <row r="144" spans="1:61" x14ac:dyDescent="0.35">
      <c r="A144" t="s">
        <v>1399</v>
      </c>
      <c r="B144" t="s">
        <v>767</v>
      </c>
      <c r="C144">
        <v>42</v>
      </c>
      <c r="D144">
        <v>376.33829192857098</v>
      </c>
      <c r="E144">
        <v>15806.208261</v>
      </c>
      <c r="F144">
        <v>0.20572205296469201</v>
      </c>
      <c r="G144">
        <v>6.0908318939858201E-2</v>
      </c>
      <c r="H144">
        <v>1.1776642672562E-3</v>
      </c>
      <c r="I144">
        <v>8.6129595429446301E-2</v>
      </c>
      <c r="J144">
        <v>0.57472677950850304</v>
      </c>
      <c r="K144">
        <v>7.1335588890244203E-2</v>
      </c>
      <c r="L144">
        <v>0.220841102845033</v>
      </c>
      <c r="M144">
        <v>0.11338425439218699</v>
      </c>
      <c r="N144">
        <v>0.150762061727748</v>
      </c>
      <c r="O144">
        <v>92616.706740890004</v>
      </c>
      <c r="P144" s="1">
        <v>0.246753246753247</v>
      </c>
      <c r="Q144">
        <v>0.12121212121212099</v>
      </c>
      <c r="R144">
        <v>0.63203463203463195</v>
      </c>
      <c r="S144">
        <v>102</v>
      </c>
      <c r="T144">
        <v>117260.57843137</v>
      </c>
      <c r="U144" s="1">
        <v>154.962826088235</v>
      </c>
      <c r="V144">
        <v>346145.84849547298</v>
      </c>
      <c r="W144" s="1">
        <v>0.78170140382294195</v>
      </c>
      <c r="X144">
        <v>0.19362789444349901</v>
      </c>
      <c r="Y144">
        <v>2.4670701733559099E-2</v>
      </c>
      <c r="Z144">
        <v>0.21829859617705799</v>
      </c>
      <c r="AA144">
        <v>346.14584849547299</v>
      </c>
      <c r="AB144">
        <v>15525.6876885206</v>
      </c>
      <c r="AC144" s="1">
        <v>1153.7238026273001</v>
      </c>
      <c r="AD144">
        <v>263105.20192974102</v>
      </c>
      <c r="AE144" s="1">
        <v>493</v>
      </c>
      <c r="AF144">
        <v>64653</v>
      </c>
      <c r="AG144" s="1">
        <v>145170.341347079</v>
      </c>
      <c r="AH144" s="1">
        <v>93.399990783796596</v>
      </c>
      <c r="AI144">
        <v>41.255199658749902</v>
      </c>
      <c r="AJ144">
        <v>53.192398658896501</v>
      </c>
      <c r="AK144">
        <v>2</v>
      </c>
      <c r="AL144">
        <v>1.326938</v>
      </c>
      <c r="AM144">
        <v>1.55063</v>
      </c>
      <c r="AN144">
        <v>0</v>
      </c>
      <c r="AO144">
        <v>0.80338280340326096</v>
      </c>
      <c r="AP144">
        <v>1898.6461012314501</v>
      </c>
      <c r="AQ144" s="1">
        <v>2893.82817717639</v>
      </c>
      <c r="AR144" s="1">
        <v>11564.1672867871</v>
      </c>
      <c r="AS144" s="1">
        <v>1287.6011453181</v>
      </c>
      <c r="AT144">
        <v>707.7161622374</v>
      </c>
      <c r="AU144">
        <v>18351.958872750401</v>
      </c>
      <c r="AV144" s="1">
        <v>2595.7205274499001</v>
      </c>
      <c r="AW144" s="1">
        <v>0.14577337849999999</v>
      </c>
      <c r="AX144">
        <v>13442.182160037601</v>
      </c>
      <c r="AY144" s="1">
        <v>0.75490111039999996</v>
      </c>
      <c r="AZ144">
        <v>938.68532051689999</v>
      </c>
      <c r="BA144">
        <v>5.2715740800000001E-2</v>
      </c>
      <c r="BB144">
        <v>829.95906745590003</v>
      </c>
      <c r="BC144" s="1">
        <v>4.6609770199999997E-2</v>
      </c>
      <c r="BD144">
        <v>17806.547075460301</v>
      </c>
      <c r="BE144" s="1">
        <v>0.63867840399046505</v>
      </c>
      <c r="BF144">
        <v>0.221280338561158</v>
      </c>
      <c r="BG144">
        <v>9.7641149819165607E-2</v>
      </c>
      <c r="BH144">
        <v>2.88729755476426E-2</v>
      </c>
      <c r="BI144">
        <v>1.3527132081568799E-2</v>
      </c>
    </row>
    <row r="145" spans="1:61" x14ac:dyDescent="0.35">
      <c r="A145" t="s">
        <v>1400</v>
      </c>
      <c r="B145" t="s">
        <v>768</v>
      </c>
      <c r="C145">
        <v>4</v>
      </c>
      <c r="D145">
        <v>283.96848799999998</v>
      </c>
      <c r="E145">
        <v>1135.8739519999999</v>
      </c>
      <c r="F145" t="e">
        <v>#N/A</v>
      </c>
      <c r="G145">
        <v>0.96537306612323204</v>
      </c>
      <c r="H145" t="e">
        <v>#N/A</v>
      </c>
      <c r="I145">
        <v>8.7471023951917401E-3</v>
      </c>
      <c r="J145" t="e">
        <v>#N/A</v>
      </c>
      <c r="K145">
        <v>1.98578137345348E-2</v>
      </c>
      <c r="L145">
        <v>1</v>
      </c>
      <c r="M145">
        <v>2.68660912181987E-2</v>
      </c>
      <c r="N145">
        <v>0.21806048212119</v>
      </c>
      <c r="O145">
        <v>74312.239354999998</v>
      </c>
      <c r="P145" s="1">
        <v>0.22222222222222199</v>
      </c>
      <c r="Q145">
        <v>0.38095238095238099</v>
      </c>
      <c r="R145">
        <v>0.39682539682539703</v>
      </c>
      <c r="S145">
        <v>16</v>
      </c>
      <c r="T145">
        <v>112255.5625</v>
      </c>
      <c r="U145" s="1">
        <v>70.992121999999995</v>
      </c>
      <c r="V145">
        <v>141623.30223063301</v>
      </c>
      <c r="W145" s="1">
        <v>0.55039404792379698</v>
      </c>
      <c r="X145">
        <v>0.31190606704129697</v>
      </c>
      <c r="Y145">
        <v>0.13769988503490699</v>
      </c>
      <c r="Z145">
        <v>0.44960595207620302</v>
      </c>
      <c r="AA145">
        <v>141.62330223063299</v>
      </c>
      <c r="AB145">
        <v>8884.0350482832491</v>
      </c>
      <c r="AC145" s="1">
        <v>876.82972062731096</v>
      </c>
      <c r="AD145">
        <v>59538.558598495598</v>
      </c>
      <c r="AE145" s="1">
        <v>8</v>
      </c>
      <c r="AF145">
        <v>25140</v>
      </c>
      <c r="AG145" s="1">
        <v>35705.6933131275</v>
      </c>
      <c r="AH145" s="1">
        <v>88.379983802275802</v>
      </c>
      <c r="AI145">
        <v>54.564991725191199</v>
      </c>
      <c r="AJ145">
        <v>65.814292533255994</v>
      </c>
      <c r="AK145">
        <v>0</v>
      </c>
      <c r="AL145">
        <v>0</v>
      </c>
      <c r="AM145">
        <v>0</v>
      </c>
      <c r="AN145">
        <v>0</v>
      </c>
      <c r="AO145">
        <v>2.03699731139662</v>
      </c>
      <c r="AP145">
        <v>9289.7404341569109</v>
      </c>
      <c r="AQ145" s="1">
        <v>8338.1288331541891</v>
      </c>
      <c r="AR145" s="1">
        <v>15895.056619803499</v>
      </c>
      <c r="AS145" s="1">
        <v>3233.0125834244</v>
      </c>
      <c r="AT145">
        <v>693.20004091439898</v>
      </c>
      <c r="AU145">
        <v>37449.138511453399</v>
      </c>
      <c r="AV145" s="1">
        <v>25259.890992554199</v>
      </c>
      <c r="AW145" s="1">
        <v>0.57090054069999996</v>
      </c>
      <c r="AX145">
        <v>7800.497532329</v>
      </c>
      <c r="AY145" s="1">
        <v>0.17629958339999999</v>
      </c>
      <c r="AZ145">
        <v>2762.5628827009</v>
      </c>
      <c r="BA145" s="1">
        <v>6.2436874500000003E-2</v>
      </c>
      <c r="BB145">
        <v>8422.7432337893006</v>
      </c>
      <c r="BC145" s="1">
        <v>0.19036300149999999</v>
      </c>
      <c r="BD145">
        <v>44245.694641373397</v>
      </c>
      <c r="BE145" s="1">
        <v>0.46956477044936401</v>
      </c>
      <c r="BF145">
        <v>0.17962484725788799</v>
      </c>
      <c r="BG145">
        <v>0.26649822357333802</v>
      </c>
      <c r="BH145">
        <v>6.6596688287583597E-2</v>
      </c>
      <c r="BI145">
        <v>1.7715470431825999E-2</v>
      </c>
    </row>
    <row r="146" spans="1:61" x14ac:dyDescent="0.35">
      <c r="A146" t="s">
        <v>1401</v>
      </c>
      <c r="B146" t="s">
        <v>769</v>
      </c>
      <c r="C146">
        <v>129</v>
      </c>
      <c r="D146">
        <v>8.3822968449612407</v>
      </c>
      <c r="E146">
        <v>1081.3162930000001</v>
      </c>
      <c r="F146" t="e">
        <v>#N/A</v>
      </c>
      <c r="G146" t="e">
        <v>#N/A</v>
      </c>
      <c r="H146" t="e">
        <v>#N/A</v>
      </c>
      <c r="I146">
        <v>2.8083674364867001E-2</v>
      </c>
      <c r="J146">
        <v>0.93114713995826304</v>
      </c>
      <c r="K146">
        <v>3.6703816738891601E-2</v>
      </c>
      <c r="L146">
        <v>0.60150553940015095</v>
      </c>
      <c r="M146" t="e">
        <v>#N/A</v>
      </c>
      <c r="N146">
        <v>0.242627522159618</v>
      </c>
      <c r="O146">
        <v>50619.855697439998</v>
      </c>
      <c r="P146" s="1">
        <v>0.5</v>
      </c>
      <c r="Q146">
        <v>0.13709677419354799</v>
      </c>
      <c r="R146">
        <v>0.36290322580645201</v>
      </c>
      <c r="S146">
        <v>9.82</v>
      </c>
      <c r="T146">
        <v>91412.162932790001</v>
      </c>
      <c r="U146" s="1">
        <v>110.113675458248</v>
      </c>
      <c r="V146">
        <v>223742.258917392</v>
      </c>
      <c r="W146" s="1">
        <v>0.89496344386731796</v>
      </c>
      <c r="X146">
        <v>6.7070547332426303E-2</v>
      </c>
      <c r="Y146">
        <v>3.7966008800255802E-2</v>
      </c>
      <c r="Z146">
        <v>0.10503655613268199</v>
      </c>
      <c r="AA146">
        <v>223.74225891739101</v>
      </c>
      <c r="AB146">
        <v>4555.5412712161897</v>
      </c>
      <c r="AC146" s="1">
        <v>521.83788744594403</v>
      </c>
      <c r="AD146">
        <v>149140.716662013</v>
      </c>
      <c r="AE146" s="1">
        <v>166</v>
      </c>
      <c r="AF146">
        <v>40316</v>
      </c>
      <c r="AG146" s="1">
        <v>58267.879114799398</v>
      </c>
      <c r="AH146" s="1">
        <v>29.4999101830632</v>
      </c>
      <c r="AI146">
        <v>19.9999944578894</v>
      </c>
      <c r="AJ146">
        <v>19.9999506988135</v>
      </c>
      <c r="AK146">
        <v>3.5</v>
      </c>
      <c r="AL146">
        <v>1.686526</v>
      </c>
      <c r="AM146">
        <v>2.5497369999999999</v>
      </c>
      <c r="AN146">
        <v>0</v>
      </c>
      <c r="AO146">
        <v>1.01885685160812</v>
      </c>
      <c r="AP146">
        <v>2049.0380699368602</v>
      </c>
      <c r="AQ146" s="1">
        <v>3672.9776807312001</v>
      </c>
      <c r="AR146" s="1">
        <v>9016.3258087520608</v>
      </c>
      <c r="AS146" s="1">
        <v>1165.59712283925</v>
      </c>
      <c r="AT146">
        <v>783.84583260875695</v>
      </c>
      <c r="AU146">
        <v>16687.784514868101</v>
      </c>
      <c r="AV146" s="1">
        <v>9417.1290326044</v>
      </c>
      <c r="AW146" s="1">
        <v>0.5828733626</v>
      </c>
      <c r="AX146">
        <v>3690.7708254511999</v>
      </c>
      <c r="AY146" s="1">
        <v>0.22844032340000001</v>
      </c>
      <c r="AZ146">
        <v>1078.4881874461</v>
      </c>
      <c r="BA146">
        <v>6.6753044799999994E-2</v>
      </c>
      <c r="BB146">
        <v>1970.0013804391999</v>
      </c>
      <c r="BC146" s="1">
        <v>0.1219332692</v>
      </c>
      <c r="BD146">
        <v>16156.389425940901</v>
      </c>
      <c r="BE146" s="1">
        <v>0.57843631405741003</v>
      </c>
      <c r="BF146">
        <v>0.22144558699991701</v>
      </c>
      <c r="BG146">
        <v>0.15547023424925299</v>
      </c>
      <c r="BH146">
        <v>3.1861602956948898E-2</v>
      </c>
      <c r="BI146">
        <v>1.27862617364709E-2</v>
      </c>
    </row>
    <row r="147" spans="1:61" x14ac:dyDescent="0.35">
      <c r="A147" t="s">
        <v>1402</v>
      </c>
      <c r="B147" t="s">
        <v>770</v>
      </c>
      <c r="C147">
        <v>239</v>
      </c>
      <c r="D147">
        <v>3.9763887238493698</v>
      </c>
      <c r="E147">
        <v>950.35690499999998</v>
      </c>
      <c r="F147" t="e">
        <v>#N/A</v>
      </c>
      <c r="G147" t="e">
        <v>#N/A</v>
      </c>
      <c r="H147" t="e">
        <v>#N/A</v>
      </c>
      <c r="I147">
        <v>9.9072487524744807E-3</v>
      </c>
      <c r="J147">
        <v>0.97068101693592601</v>
      </c>
      <c r="K147">
        <v>1.4579484454375799E-2</v>
      </c>
      <c r="L147">
        <v>0.50803728499817502</v>
      </c>
      <c r="M147" t="e">
        <v>#N/A</v>
      </c>
      <c r="N147">
        <v>0.14986471227390699</v>
      </c>
      <c r="O147">
        <v>58695.144680849997</v>
      </c>
      <c r="P147" s="1">
        <v>0.32323232323232298</v>
      </c>
      <c r="Q147">
        <v>0.16161616161616199</v>
      </c>
      <c r="R147">
        <v>0.51515151515151503</v>
      </c>
      <c r="S147">
        <v>14</v>
      </c>
      <c r="T147">
        <v>93785.285714280006</v>
      </c>
      <c r="U147" s="1">
        <v>67.882636071428607</v>
      </c>
      <c r="V147">
        <v>343410.82627268299</v>
      </c>
      <c r="W147" s="1">
        <v>0.54570855720864098</v>
      </c>
      <c r="X147">
        <v>0.31543550376521101</v>
      </c>
      <c r="Y147">
        <v>0.13885593902614801</v>
      </c>
      <c r="Z147">
        <v>0.45429144279135902</v>
      </c>
      <c r="AA147">
        <v>343.41082627268298</v>
      </c>
      <c r="AB147">
        <v>7025.5742499182497</v>
      </c>
      <c r="AC147" s="1">
        <v>578.025820731002</v>
      </c>
      <c r="AD147" s="1">
        <v>311063.11710802797</v>
      </c>
      <c r="AE147" s="1">
        <v>543</v>
      </c>
      <c r="AF147">
        <v>38144</v>
      </c>
      <c r="AG147" s="1">
        <v>80814.474762924394</v>
      </c>
      <c r="AH147" s="1">
        <v>23.299980449019401</v>
      </c>
      <c r="AI147">
        <v>20</v>
      </c>
      <c r="AJ147">
        <v>19.999994171726001</v>
      </c>
      <c r="AK147">
        <v>3.8</v>
      </c>
      <c r="AL147">
        <v>3.5233729999999999</v>
      </c>
      <c r="AM147">
        <v>3.6868569999999998</v>
      </c>
      <c r="AN147">
        <v>0</v>
      </c>
      <c r="AO147">
        <v>0.70624168851590197</v>
      </c>
      <c r="AP147">
        <v>2670.91249260719</v>
      </c>
      <c r="AQ147" s="1">
        <v>3089.9618601708398</v>
      </c>
      <c r="AR147" s="1">
        <v>11753.604357722899</v>
      </c>
      <c r="AS147" s="1">
        <v>1019.00454966442</v>
      </c>
      <c r="AT147">
        <v>867.63235544650502</v>
      </c>
      <c r="AU147">
        <v>19401.115615611801</v>
      </c>
      <c r="AV147" s="1">
        <v>7722.3137626453999</v>
      </c>
      <c r="AW147" s="1">
        <v>0.44041098820000002</v>
      </c>
      <c r="AX147">
        <v>6005.2935286969996</v>
      </c>
      <c r="AY147" s="1">
        <v>0.34248767130000002</v>
      </c>
      <c r="AZ147">
        <v>1416.8974971215</v>
      </c>
      <c r="BA147">
        <v>8.08070283E-2</v>
      </c>
      <c r="BB147">
        <v>2389.8301153750999</v>
      </c>
      <c r="BC147" s="1">
        <v>0.13629431219999999</v>
      </c>
      <c r="BD147">
        <v>17534.334903839001</v>
      </c>
      <c r="BE147" s="1">
        <v>0.48719349663035799</v>
      </c>
      <c r="BF147">
        <v>0.25678392351295898</v>
      </c>
      <c r="BG147">
        <v>0.12803475730144101</v>
      </c>
      <c r="BH147">
        <v>5.8283453817128197E-2</v>
      </c>
      <c r="BI147">
        <v>6.9704368738114697E-2</v>
      </c>
    </row>
    <row r="148" spans="1:61" x14ac:dyDescent="0.35">
      <c r="A148" t="s">
        <v>1916</v>
      </c>
      <c r="B148" t="s">
        <v>771</v>
      </c>
      <c r="C148">
        <v>149</v>
      </c>
      <c r="D148">
        <v>9.9224665436241608</v>
      </c>
      <c r="E148">
        <v>1478.4475150000001</v>
      </c>
      <c r="F148" t="e">
        <v>#N/A</v>
      </c>
      <c r="G148">
        <v>7.1912874539914401E-3</v>
      </c>
      <c r="H148" t="e">
        <v>#N/A</v>
      </c>
      <c r="I148">
        <v>2.20618700895273E-2</v>
      </c>
      <c r="J148">
        <v>0.95758529963876104</v>
      </c>
      <c r="K148">
        <v>1.20960692869411E-2</v>
      </c>
      <c r="L148">
        <v>0.20667455071034899</v>
      </c>
      <c r="M148">
        <v>0.18485756344245599</v>
      </c>
      <c r="N148">
        <v>0.103656211395245</v>
      </c>
      <c r="O148">
        <v>67755.287437890001</v>
      </c>
      <c r="P148" s="1">
        <v>0.1796875</v>
      </c>
      <c r="Q148">
        <v>0.171875</v>
      </c>
      <c r="R148">
        <v>0.6484375</v>
      </c>
      <c r="S148">
        <v>8.5</v>
      </c>
      <c r="T148">
        <v>98096.705882349997</v>
      </c>
      <c r="U148" s="1">
        <v>173.93500176470599</v>
      </c>
      <c r="V148">
        <v>588435.68078911502</v>
      </c>
      <c r="W148" s="1">
        <v>0.74435796023471001</v>
      </c>
      <c r="X148">
        <v>0.22348550659609701</v>
      </c>
      <c r="Y148">
        <v>3.2156533169193001E-2</v>
      </c>
      <c r="Z148">
        <v>0.25564203976528999</v>
      </c>
      <c r="AA148">
        <v>588.43568078911505</v>
      </c>
      <c r="AB148">
        <v>12257.343474245699</v>
      </c>
      <c r="AC148" s="1">
        <v>1063.7551986415999</v>
      </c>
      <c r="AD148">
        <v>442500.06374282698</v>
      </c>
      <c r="AE148" s="1">
        <v>592</v>
      </c>
      <c r="AF148">
        <v>37946.5</v>
      </c>
      <c r="AG148" s="1">
        <v>86749.471868365203</v>
      </c>
      <c r="AH148" s="1">
        <v>23.249971582033599</v>
      </c>
      <c r="AI148">
        <v>20.749997946168101</v>
      </c>
      <c r="AJ148">
        <v>20.749995486713999</v>
      </c>
      <c r="AK148">
        <v>1</v>
      </c>
      <c r="AL148">
        <v>0.55582900000000002</v>
      </c>
      <c r="AM148">
        <v>0.73602500000000004</v>
      </c>
      <c r="AN148">
        <v>0</v>
      </c>
      <c r="AO148">
        <v>0.86577994361107802</v>
      </c>
      <c r="AP148">
        <v>2303.7844532479098</v>
      </c>
      <c r="AQ148" s="1">
        <v>4440.7932871394496</v>
      </c>
      <c r="AR148" s="1">
        <v>8261.4198178012393</v>
      </c>
      <c r="AS148" s="1">
        <v>677.20240308970301</v>
      </c>
      <c r="AT148" s="1">
        <v>508.97003942679697</v>
      </c>
      <c r="AU148">
        <v>16192.1700007051</v>
      </c>
      <c r="AV148" s="1">
        <v>4964.1643413210004</v>
      </c>
      <c r="AW148" s="1">
        <v>0.25166655030000001</v>
      </c>
      <c r="AX148">
        <v>11149.8519432507</v>
      </c>
      <c r="AY148" s="1">
        <v>0.56526024959999999</v>
      </c>
      <c r="AZ148">
        <v>1662.1163808551</v>
      </c>
      <c r="BA148">
        <v>8.4263748499999999E-2</v>
      </c>
      <c r="BB148">
        <v>1949.0327808821</v>
      </c>
      <c r="BC148" s="1">
        <v>9.8809451600000001E-2</v>
      </c>
      <c r="BD148">
        <v>19725.1654463089</v>
      </c>
      <c r="BE148" s="1">
        <v>0.60344816666817103</v>
      </c>
      <c r="BF148">
        <v>0.190617985264386</v>
      </c>
      <c r="BG148">
        <v>0.12390687751855101</v>
      </c>
      <c r="BH148">
        <v>5.4636017417211399E-2</v>
      </c>
      <c r="BI148">
        <v>2.7390953131680901E-2</v>
      </c>
    </row>
    <row r="149" spans="1:61" x14ac:dyDescent="0.35">
      <c r="A149" t="s">
        <v>1403</v>
      </c>
      <c r="B149" t="s">
        <v>772</v>
      </c>
      <c r="C149">
        <v>107</v>
      </c>
      <c r="D149">
        <v>8.5439215514018692</v>
      </c>
      <c r="E149">
        <v>914.19960600000002</v>
      </c>
      <c r="F149" t="e">
        <v>#N/A</v>
      </c>
      <c r="G149">
        <v>2.8929326520338999E-2</v>
      </c>
      <c r="H149" t="e">
        <v>#N/A</v>
      </c>
      <c r="I149">
        <v>1.7081789186270398E-2</v>
      </c>
      <c r="J149">
        <v>0.91831440979597001</v>
      </c>
      <c r="K149">
        <v>3.0939435146208599E-2</v>
      </c>
      <c r="L149">
        <v>0.47612335580882398</v>
      </c>
      <c r="M149" t="e">
        <v>#N/A</v>
      </c>
      <c r="N149">
        <v>0.168554773813861</v>
      </c>
      <c r="O149">
        <v>49714.29907809</v>
      </c>
      <c r="P149" s="1">
        <v>0.44186046511627902</v>
      </c>
      <c r="Q149">
        <v>0.17441860465116299</v>
      </c>
      <c r="R149">
        <v>0.38372093023255799</v>
      </c>
      <c r="S149">
        <v>7</v>
      </c>
      <c r="T149">
        <v>95752.142857140003</v>
      </c>
      <c r="U149" s="1">
        <v>130.59994371428601</v>
      </c>
      <c r="V149">
        <v>578194.87837320298</v>
      </c>
      <c r="W149" s="1">
        <v>0.94569703790415904</v>
      </c>
      <c r="X149">
        <v>2.3047452698903799E-2</v>
      </c>
      <c r="Y149">
        <v>3.1255509396937102E-2</v>
      </c>
      <c r="Z149">
        <v>5.4302962095840901E-2</v>
      </c>
      <c r="AA149">
        <v>578.19487837320298</v>
      </c>
      <c r="AB149">
        <v>13151.086394145699</v>
      </c>
      <c r="AC149" s="1">
        <v>1382.87041659478</v>
      </c>
      <c r="AD149">
        <v>310980.33195961599</v>
      </c>
      <c r="AE149" s="1">
        <v>542</v>
      </c>
      <c r="AF149">
        <v>43984</v>
      </c>
      <c r="AG149" s="1">
        <v>73991.516591928201</v>
      </c>
      <c r="AH149" s="1">
        <v>37.469894759524301</v>
      </c>
      <c r="AI149">
        <v>22.269997963718499</v>
      </c>
      <c r="AJ149">
        <v>22.269886025503698</v>
      </c>
      <c r="AK149">
        <v>3</v>
      </c>
      <c r="AL149">
        <v>1.4468760000000001</v>
      </c>
      <c r="AM149">
        <v>2.3593289999999998</v>
      </c>
      <c r="AN149">
        <v>0</v>
      </c>
      <c r="AO149">
        <v>1.53238590307449</v>
      </c>
      <c r="AP149">
        <v>2320.93987579338</v>
      </c>
      <c r="AQ149" s="1">
        <v>3891.4586996660801</v>
      </c>
      <c r="AR149" s="1">
        <v>8492.4396915568104</v>
      </c>
      <c r="AS149" s="1">
        <v>1033.82755122299</v>
      </c>
      <c r="AT149">
        <v>247.42479488664301</v>
      </c>
      <c r="AU149">
        <v>15986.0906131259</v>
      </c>
      <c r="AV149" s="1">
        <v>4924.088427183</v>
      </c>
      <c r="AW149" s="1">
        <v>0.25126876879999999</v>
      </c>
      <c r="AX149">
        <v>10692.559205378</v>
      </c>
      <c r="AY149" s="1">
        <v>0.54562508909999996</v>
      </c>
      <c r="AZ149">
        <v>1606.6630908248001</v>
      </c>
      <c r="BA149">
        <v>8.1985582200000004E-2</v>
      </c>
      <c r="BB149">
        <v>2373.5872543367</v>
      </c>
      <c r="BC149" s="1">
        <v>0.1211205598</v>
      </c>
      <c r="BD149">
        <v>19596.897977722499</v>
      </c>
      <c r="BE149" s="1">
        <v>0.46130981347246303</v>
      </c>
      <c r="BF149">
        <v>0.21894699387369401</v>
      </c>
      <c r="BG149">
        <v>0.259052459776835</v>
      </c>
      <c r="BH149">
        <v>4.1071640074469798E-2</v>
      </c>
      <c r="BI149">
        <v>1.9619092802538599E-2</v>
      </c>
    </row>
    <row r="150" spans="1:61" x14ac:dyDescent="0.35">
      <c r="A150" t="s">
        <v>1404</v>
      </c>
      <c r="B150" t="s">
        <v>773</v>
      </c>
      <c r="C150">
        <v>14</v>
      </c>
      <c r="D150">
        <v>134.174929571429</v>
      </c>
      <c r="E150">
        <v>1878.449014</v>
      </c>
      <c r="F150" t="e">
        <v>#N/A</v>
      </c>
      <c r="G150">
        <v>4.6811843417736899E-2</v>
      </c>
      <c r="H150" t="e">
        <v>#N/A</v>
      </c>
      <c r="I150">
        <v>3.3041426576463098E-2</v>
      </c>
      <c r="J150">
        <v>0.80878864316259003</v>
      </c>
      <c r="K150">
        <v>0.10258071114617</v>
      </c>
      <c r="L150">
        <v>0.99793704254728399</v>
      </c>
      <c r="M150" t="e">
        <v>#N/A</v>
      </c>
      <c r="N150">
        <v>0.23242518210520699</v>
      </c>
      <c r="O150">
        <v>61901.523605150003</v>
      </c>
      <c r="P150" s="1">
        <v>0.204545454545455</v>
      </c>
      <c r="Q150">
        <v>0.28409090909090901</v>
      </c>
      <c r="R150">
        <v>0.51136363636363602</v>
      </c>
      <c r="S150">
        <v>21.6</v>
      </c>
      <c r="T150">
        <v>68348.953703699997</v>
      </c>
      <c r="U150" s="1">
        <v>86.965232129629598</v>
      </c>
      <c r="V150">
        <v>115479.934980019</v>
      </c>
      <c r="W150" s="1">
        <v>0.730865955905033</v>
      </c>
      <c r="X150">
        <v>0.14022600720799</v>
      </c>
      <c r="Y150">
        <v>0.128908036886977</v>
      </c>
      <c r="Z150">
        <v>0.269134044094967</v>
      </c>
      <c r="AA150">
        <v>115.479934980019</v>
      </c>
      <c r="AB150">
        <v>3064.4068362240901</v>
      </c>
      <c r="AC150" s="1">
        <v>356.08354286692401</v>
      </c>
      <c r="AD150">
        <v>75944.040706403001</v>
      </c>
      <c r="AE150" s="1">
        <v>23</v>
      </c>
      <c r="AF150">
        <v>33501</v>
      </c>
      <c r="AG150" s="1">
        <v>48440.071901761199</v>
      </c>
      <c r="AH150" s="1">
        <v>32.689998333520499</v>
      </c>
      <c r="AI150">
        <v>25.103196785503101</v>
      </c>
      <c r="AJ150">
        <v>28.3484892467586</v>
      </c>
      <c r="AK150">
        <v>0.5</v>
      </c>
      <c r="AL150">
        <v>0.348387</v>
      </c>
      <c r="AM150">
        <v>0.47387400000000002</v>
      </c>
      <c r="AN150">
        <v>0</v>
      </c>
      <c r="AO150">
        <v>0.79173866617150201</v>
      </c>
      <c r="AP150">
        <v>1581.6727246023599</v>
      </c>
      <c r="AQ150" s="1">
        <v>3993.69707353686</v>
      </c>
      <c r="AR150" s="1">
        <v>10637.489615675</v>
      </c>
      <c r="AS150" s="1">
        <v>1240.5240720576701</v>
      </c>
      <c r="AT150" s="1">
        <v>445.372540731627</v>
      </c>
      <c r="AU150">
        <v>17898.756026603602</v>
      </c>
      <c r="AV150" s="1">
        <v>12092.4712700707</v>
      </c>
      <c r="AW150" s="1">
        <v>0.60484923020000003</v>
      </c>
      <c r="AX150">
        <v>2607.2170601366001</v>
      </c>
      <c r="AY150" s="1">
        <v>0.1304095082</v>
      </c>
      <c r="AZ150">
        <v>520.46169973040003</v>
      </c>
      <c r="BA150">
        <v>2.6032797699999999E-2</v>
      </c>
      <c r="BB150">
        <v>4772.3880544979002</v>
      </c>
      <c r="BC150" s="1">
        <v>0.23870846379999999</v>
      </c>
      <c r="BD150">
        <v>19992.5380844356</v>
      </c>
      <c r="BE150" s="1">
        <v>0.54234003588833102</v>
      </c>
      <c r="BF150">
        <v>0.30890332632803802</v>
      </c>
      <c r="BG150">
        <v>0.106977905241391</v>
      </c>
      <c r="BH150">
        <v>3.3225538697030897E-2</v>
      </c>
      <c r="BI150">
        <v>8.5531938452087005E-3</v>
      </c>
    </row>
    <row r="151" spans="1:61" x14ac:dyDescent="0.35">
      <c r="A151" t="s">
        <v>1405</v>
      </c>
      <c r="B151" t="s">
        <v>774</v>
      </c>
      <c r="C151">
        <v>192</v>
      </c>
      <c r="D151">
        <v>10.553535697916701</v>
      </c>
      <c r="E151">
        <v>2026.2788539999999</v>
      </c>
      <c r="F151" t="e">
        <v>#N/A</v>
      </c>
      <c r="G151">
        <v>6.8416441679647801E-3</v>
      </c>
      <c r="H151" t="e">
        <v>#N/A</v>
      </c>
      <c r="I151">
        <v>1.57856500602289E-2</v>
      </c>
      <c r="J151">
        <v>0.93949698316144103</v>
      </c>
      <c r="K151">
        <v>3.2140621373560802E-2</v>
      </c>
      <c r="L151">
        <v>0.41454559896179499</v>
      </c>
      <c r="M151" t="e">
        <v>#N/A</v>
      </c>
      <c r="N151">
        <v>0.15792508070877001</v>
      </c>
      <c r="O151">
        <v>61870.170059880002</v>
      </c>
      <c r="P151" s="1">
        <v>0.14285714285714299</v>
      </c>
      <c r="Q151">
        <v>0.203007518796992</v>
      </c>
      <c r="R151">
        <v>0.65413533834586501</v>
      </c>
      <c r="S151">
        <v>13.75</v>
      </c>
      <c r="T151">
        <v>84812</v>
      </c>
      <c r="U151" s="1">
        <v>147.365734836364</v>
      </c>
      <c r="V151">
        <v>198763.86174831999</v>
      </c>
      <c r="W151" s="1">
        <v>0.71348657822112005</v>
      </c>
      <c r="X151">
        <v>0.116838639336994</v>
      </c>
      <c r="Y151">
        <v>0.169674782441886</v>
      </c>
      <c r="Z151">
        <v>0.28651342177888001</v>
      </c>
      <c r="AA151">
        <v>198.76386174832001</v>
      </c>
      <c r="AB151">
        <v>4815.3623973021004</v>
      </c>
      <c r="AC151" s="1">
        <v>442.91296739752698</v>
      </c>
      <c r="AD151">
        <v>193956.62184311601</v>
      </c>
      <c r="AE151" s="1">
        <v>345</v>
      </c>
      <c r="AF151">
        <v>44099</v>
      </c>
      <c r="AG151" s="1">
        <v>72118.6523092891</v>
      </c>
      <c r="AH151" s="1">
        <v>32.4499913589611</v>
      </c>
      <c r="AI151">
        <v>22.302394536922399</v>
      </c>
      <c r="AJ151">
        <v>24.034381369950601</v>
      </c>
      <c r="AK151">
        <v>3.86</v>
      </c>
      <c r="AL151">
        <v>1.4251039999999999</v>
      </c>
      <c r="AM151">
        <v>3.0291540000000001</v>
      </c>
      <c r="AN151">
        <v>0</v>
      </c>
      <c r="AO151">
        <v>0.69644497515654602</v>
      </c>
      <c r="AP151">
        <v>1622.62306271889</v>
      </c>
      <c r="AQ151" s="1">
        <v>3146.6933227937602</v>
      </c>
      <c r="AR151" s="1">
        <v>6956.5490910462804</v>
      </c>
      <c r="AS151" s="1">
        <v>397.81282739478303</v>
      </c>
      <c r="AT151">
        <v>210.19679949737099</v>
      </c>
      <c r="AU151">
        <v>12333.875103451101</v>
      </c>
      <c r="AV151" s="1">
        <v>6516.4759360848002</v>
      </c>
      <c r="AW151" s="1">
        <v>0.48845225850000001</v>
      </c>
      <c r="AX151">
        <v>4315.8293035697998</v>
      </c>
      <c r="AY151" s="1">
        <v>0.32349947899999998</v>
      </c>
      <c r="AZ151">
        <v>1184.9145047488</v>
      </c>
      <c r="BA151">
        <v>8.8817049499999995E-2</v>
      </c>
      <c r="BB151">
        <v>1323.8505922103</v>
      </c>
      <c r="BC151" s="1">
        <v>9.9231212999999999E-2</v>
      </c>
      <c r="BD151">
        <v>13341.0703366137</v>
      </c>
      <c r="BE151" s="1">
        <v>0.52470723625876903</v>
      </c>
      <c r="BF151">
        <v>0.243474625721776</v>
      </c>
      <c r="BG151">
        <v>0.17378099343158901</v>
      </c>
      <c r="BH151">
        <v>3.1841189625961698E-2</v>
      </c>
      <c r="BI151">
        <v>2.6195954961904602E-2</v>
      </c>
    </row>
    <row r="152" spans="1:61" x14ac:dyDescent="0.35">
      <c r="A152" t="s">
        <v>1406</v>
      </c>
      <c r="B152" t="s">
        <v>775</v>
      </c>
      <c r="C152">
        <v>31</v>
      </c>
      <c r="D152">
        <v>28.057320354838701</v>
      </c>
      <c r="E152">
        <v>869.77693099999999</v>
      </c>
      <c r="F152" t="e">
        <v>#N/A</v>
      </c>
      <c r="G152" t="e">
        <v>#N/A</v>
      </c>
      <c r="H152" t="e">
        <v>#N/A</v>
      </c>
      <c r="I152">
        <v>3.2419610065035701E-2</v>
      </c>
      <c r="J152">
        <v>0.923709369933155</v>
      </c>
      <c r="K152">
        <v>3.3982632586859698E-2</v>
      </c>
      <c r="L152">
        <v>0.60128884270314398</v>
      </c>
      <c r="M152" t="e">
        <v>#N/A</v>
      </c>
      <c r="N152">
        <v>0.19375996449472899</v>
      </c>
      <c r="O152">
        <v>50468.00332579</v>
      </c>
      <c r="P152" s="1">
        <v>0.23684210526315799</v>
      </c>
      <c r="Q152">
        <v>0.144736842105263</v>
      </c>
      <c r="R152">
        <v>0.61842105263157898</v>
      </c>
      <c r="S152">
        <v>11.25</v>
      </c>
      <c r="T152">
        <v>82180.044444440005</v>
      </c>
      <c r="U152" s="1">
        <v>77.313504977777797</v>
      </c>
      <c r="V152">
        <v>198044.53746773399</v>
      </c>
      <c r="W152" s="1">
        <v>0.80958351351723201</v>
      </c>
      <c r="X152">
        <v>9.9640143074288201E-2</v>
      </c>
      <c r="Y152">
        <v>9.0776343408479704E-2</v>
      </c>
      <c r="Z152">
        <v>0.19041648648276799</v>
      </c>
      <c r="AA152">
        <v>198.04453746773399</v>
      </c>
      <c r="AB152">
        <v>3986.2945042859501</v>
      </c>
      <c r="AC152" s="1">
        <v>599.01709441866103</v>
      </c>
      <c r="AD152">
        <v>126699.64530817101</v>
      </c>
      <c r="AE152" s="1">
        <v>102</v>
      </c>
      <c r="AF152">
        <v>36257.5</v>
      </c>
      <c r="AG152" s="1">
        <v>55816.312768240299</v>
      </c>
      <c r="AH152" s="1">
        <v>21.199950884589001</v>
      </c>
      <c r="AI152">
        <v>20.023898841241799</v>
      </c>
      <c r="AJ152">
        <v>19.999976694689401</v>
      </c>
      <c r="AK152">
        <v>5.0999999999999996</v>
      </c>
      <c r="AL152">
        <v>5.0999999999999996</v>
      </c>
      <c r="AM152">
        <v>5.0999999999999996</v>
      </c>
      <c r="AN152">
        <v>822.93482902227004</v>
      </c>
      <c r="AO152">
        <v>0.929053234603885</v>
      </c>
      <c r="AP152">
        <v>1980.42945105427</v>
      </c>
      <c r="AQ152" s="1">
        <v>2941.48979906665</v>
      </c>
      <c r="AR152" s="1">
        <v>8442.6345632751709</v>
      </c>
      <c r="AS152" s="1">
        <v>1297.31175866287</v>
      </c>
      <c r="AT152">
        <v>931.53130546756199</v>
      </c>
      <c r="AU152">
        <v>15593.3968775265</v>
      </c>
      <c r="AV152" s="1">
        <v>8854.7853490162997</v>
      </c>
      <c r="AW152" s="1">
        <v>0.51321440939999996</v>
      </c>
      <c r="AX152">
        <v>4175.9654348165996</v>
      </c>
      <c r="AY152" s="1">
        <v>0.242034736</v>
      </c>
      <c r="AZ152">
        <v>1098.4981034585001</v>
      </c>
      <c r="BA152">
        <v>6.3667839800000001E-2</v>
      </c>
      <c r="BB152">
        <v>3124.3300966759998</v>
      </c>
      <c r="BC152" s="1">
        <v>0.18108301469999999</v>
      </c>
      <c r="BD152">
        <v>17253.5789839674</v>
      </c>
      <c r="BE152" s="1">
        <v>0.426310759127633</v>
      </c>
      <c r="BF152">
        <v>0.29652937397562801</v>
      </c>
      <c r="BG152">
        <v>0.16935802191511401</v>
      </c>
      <c r="BH152">
        <v>3.3210862954918E-2</v>
      </c>
      <c r="BI152">
        <v>7.4590982026706096E-2</v>
      </c>
    </row>
    <row r="153" spans="1:61" x14ac:dyDescent="0.35">
      <c r="A153" t="s">
        <v>1407</v>
      </c>
      <c r="B153" t="s">
        <v>777</v>
      </c>
      <c r="C153">
        <v>116</v>
      </c>
      <c r="D153">
        <v>6.1929408275862103</v>
      </c>
      <c r="E153">
        <v>718.38113599999997</v>
      </c>
      <c r="F153" t="e">
        <v>#N/A</v>
      </c>
      <c r="G153" t="e">
        <v>#N/A</v>
      </c>
      <c r="H153" t="e">
        <v>#N/A</v>
      </c>
      <c r="I153" t="e">
        <v>#N/A</v>
      </c>
      <c r="J153">
        <v>0.97063690991916995</v>
      </c>
      <c r="K153">
        <v>2.22429918336133E-2</v>
      </c>
      <c r="L153">
        <v>0.50410026023375298</v>
      </c>
      <c r="M153" t="e">
        <v>#N/A</v>
      </c>
      <c r="N153">
        <v>0.16533852839624999</v>
      </c>
      <c r="O153">
        <v>63888.301886790003</v>
      </c>
      <c r="P153" s="1">
        <v>9.4339622641509399E-2</v>
      </c>
      <c r="Q153">
        <v>0.15094339622641501</v>
      </c>
      <c r="R153">
        <v>0.75471698113207597</v>
      </c>
      <c r="S153">
        <v>9</v>
      </c>
      <c r="T153">
        <v>81560.111111110004</v>
      </c>
      <c r="U153" s="1">
        <v>79.8201262222222</v>
      </c>
      <c r="V153">
        <v>176724.183915653</v>
      </c>
      <c r="W153" s="1">
        <v>0.748127845292344</v>
      </c>
      <c r="X153">
        <v>4.3391879914918101E-2</v>
      </c>
      <c r="Y153">
        <v>0.20848027479273801</v>
      </c>
      <c r="Z153">
        <v>0.251872154707656</v>
      </c>
      <c r="AA153">
        <v>176.72418391565299</v>
      </c>
      <c r="AB153">
        <v>3534.4817294868399</v>
      </c>
      <c r="AC153" s="1">
        <v>387.80043912511599</v>
      </c>
      <c r="AD153">
        <v>146505.56163851701</v>
      </c>
      <c r="AE153" s="1">
        <v>155</v>
      </c>
      <c r="AF153">
        <v>39238</v>
      </c>
      <c r="AG153" s="1">
        <v>65067.166589111199</v>
      </c>
      <c r="AH153" s="1">
        <v>19.9999773308427</v>
      </c>
      <c r="AI153">
        <v>19.9999978942671</v>
      </c>
      <c r="AJ153">
        <v>19.9998910839507</v>
      </c>
      <c r="AK153">
        <v>0</v>
      </c>
      <c r="AL153">
        <v>0</v>
      </c>
      <c r="AM153">
        <v>0</v>
      </c>
      <c r="AN153">
        <v>0</v>
      </c>
      <c r="AO153">
        <v>0.69174126269623104</v>
      </c>
      <c r="AP153">
        <v>2146.3711987002998</v>
      </c>
      <c r="AQ153" s="1">
        <v>3249.77861055639</v>
      </c>
      <c r="AR153" s="1">
        <v>8716.4754281632504</v>
      </c>
      <c r="AS153" s="1">
        <v>905.53430122363397</v>
      </c>
      <c r="AT153">
        <v>115.140662602254</v>
      </c>
      <c r="AU153">
        <v>15133.3002012458</v>
      </c>
      <c r="AV153" s="1">
        <v>11174.5499191163</v>
      </c>
      <c r="AW153" s="1">
        <v>0.56758208769999996</v>
      </c>
      <c r="AX153">
        <v>3441.0021489297001</v>
      </c>
      <c r="AY153" s="1">
        <v>0.1747767201</v>
      </c>
      <c r="AZ153">
        <v>954.71108997349995</v>
      </c>
      <c r="BA153" s="1">
        <v>4.8492057200000001E-2</v>
      </c>
      <c r="BB153">
        <v>4117.7258774735001</v>
      </c>
      <c r="BC153" s="1">
        <v>0.20914913500000001</v>
      </c>
      <c r="BD153">
        <v>19687.989035492999</v>
      </c>
      <c r="BE153" s="1">
        <v>0.56640563056252502</v>
      </c>
      <c r="BF153">
        <v>0.26465971791148502</v>
      </c>
      <c r="BG153">
        <v>0.114087845074769</v>
      </c>
      <c r="BH153">
        <v>3.9858814138792199E-2</v>
      </c>
      <c r="BI153">
        <v>1.4987992312428601E-2</v>
      </c>
    </row>
    <row r="154" spans="1:61" x14ac:dyDescent="0.35">
      <c r="A154" t="s">
        <v>1408</v>
      </c>
      <c r="B154" t="s">
        <v>776</v>
      </c>
      <c r="C154">
        <v>143</v>
      </c>
      <c r="D154">
        <v>7.3875941818181801</v>
      </c>
      <c r="E154">
        <v>1056.425968</v>
      </c>
      <c r="F154" t="e">
        <v>#N/A</v>
      </c>
      <c r="G154" t="e">
        <v>#N/A</v>
      </c>
      <c r="H154" t="e">
        <v>#N/A</v>
      </c>
      <c r="I154">
        <v>1.21043017592397E-2</v>
      </c>
      <c r="J154">
        <v>0.97356606339469598</v>
      </c>
      <c r="K154" t="e">
        <v>#N/A</v>
      </c>
      <c r="L154">
        <v>0.55651627056743103</v>
      </c>
      <c r="M154" t="e">
        <v>#N/A</v>
      </c>
      <c r="N154">
        <v>0.12014048908484901</v>
      </c>
      <c r="O154">
        <v>60671.3569155</v>
      </c>
      <c r="P154" s="1">
        <v>0.22666666666666699</v>
      </c>
      <c r="Q154">
        <v>0.146666666666667</v>
      </c>
      <c r="R154">
        <v>0.62666666666666704</v>
      </c>
      <c r="S154">
        <v>8</v>
      </c>
      <c r="T154">
        <v>88784.5</v>
      </c>
      <c r="U154" s="1">
        <v>132.053246</v>
      </c>
      <c r="V154">
        <v>258892.27289422299</v>
      </c>
      <c r="W154" s="1">
        <v>0.86648957742383803</v>
      </c>
      <c r="X154">
        <v>3.4825454810835502E-2</v>
      </c>
      <c r="Y154">
        <v>9.8684967765326398E-2</v>
      </c>
      <c r="Z154">
        <v>0.133510422576162</v>
      </c>
      <c r="AA154">
        <v>258.89227289422303</v>
      </c>
      <c r="AB154">
        <v>5496.31226028325</v>
      </c>
      <c r="AC154" s="1">
        <v>712.82419479487805</v>
      </c>
      <c r="AD154">
        <v>197485.61367087401</v>
      </c>
      <c r="AE154" s="1">
        <v>353</v>
      </c>
      <c r="AF154">
        <v>41324</v>
      </c>
      <c r="AG154" s="1">
        <v>63478.296132883501</v>
      </c>
      <c r="AH154" s="1">
        <v>31.2999552803794</v>
      </c>
      <c r="AI154">
        <v>20.030288792113101</v>
      </c>
      <c r="AJ154">
        <v>22.5479223667108</v>
      </c>
      <c r="AK154">
        <v>3.5</v>
      </c>
      <c r="AL154">
        <v>2.610112</v>
      </c>
      <c r="AM154">
        <v>3.1171730000000002</v>
      </c>
      <c r="AN154">
        <v>0</v>
      </c>
      <c r="AO154" s="1">
        <v>0.93837033468929598</v>
      </c>
      <c r="AP154">
        <v>1921.2919802062299</v>
      </c>
      <c r="AQ154" s="1">
        <v>3083.4007007294599</v>
      </c>
      <c r="AR154" s="1">
        <v>9097.3094671220697</v>
      </c>
      <c r="AS154" s="1">
        <v>668.41014078518003</v>
      </c>
      <c r="AT154">
        <v>66.8042079026213</v>
      </c>
      <c r="AU154">
        <v>14837.216496745599</v>
      </c>
      <c r="AV154" s="1">
        <v>8216.7274015389994</v>
      </c>
      <c r="AW154" s="1">
        <v>0.50696899080000002</v>
      </c>
      <c r="AX154">
        <v>5066.7327094788998</v>
      </c>
      <c r="AY154" s="1">
        <v>0.3126155028</v>
      </c>
      <c r="AZ154">
        <v>1026.0495942652001</v>
      </c>
      <c r="BA154" s="1">
        <v>6.3306874099999993E-2</v>
      </c>
      <c r="BB154">
        <v>1898.0445064956</v>
      </c>
      <c r="BC154" s="1">
        <v>0.1171086323</v>
      </c>
      <c r="BD154">
        <v>16207.554211778701</v>
      </c>
      <c r="BE154" s="1">
        <v>0.46167058482078099</v>
      </c>
      <c r="BF154">
        <v>0.22407400957771001</v>
      </c>
      <c r="BG154">
        <v>0.25855028297779697</v>
      </c>
      <c r="BH154">
        <v>4.0559280220577601E-2</v>
      </c>
      <c r="BI154">
        <v>1.5145842403134499E-2</v>
      </c>
    </row>
    <row r="155" spans="1:61" x14ac:dyDescent="0.35">
      <c r="A155" t="s">
        <v>1409</v>
      </c>
      <c r="B155" t="s">
        <v>778</v>
      </c>
      <c r="C155">
        <v>87</v>
      </c>
      <c r="D155">
        <v>8.3608446436781598</v>
      </c>
      <c r="E155">
        <v>727.39348399999994</v>
      </c>
      <c r="F155" t="e">
        <v>#N/A</v>
      </c>
      <c r="G155" t="e">
        <v>#N/A</v>
      </c>
      <c r="H155" t="e">
        <v>#N/A</v>
      </c>
      <c r="I155" t="e">
        <v>#N/A</v>
      </c>
      <c r="J155">
        <v>0.96035386468122297</v>
      </c>
      <c r="K155">
        <v>2.2602426204251898E-2</v>
      </c>
      <c r="L155">
        <v>0.93738627072300895</v>
      </c>
      <c r="M155" t="e">
        <v>#N/A</v>
      </c>
      <c r="N155">
        <v>0.135527260628267</v>
      </c>
      <c r="O155">
        <v>64817.658771510003</v>
      </c>
      <c r="P155" s="1">
        <v>7.3529411764705899E-2</v>
      </c>
      <c r="Q155">
        <v>0.20588235294117599</v>
      </c>
      <c r="R155">
        <v>0.72058823529411797</v>
      </c>
      <c r="S155">
        <v>9</v>
      </c>
      <c r="T155">
        <v>66384.111111110004</v>
      </c>
      <c r="U155" s="1">
        <v>80.821498222222203</v>
      </c>
      <c r="V155">
        <v>149733.41443899999</v>
      </c>
      <c r="W155" s="1">
        <v>0.80358997020707201</v>
      </c>
      <c r="X155">
        <v>3.16093882657787E-2</v>
      </c>
      <c r="Y155">
        <v>0.16480064152714899</v>
      </c>
      <c r="Z155">
        <v>0.19641002979292799</v>
      </c>
      <c r="AA155">
        <v>149.733414439</v>
      </c>
      <c r="AB155">
        <v>3056.3567709935701</v>
      </c>
      <c r="AC155" s="1">
        <v>323.00033636264999</v>
      </c>
      <c r="AD155">
        <v>105228.89197367799</v>
      </c>
      <c r="AE155" s="1">
        <v>63</v>
      </c>
      <c r="AF155">
        <v>36875</v>
      </c>
      <c r="AG155" s="1">
        <v>56492.175373134298</v>
      </c>
      <c r="AH155" s="1">
        <v>22.499899717426</v>
      </c>
      <c r="AI155">
        <v>19.999990859554899</v>
      </c>
      <c r="AJ155">
        <v>20.0003485595775</v>
      </c>
      <c r="AK155">
        <v>0</v>
      </c>
      <c r="AL155">
        <v>0</v>
      </c>
      <c r="AM155">
        <v>0</v>
      </c>
      <c r="AN155">
        <v>0</v>
      </c>
      <c r="AO155" s="1">
        <v>0.89493493082572595</v>
      </c>
      <c r="AP155">
        <v>2108.9146710035702</v>
      </c>
      <c r="AQ155" s="1">
        <v>4068.1351910488102</v>
      </c>
      <c r="AR155" s="1">
        <v>12782.3455317067</v>
      </c>
      <c r="AS155" s="1">
        <v>1093.66066303668</v>
      </c>
      <c r="AT155" s="1">
        <v>254.46676946036499</v>
      </c>
      <c r="AU155">
        <v>20307.522826256201</v>
      </c>
      <c r="AV155" s="1">
        <v>15229.9125166261</v>
      </c>
      <c r="AW155" s="1">
        <v>0.68187797770000003</v>
      </c>
      <c r="AX155">
        <v>2513.4489689983998</v>
      </c>
      <c r="AY155" s="1">
        <v>0.1125328526</v>
      </c>
      <c r="AZ155">
        <v>1111.7976014796</v>
      </c>
      <c r="BA155">
        <v>4.97777186E-2</v>
      </c>
      <c r="BB155">
        <v>3480.0871209986999</v>
      </c>
      <c r="BC155" s="1">
        <v>0.15581145099999999</v>
      </c>
      <c r="BD155">
        <v>22335.246208102799</v>
      </c>
      <c r="BE155" s="1">
        <v>0.60064926799170903</v>
      </c>
      <c r="BF155">
        <v>0.27191277600067099</v>
      </c>
      <c r="BG155">
        <v>9.1076402616540306E-2</v>
      </c>
      <c r="BH155">
        <v>2.88853496507686E-2</v>
      </c>
      <c r="BI155">
        <v>7.47620374031077E-3</v>
      </c>
    </row>
    <row r="156" spans="1:61" x14ac:dyDescent="0.35">
      <c r="A156" t="s">
        <v>1410</v>
      </c>
      <c r="B156" t="s">
        <v>779</v>
      </c>
      <c r="C156">
        <v>105</v>
      </c>
      <c r="D156">
        <v>13.116200600000001</v>
      </c>
      <c r="E156">
        <v>1377.201063</v>
      </c>
      <c r="F156" t="e">
        <v>#N/A</v>
      </c>
      <c r="G156">
        <v>1.17115915651978E-2</v>
      </c>
      <c r="H156" t="e">
        <v>#N/A</v>
      </c>
      <c r="I156">
        <v>7.0056203661194694E-2</v>
      </c>
      <c r="J156">
        <v>0.89406389943946396</v>
      </c>
      <c r="K156">
        <v>1.9766777336363599E-2</v>
      </c>
      <c r="L156">
        <v>0.3073494510075</v>
      </c>
      <c r="M156" t="e">
        <v>#N/A</v>
      </c>
      <c r="N156">
        <v>0.13057269179424399</v>
      </c>
      <c r="O156">
        <v>75851.624856869996</v>
      </c>
      <c r="P156" s="1">
        <v>7.69230769230769E-2</v>
      </c>
      <c r="Q156">
        <v>0.16346153846153799</v>
      </c>
      <c r="R156">
        <v>0.75961538461538503</v>
      </c>
      <c r="S156">
        <v>9.31</v>
      </c>
      <c r="T156">
        <v>89064.393125670002</v>
      </c>
      <c r="U156" s="1">
        <v>147.92707443609001</v>
      </c>
      <c r="V156">
        <v>331188.31538398302</v>
      </c>
      <c r="W156" s="1">
        <v>0.64832845113567295</v>
      </c>
      <c r="X156">
        <v>6.0942652575711E-2</v>
      </c>
      <c r="Y156">
        <v>0.29072889628861598</v>
      </c>
      <c r="Z156">
        <v>0.351671548864327</v>
      </c>
      <c r="AA156">
        <v>331.18831538398302</v>
      </c>
      <c r="AB156">
        <v>7769.5685019958501</v>
      </c>
      <c r="AC156" s="1">
        <v>510.91974070020001</v>
      </c>
      <c r="AD156">
        <v>287514.846997532</v>
      </c>
      <c r="AE156" s="1">
        <v>520</v>
      </c>
      <c r="AF156">
        <v>46110.5</v>
      </c>
      <c r="AG156" s="1">
        <v>74931.270488132606</v>
      </c>
      <c r="AH156" s="1">
        <v>31.899993363759499</v>
      </c>
      <c r="AI156">
        <v>19.9999986473278</v>
      </c>
      <c r="AJ156">
        <v>19.999978414727199</v>
      </c>
      <c r="AK156">
        <v>2</v>
      </c>
      <c r="AL156">
        <v>1.502014</v>
      </c>
      <c r="AM156">
        <v>1.551642</v>
      </c>
      <c r="AN156">
        <v>1918.11242451822</v>
      </c>
      <c r="AO156" s="1">
        <v>1.1078308825701699</v>
      </c>
      <c r="AP156">
        <v>2275.3672678511398</v>
      </c>
      <c r="AQ156" s="1">
        <v>3168.6584967441299</v>
      </c>
      <c r="AR156" s="1">
        <v>9612.0713711647804</v>
      </c>
      <c r="AS156" s="1">
        <v>584.71199422825305</v>
      </c>
      <c r="AT156">
        <v>213.95055371083501</v>
      </c>
      <c r="AU156">
        <v>15854.7596836991</v>
      </c>
      <c r="AV156" s="1">
        <v>5622.4164319017</v>
      </c>
      <c r="AW156" s="1">
        <v>0.32123147829999998</v>
      </c>
      <c r="AX156">
        <v>8169.8771858149003</v>
      </c>
      <c r="AY156" s="1">
        <v>0.46677825410000001</v>
      </c>
      <c r="AZ156">
        <v>2743.0489446796</v>
      </c>
      <c r="BA156">
        <v>0.15672152319999999</v>
      </c>
      <c r="BB156">
        <v>967.35194850779999</v>
      </c>
      <c r="BC156" s="1">
        <v>5.52687444E-2</v>
      </c>
      <c r="BD156">
        <v>17502.694510903999</v>
      </c>
      <c r="BE156" s="1">
        <v>0.53462300901204796</v>
      </c>
      <c r="BF156">
        <v>0.26671685717625199</v>
      </c>
      <c r="BG156">
        <v>6.01643061758593E-2</v>
      </c>
      <c r="BH156">
        <v>5.3633978934545697E-2</v>
      </c>
      <c r="BI156">
        <v>8.4861848701295303E-2</v>
      </c>
    </row>
    <row r="157" spans="1:61" x14ac:dyDescent="0.35">
      <c r="A157" t="s">
        <v>1411</v>
      </c>
      <c r="B157" t="s">
        <v>780</v>
      </c>
      <c r="C157">
        <v>117</v>
      </c>
      <c r="D157">
        <v>15.435145034188</v>
      </c>
      <c r="E157">
        <v>1805.911969</v>
      </c>
      <c r="F157">
        <v>8.89043858265119E-3</v>
      </c>
      <c r="G157">
        <v>1.4081606005754199E-2</v>
      </c>
      <c r="H157" t="e">
        <v>#N/A</v>
      </c>
      <c r="I157">
        <v>2.0088193587699098E-2</v>
      </c>
      <c r="J157">
        <v>0.90994139771893501</v>
      </c>
      <c r="K157">
        <v>4.58779559660005E-2</v>
      </c>
      <c r="L157">
        <v>0.49898562532659702</v>
      </c>
      <c r="M157" t="e">
        <v>#N/A</v>
      </c>
      <c r="N157">
        <v>0.19678589458319301</v>
      </c>
      <c r="O157">
        <v>68096.862424430001</v>
      </c>
      <c r="P157" s="1">
        <v>0.23741007194244601</v>
      </c>
      <c r="Q157">
        <v>0.201438848920863</v>
      </c>
      <c r="R157">
        <v>0.56115107913669104</v>
      </c>
      <c r="S157">
        <v>10</v>
      </c>
      <c r="T157">
        <v>107928</v>
      </c>
      <c r="U157" s="1">
        <v>180.5911969</v>
      </c>
      <c r="V157">
        <v>259813.79383614901</v>
      </c>
      <c r="W157" s="1">
        <v>0.82664287216536103</v>
      </c>
      <c r="X157">
        <v>0.14246636898604001</v>
      </c>
      <c r="Y157">
        <v>3.08907588485988E-2</v>
      </c>
      <c r="Z157">
        <v>0.173357127834639</v>
      </c>
      <c r="AA157">
        <v>259.81379383614899</v>
      </c>
      <c r="AB157">
        <v>5295.7952348562103</v>
      </c>
      <c r="AC157" s="1">
        <v>807.86156526104696</v>
      </c>
      <c r="AD157">
        <v>174624.94280771801</v>
      </c>
      <c r="AE157" s="1">
        <v>272</v>
      </c>
      <c r="AF157">
        <v>40262</v>
      </c>
      <c r="AG157" s="1">
        <v>63234.718028212701</v>
      </c>
      <c r="AH157" s="1">
        <v>32.399956671636602</v>
      </c>
      <c r="AI157">
        <v>19.9999984530562</v>
      </c>
      <c r="AJ157">
        <v>19.999988032075201</v>
      </c>
      <c r="AK157">
        <v>0.5</v>
      </c>
      <c r="AL157">
        <v>0.305759</v>
      </c>
      <c r="AM157">
        <v>0.38872000000000001</v>
      </c>
      <c r="AN157">
        <v>3212.3396597301098</v>
      </c>
      <c r="AO157">
        <v>1.6493912915793401</v>
      </c>
      <c r="AP157">
        <v>2280.4551166912402</v>
      </c>
      <c r="AQ157" s="1">
        <v>3319.32018996437</v>
      </c>
      <c r="AR157" s="1">
        <v>8965.4130145476593</v>
      </c>
      <c r="AS157" s="1">
        <v>1146.82586723584</v>
      </c>
      <c r="AT157" s="1">
        <v>189.80334915760201</v>
      </c>
      <c r="AU157">
        <v>15901.8175375967</v>
      </c>
      <c r="AV157" s="1">
        <v>6890.1525603798</v>
      </c>
      <c r="AW157" s="1">
        <v>0.38424729880000003</v>
      </c>
      <c r="AX157">
        <v>7599.6366115298997</v>
      </c>
      <c r="AY157" s="1">
        <v>0.42381352430000002</v>
      </c>
      <c r="AZ157">
        <v>1331.4486417701</v>
      </c>
      <c r="BA157">
        <v>7.4251700500000004E-2</v>
      </c>
      <c r="BB157">
        <v>2110.3197594354001</v>
      </c>
      <c r="BC157" s="1">
        <v>0.1176874764</v>
      </c>
      <c r="BD157">
        <v>17931.557573115198</v>
      </c>
      <c r="BE157" s="1">
        <v>0.51465900157211097</v>
      </c>
      <c r="BF157">
        <v>0.22003846199296401</v>
      </c>
      <c r="BG157">
        <v>0.18629023207623899</v>
      </c>
      <c r="BH157">
        <v>3.8356446714300503E-2</v>
      </c>
      <c r="BI157">
        <v>4.0655857644385299E-2</v>
      </c>
    </row>
    <row r="158" spans="1:61" x14ac:dyDescent="0.35">
      <c r="A158" t="s">
        <v>1412</v>
      </c>
      <c r="B158" t="s">
        <v>781</v>
      </c>
      <c r="C158">
        <v>69</v>
      </c>
      <c r="D158">
        <v>7.1847465797101497</v>
      </c>
      <c r="E158">
        <v>495.74751400000002</v>
      </c>
      <c r="F158" t="e">
        <v>#N/A</v>
      </c>
      <c r="G158" t="e">
        <v>#N/A</v>
      </c>
      <c r="H158" t="e">
        <v>#N/A</v>
      </c>
      <c r="I158">
        <v>5.2093740706473102E-2</v>
      </c>
      <c r="J158">
        <v>0.91148230062580105</v>
      </c>
      <c r="K158" t="e">
        <v>#N/A</v>
      </c>
      <c r="L158">
        <v>0.44626090114650202</v>
      </c>
      <c r="M158" t="e">
        <v>#N/A</v>
      </c>
      <c r="N158">
        <v>0.13426353279028699</v>
      </c>
      <c r="O158">
        <v>57402.12167026</v>
      </c>
      <c r="P158" s="1">
        <v>0.36363636363636398</v>
      </c>
      <c r="Q158">
        <v>0.13636363636363599</v>
      </c>
      <c r="R158">
        <v>0.5</v>
      </c>
      <c r="S158">
        <v>5</v>
      </c>
      <c r="T158">
        <v>72710.2</v>
      </c>
      <c r="U158" s="1">
        <v>99.149502799999993</v>
      </c>
      <c r="V158">
        <v>211858.651902388</v>
      </c>
      <c r="W158" s="1">
        <v>0.86167979327496202</v>
      </c>
      <c r="X158">
        <v>8.8819024187743498E-2</v>
      </c>
      <c r="Y158">
        <v>4.95011825372947E-2</v>
      </c>
      <c r="Z158">
        <v>0.138320206725038</v>
      </c>
      <c r="AA158">
        <v>211.858651902388</v>
      </c>
      <c r="AB158">
        <v>4555.0324232185703</v>
      </c>
      <c r="AC158" s="1">
        <v>675.97357633950696</v>
      </c>
      <c r="AD158">
        <v>178696.16118372401</v>
      </c>
      <c r="AE158" s="1">
        <v>283</v>
      </c>
      <c r="AF158">
        <v>40750</v>
      </c>
      <c r="AG158" s="1">
        <v>64442.434464751997</v>
      </c>
      <c r="AH158" s="1">
        <v>37.499879785267602</v>
      </c>
      <c r="AI158">
        <v>19.999988950380001</v>
      </c>
      <c r="AJ158">
        <v>27.139031700634199</v>
      </c>
      <c r="AK158">
        <v>2.5</v>
      </c>
      <c r="AL158">
        <v>2.5</v>
      </c>
      <c r="AM158">
        <v>2.5</v>
      </c>
      <c r="AN158">
        <v>2395.3321932341601</v>
      </c>
      <c r="AO158">
        <v>1.1909196511945499</v>
      </c>
      <c r="AP158">
        <v>2488.4410817237099</v>
      </c>
      <c r="AQ158" s="1">
        <v>4699.9444559998301</v>
      </c>
      <c r="AR158" s="1">
        <v>8176.1052260163196</v>
      </c>
      <c r="AS158" s="1">
        <v>806.05148531314705</v>
      </c>
      <c r="AT158">
        <v>797.93995699189702</v>
      </c>
      <c r="AU158">
        <v>16968.482206044901</v>
      </c>
      <c r="AV158" s="1">
        <v>9732.1264854141991</v>
      </c>
      <c r="AW158" s="1">
        <v>0.46958762129999998</v>
      </c>
      <c r="AX158">
        <v>6576.3467211055004</v>
      </c>
      <c r="AY158" s="1">
        <v>0.31731718840000001</v>
      </c>
      <c r="AZ158">
        <v>1132.4035820052</v>
      </c>
      <c r="BA158">
        <v>5.4639929400000002E-2</v>
      </c>
      <c r="BB158">
        <v>3283.9593100211</v>
      </c>
      <c r="BC158" s="1">
        <v>0.1584552608</v>
      </c>
      <c r="BD158">
        <v>20724.836098545999</v>
      </c>
      <c r="BE158" s="1">
        <v>0.52843422497229398</v>
      </c>
      <c r="BF158">
        <v>0.24728173023196301</v>
      </c>
      <c r="BG158">
        <v>0.17587766998513801</v>
      </c>
      <c r="BH158">
        <v>3.3904202260443703E-2</v>
      </c>
      <c r="BI158">
        <v>1.45021725501618E-2</v>
      </c>
    </row>
    <row r="159" spans="1:61" x14ac:dyDescent="0.35">
      <c r="A159" t="s">
        <v>1413</v>
      </c>
      <c r="B159" t="s">
        <v>782</v>
      </c>
      <c r="C159">
        <v>63</v>
      </c>
      <c r="D159">
        <v>51.399078507936501</v>
      </c>
      <c r="E159">
        <v>3238.1419460000002</v>
      </c>
      <c r="F159">
        <v>1.42925936625889E-2</v>
      </c>
      <c r="G159">
        <v>1.93204677925559E-2</v>
      </c>
      <c r="H159" t="e">
        <v>#N/A</v>
      </c>
      <c r="I159">
        <v>4.7319943082540297E-2</v>
      </c>
      <c r="J159">
        <v>0.85671898910720601</v>
      </c>
      <c r="K159">
        <v>6.1434920934149803E-2</v>
      </c>
      <c r="L159">
        <v>0.52193070204183301</v>
      </c>
      <c r="M159">
        <v>1.59982372289399E-2</v>
      </c>
      <c r="N159">
        <v>0.191391024571678</v>
      </c>
      <c r="O159">
        <v>73279.005416</v>
      </c>
      <c r="P159" s="1">
        <v>0.14925373134328401</v>
      </c>
      <c r="Q159">
        <v>0.144278606965174</v>
      </c>
      <c r="R159">
        <v>0.70646766169154196</v>
      </c>
      <c r="S159">
        <v>23</v>
      </c>
      <c r="T159">
        <v>89678.695652170005</v>
      </c>
      <c r="U159" s="1">
        <v>140.78878026087</v>
      </c>
      <c r="V159">
        <v>210936.818518332</v>
      </c>
      <c r="W159" s="1">
        <v>0.71879940389143104</v>
      </c>
      <c r="X159">
        <v>7.2322729262751295E-2</v>
      </c>
      <c r="Y159">
        <v>0.20887786684581799</v>
      </c>
      <c r="Z159">
        <v>0.28120059610856901</v>
      </c>
      <c r="AA159">
        <v>210.93681851833199</v>
      </c>
      <c r="AB159">
        <v>5904.1769381409304</v>
      </c>
      <c r="AC159" s="1">
        <v>583.85996399430201</v>
      </c>
      <c r="AD159">
        <v>157357.78027904601</v>
      </c>
      <c r="AE159" s="1">
        <v>207</v>
      </c>
      <c r="AF159">
        <v>45360</v>
      </c>
      <c r="AG159" s="1">
        <v>65256.907802974398</v>
      </c>
      <c r="AH159" s="1">
        <v>39.809987394920299</v>
      </c>
      <c r="AI159">
        <v>24.449998244296101</v>
      </c>
      <c r="AJ159">
        <v>29.039185774124299</v>
      </c>
      <c r="AK159">
        <v>2.38</v>
      </c>
      <c r="AL159">
        <v>2.38</v>
      </c>
      <c r="AM159">
        <v>2.38</v>
      </c>
      <c r="AN159">
        <v>0</v>
      </c>
      <c r="AO159">
        <v>0.85462051382156101</v>
      </c>
      <c r="AP159">
        <v>1628.1504634201101</v>
      </c>
      <c r="AQ159" s="1">
        <v>2514.5792358047502</v>
      </c>
      <c r="AR159" s="1">
        <v>7484.2304303357996</v>
      </c>
      <c r="AS159" s="1">
        <v>1373.7313046127999</v>
      </c>
      <c r="AT159" s="1">
        <v>375.21421860485702</v>
      </c>
      <c r="AU159">
        <v>13375.9056527783</v>
      </c>
      <c r="AV159" s="1">
        <v>7050.9763501269999</v>
      </c>
      <c r="AW159" s="1">
        <v>0.48866971869999998</v>
      </c>
      <c r="AX159">
        <v>4781.7711386723004</v>
      </c>
      <c r="AY159" s="1">
        <v>0.33140187129999998</v>
      </c>
      <c r="AZ159">
        <v>1488.3178530312</v>
      </c>
      <c r="BA159">
        <v>0.10314824929999999</v>
      </c>
      <c r="BB159">
        <v>1107.8548077160001</v>
      </c>
      <c r="BC159" s="1">
        <v>7.6780160700000002E-2</v>
      </c>
      <c r="BD159">
        <v>14428.9201495465</v>
      </c>
      <c r="BE159" s="1">
        <v>0.56461364929134195</v>
      </c>
      <c r="BF159">
        <v>0.26306357260650698</v>
      </c>
      <c r="BG159">
        <v>0.128675120662192</v>
      </c>
      <c r="BH159">
        <v>3.3508684641430198E-2</v>
      </c>
      <c r="BI159">
        <v>1.0138972798529799E-2</v>
      </c>
    </row>
    <row r="160" spans="1:61" x14ac:dyDescent="0.35">
      <c r="A160" t="s">
        <v>1414</v>
      </c>
      <c r="B160" t="s">
        <v>784</v>
      </c>
      <c r="C160">
        <v>208</v>
      </c>
      <c r="D160">
        <v>6.1198296682692304</v>
      </c>
      <c r="E160">
        <v>1272.924571</v>
      </c>
      <c r="F160" t="e">
        <v>#N/A</v>
      </c>
      <c r="G160" t="e">
        <v>#N/A</v>
      </c>
      <c r="H160" t="e">
        <v>#N/A</v>
      </c>
      <c r="I160">
        <v>1.32575895361167E-2</v>
      </c>
      <c r="J160">
        <v>0.95415833384785098</v>
      </c>
      <c r="K160">
        <v>2.9098943168487799E-2</v>
      </c>
      <c r="L160">
        <v>0.58168955359375996</v>
      </c>
      <c r="M160" t="e">
        <v>#N/A</v>
      </c>
      <c r="N160">
        <v>0.166122980969726</v>
      </c>
      <c r="O160">
        <v>60921.615298080003</v>
      </c>
      <c r="P160" s="1">
        <v>0.18279569892473099</v>
      </c>
      <c r="Q160">
        <v>0.21505376344086</v>
      </c>
      <c r="R160">
        <v>0.60215053763440896</v>
      </c>
      <c r="S160">
        <v>10.34</v>
      </c>
      <c r="T160">
        <v>87418.471953569999</v>
      </c>
      <c r="U160" s="1">
        <v>123.106825048356</v>
      </c>
      <c r="V160">
        <v>465615.22458034201</v>
      </c>
      <c r="W160" s="1">
        <v>0.417003482375852</v>
      </c>
      <c r="X160">
        <v>0.182047517141503</v>
      </c>
      <c r="Y160">
        <v>0.40094900048264398</v>
      </c>
      <c r="Z160">
        <v>0.58299651762414795</v>
      </c>
      <c r="AA160">
        <v>465.61522458034199</v>
      </c>
      <c r="AB160">
        <v>27048.285330019</v>
      </c>
      <c r="AC160" s="1">
        <v>602.699215238889</v>
      </c>
      <c r="AD160">
        <v>334541.96275076101</v>
      </c>
      <c r="AE160" s="1">
        <v>565</v>
      </c>
      <c r="AF160">
        <v>41803</v>
      </c>
      <c r="AG160" s="1">
        <v>69606.385661705906</v>
      </c>
      <c r="AH160" s="1">
        <v>35.395169047729397</v>
      </c>
      <c r="AI160">
        <v>23.813596055302501</v>
      </c>
      <c r="AJ160">
        <v>27.991145365589599</v>
      </c>
      <c r="AK160">
        <v>0</v>
      </c>
      <c r="AL160">
        <v>0</v>
      </c>
      <c r="AM160">
        <v>0</v>
      </c>
      <c r="AN160">
        <v>0</v>
      </c>
      <c r="AO160" s="1">
        <v>0.64672497127876905</v>
      </c>
      <c r="AP160">
        <v>2506.0210892888799</v>
      </c>
      <c r="AQ160" s="1">
        <v>3630.4209890218199</v>
      </c>
      <c r="AR160" s="1">
        <v>9433.5869489630604</v>
      </c>
      <c r="AS160" s="1">
        <v>1242.84159960645</v>
      </c>
      <c r="AT160">
        <v>253.35131189010599</v>
      </c>
      <c r="AU160">
        <v>17066.221938770301</v>
      </c>
      <c r="AV160" s="1">
        <v>5265.1552872335997</v>
      </c>
      <c r="AW160" s="1">
        <v>0.27391350260000003</v>
      </c>
      <c r="AX160">
        <v>10769.049827987101</v>
      </c>
      <c r="AY160" s="1">
        <v>0.56024713370000001</v>
      </c>
      <c r="AZ160">
        <v>924.98443231049998</v>
      </c>
      <c r="BA160">
        <v>4.8121225699999999E-2</v>
      </c>
      <c r="BB160">
        <v>2262.7737254398999</v>
      </c>
      <c r="BC160" s="1">
        <v>0.117718138</v>
      </c>
      <c r="BD160">
        <v>19221.963272971101</v>
      </c>
      <c r="BE160" s="1">
        <v>0.50392307029373395</v>
      </c>
      <c r="BF160">
        <v>0.27194252575880401</v>
      </c>
      <c r="BG160">
        <v>0.14018536049573699</v>
      </c>
      <c r="BH160">
        <v>6.14424358398801E-2</v>
      </c>
      <c r="BI160">
        <v>2.25066076118457E-2</v>
      </c>
    </row>
    <row r="161" spans="1:61" x14ac:dyDescent="0.35">
      <c r="A161" t="s">
        <v>1415</v>
      </c>
      <c r="B161" t="s">
        <v>783</v>
      </c>
      <c r="C161">
        <v>69</v>
      </c>
      <c r="D161">
        <v>19.338983072463801</v>
      </c>
      <c r="E161">
        <v>1334.3898320000001</v>
      </c>
      <c r="F161">
        <v>7.3603196065524304E-3</v>
      </c>
      <c r="G161">
        <v>1.1379675488350499E-2</v>
      </c>
      <c r="H161" t="e">
        <v>#N/A</v>
      </c>
      <c r="I161">
        <v>7.8777974495871997E-2</v>
      </c>
      <c r="J161">
        <v>0.85707686857232701</v>
      </c>
      <c r="K161">
        <v>4.3986211907451098E-2</v>
      </c>
      <c r="L161">
        <v>0.40691218116403499</v>
      </c>
      <c r="M161">
        <v>1.3176472628184501E-2</v>
      </c>
      <c r="N161">
        <v>0.14517958604555101</v>
      </c>
      <c r="O161">
        <v>74297.278608819994</v>
      </c>
      <c r="P161" s="1">
        <v>0.1</v>
      </c>
      <c r="Q161">
        <v>0.122222222222222</v>
      </c>
      <c r="R161">
        <v>0.77777777777777801</v>
      </c>
      <c r="S161">
        <v>20.82</v>
      </c>
      <c r="T161">
        <v>74123.487031700002</v>
      </c>
      <c r="U161" s="1">
        <v>64.091730643611896</v>
      </c>
      <c r="V161">
        <v>276894.37609563599</v>
      </c>
      <c r="W161" s="1">
        <v>0.589208780956328</v>
      </c>
      <c r="X161">
        <v>0.124516570413785</v>
      </c>
      <c r="Y161">
        <v>0.286274648629888</v>
      </c>
      <c r="Z161">
        <v>0.410791219043672</v>
      </c>
      <c r="AA161">
        <v>276.89437609563601</v>
      </c>
      <c r="AB161">
        <v>10500.2051604362</v>
      </c>
      <c r="AC161" s="1">
        <v>661.14562539622204</v>
      </c>
      <c r="AD161">
        <v>269554.86367295601</v>
      </c>
      <c r="AE161" s="1">
        <v>501</v>
      </c>
      <c r="AF161">
        <v>41009</v>
      </c>
      <c r="AG161" s="1">
        <v>71764.147876697607</v>
      </c>
      <c r="AH161" s="1">
        <v>61.143993525831398</v>
      </c>
      <c r="AI161">
        <v>27.343992983494999</v>
      </c>
      <c r="AJ161">
        <v>34.582077818141201</v>
      </c>
      <c r="AK161">
        <v>3.5</v>
      </c>
      <c r="AL161">
        <v>2.3257340000000002</v>
      </c>
      <c r="AM161">
        <v>2.9706160000000001</v>
      </c>
      <c r="AN161">
        <v>0</v>
      </c>
      <c r="AO161" s="1">
        <v>0.87118241692713305</v>
      </c>
      <c r="AP161">
        <v>1703.6474240759901</v>
      </c>
      <c r="AQ161" s="1">
        <v>2433.98268790166</v>
      </c>
      <c r="AR161" s="1">
        <v>8814.3168944650606</v>
      </c>
      <c r="AS161" s="1">
        <v>1074.7750811698299</v>
      </c>
      <c r="AT161">
        <v>362.14231284700003</v>
      </c>
      <c r="AU161">
        <v>14388.864400459501</v>
      </c>
      <c r="AV161" s="1">
        <v>4994.2822171012003</v>
      </c>
      <c r="AW161" s="1">
        <v>0.31884981340000002</v>
      </c>
      <c r="AX161">
        <v>7351.9228781131997</v>
      </c>
      <c r="AY161" s="1">
        <v>0.46936859710000001</v>
      </c>
      <c r="AZ161">
        <v>1724.6367462461999</v>
      </c>
      <c r="BA161">
        <v>0.1101059333</v>
      </c>
      <c r="BB161">
        <v>1592.5896773074001</v>
      </c>
      <c r="BC161" s="1">
        <v>0.10167565620000001</v>
      </c>
      <c r="BD161">
        <v>15663.431518768</v>
      </c>
      <c r="BE161" s="1">
        <v>0.58317728007221903</v>
      </c>
      <c r="BF161">
        <v>0.20993598523502499</v>
      </c>
      <c r="BG161">
        <v>0.16292243939349099</v>
      </c>
      <c r="BH161">
        <v>3.2238388946031399E-2</v>
      </c>
      <c r="BI161">
        <v>1.1725906353233E-2</v>
      </c>
    </row>
    <row r="162" spans="1:61" x14ac:dyDescent="0.35">
      <c r="A162" t="s">
        <v>1416</v>
      </c>
      <c r="B162" t="s">
        <v>785</v>
      </c>
      <c r="C162">
        <v>79</v>
      </c>
      <c r="D162">
        <v>6.1910840506329103</v>
      </c>
      <c r="E162">
        <v>489.09564</v>
      </c>
      <c r="F162" t="e">
        <v>#N/A</v>
      </c>
      <c r="G162" t="e">
        <v>#N/A</v>
      </c>
      <c r="H162" t="e">
        <v>#N/A</v>
      </c>
      <c r="I162">
        <v>3.7508333387021899E-2</v>
      </c>
      <c r="J162">
        <v>0.93477883878369095</v>
      </c>
      <c r="K162" t="e">
        <v>#N/A</v>
      </c>
      <c r="L162">
        <v>0.32367631581712603</v>
      </c>
      <c r="M162" t="e">
        <v>#N/A</v>
      </c>
      <c r="N162">
        <v>0.162644839185036</v>
      </c>
      <c r="O162">
        <v>66848.330111899995</v>
      </c>
      <c r="P162" s="1">
        <v>0.10638297872340401</v>
      </c>
      <c r="Q162">
        <v>0.12765957446808501</v>
      </c>
      <c r="R162">
        <v>0.76595744680851097</v>
      </c>
      <c r="S162">
        <v>6.02</v>
      </c>
      <c r="T162">
        <v>71956.146179400006</v>
      </c>
      <c r="U162" s="1">
        <v>81.245122923587999</v>
      </c>
      <c r="V162">
        <v>183520.732264144</v>
      </c>
      <c r="W162" s="1">
        <v>0.88689135897950999</v>
      </c>
      <c r="X162">
        <v>6.1373325672836397E-2</v>
      </c>
      <c r="Y162">
        <v>5.1735315347654097E-2</v>
      </c>
      <c r="Z162">
        <v>0.11310864102048999</v>
      </c>
      <c r="AA162">
        <v>183.52073226414399</v>
      </c>
      <c r="AB162">
        <v>3874.1850162475398</v>
      </c>
      <c r="AC162" s="1">
        <v>547.22914724817394</v>
      </c>
      <c r="AD162">
        <v>176548.57945492401</v>
      </c>
      <c r="AE162" s="1">
        <v>278</v>
      </c>
      <c r="AF162">
        <v>41035</v>
      </c>
      <c r="AG162" s="1">
        <v>62415.2464741437</v>
      </c>
      <c r="AH162" s="1">
        <v>32.999836338108203</v>
      </c>
      <c r="AI162">
        <v>20.291696736390701</v>
      </c>
      <c r="AJ162">
        <v>22.917975174356801</v>
      </c>
      <c r="AK162">
        <v>3</v>
      </c>
      <c r="AL162">
        <v>3</v>
      </c>
      <c r="AM162">
        <v>3</v>
      </c>
      <c r="AN162">
        <v>1457.6215809243399</v>
      </c>
      <c r="AO162">
        <v>1.21979195924133</v>
      </c>
      <c r="AP162">
        <v>2540.69314541426</v>
      </c>
      <c r="AQ162" s="1">
        <v>3062.1226351557698</v>
      </c>
      <c r="AR162" s="1">
        <v>8971.8170867358403</v>
      </c>
      <c r="AS162" s="1">
        <v>512.247072985562</v>
      </c>
      <c r="AT162">
        <v>133.25397871058499</v>
      </c>
      <c r="AU162">
        <v>15220.133919002001</v>
      </c>
      <c r="AV162" s="1">
        <v>9873.1726160224007</v>
      </c>
      <c r="AW162" s="1">
        <v>0.58060502390000002</v>
      </c>
      <c r="AX162">
        <v>4654.4287631227999</v>
      </c>
      <c r="AY162" s="1">
        <v>0.27370986289999999</v>
      </c>
      <c r="AZ162">
        <v>1451.9002361066</v>
      </c>
      <c r="BA162">
        <v>8.5380920999999999E-2</v>
      </c>
      <c r="BB162">
        <v>1025.4711440496001</v>
      </c>
      <c r="BC162" s="1">
        <v>6.0304192100000001E-2</v>
      </c>
      <c r="BD162">
        <v>17004.972759301399</v>
      </c>
      <c r="BE162" s="1">
        <v>0.55132839462294703</v>
      </c>
      <c r="BF162">
        <v>0.25821738749899897</v>
      </c>
      <c r="BG162">
        <v>0.14812566390468099</v>
      </c>
      <c r="BH162">
        <v>2.8214602191906302E-2</v>
      </c>
      <c r="BI162">
        <v>1.41139517814659E-2</v>
      </c>
    </row>
    <row r="163" spans="1:61" x14ac:dyDescent="0.35">
      <c r="A163" t="s">
        <v>1417</v>
      </c>
      <c r="B163" t="s">
        <v>786</v>
      </c>
      <c r="C163">
        <v>132</v>
      </c>
      <c r="D163">
        <v>7.4326140909090901</v>
      </c>
      <c r="E163">
        <v>981.10505999999998</v>
      </c>
      <c r="F163" t="e">
        <v>#N/A</v>
      </c>
      <c r="G163" t="e">
        <v>#N/A</v>
      </c>
      <c r="H163" t="e">
        <v>#N/A</v>
      </c>
      <c r="I163">
        <v>3.8785848153986502E-2</v>
      </c>
      <c r="J163">
        <v>0.92269948488139897</v>
      </c>
      <c r="K163">
        <v>3.2677255427233903E-2</v>
      </c>
      <c r="L163">
        <v>0.620383123692411</v>
      </c>
      <c r="M163">
        <v>1.1344375776176399E-2</v>
      </c>
      <c r="N163">
        <v>0.15626105491134401</v>
      </c>
      <c r="O163">
        <v>57310.354141809999</v>
      </c>
      <c r="P163" s="1">
        <v>0.40506329113924</v>
      </c>
      <c r="Q163">
        <v>0.139240506329114</v>
      </c>
      <c r="R163">
        <v>0.455696202531646</v>
      </c>
      <c r="S163">
        <v>12.45</v>
      </c>
      <c r="T163">
        <v>77204.33734939</v>
      </c>
      <c r="U163" s="1">
        <v>78.803619277108396</v>
      </c>
      <c r="V163">
        <v>243446.364449491</v>
      </c>
      <c r="W163" s="1">
        <v>0.79055280953295304</v>
      </c>
      <c r="X163">
        <v>4.9457881854309299E-2</v>
      </c>
      <c r="Y163">
        <v>0.159989308612738</v>
      </c>
      <c r="Z163">
        <v>0.20944719046704699</v>
      </c>
      <c r="AA163">
        <v>243.446364449491</v>
      </c>
      <c r="AB163">
        <v>6323.2901887184198</v>
      </c>
      <c r="AC163" s="1">
        <v>776.74981107527901</v>
      </c>
      <c r="AD163">
        <v>199747.10065289101</v>
      </c>
      <c r="AE163" s="1">
        <v>360</v>
      </c>
      <c r="AF163">
        <v>41387</v>
      </c>
      <c r="AG163" s="1">
        <v>63292.565545425998</v>
      </c>
      <c r="AH163" s="1">
        <v>35.829960997443798</v>
      </c>
      <c r="AI163">
        <v>23.829993463641799</v>
      </c>
      <c r="AJ163">
        <v>28.363120130298899</v>
      </c>
      <c r="AK163">
        <v>1</v>
      </c>
      <c r="AL163">
        <v>0.59260100000000004</v>
      </c>
      <c r="AM163">
        <v>0.863479</v>
      </c>
      <c r="AN163">
        <v>1300.6516855595501</v>
      </c>
      <c r="AO163" s="1">
        <v>1.38488738449621</v>
      </c>
      <c r="AP163">
        <v>2211.4288147693401</v>
      </c>
      <c r="AQ163" s="1">
        <v>3681.0418855652401</v>
      </c>
      <c r="AR163" s="1">
        <v>8102.6130269881596</v>
      </c>
      <c r="AS163" s="1">
        <v>1133.67962856088</v>
      </c>
      <c r="AT163">
        <v>348.32665117433999</v>
      </c>
      <c r="AU163">
        <v>15477.090007057999</v>
      </c>
      <c r="AV163" s="1">
        <v>8518.3442778188</v>
      </c>
      <c r="AW163" s="1">
        <v>0.42186114790000001</v>
      </c>
      <c r="AX163">
        <v>7063.9806783694003</v>
      </c>
      <c r="AY163" s="1">
        <v>0.34983547279999999</v>
      </c>
      <c r="AZ163">
        <v>2101.1936533407002</v>
      </c>
      <c r="BA163">
        <v>0.1040591854</v>
      </c>
      <c r="BB163">
        <v>2508.7752782540001</v>
      </c>
      <c r="BC163" s="1">
        <v>0.124244194</v>
      </c>
      <c r="BD163">
        <v>20192.2938877829</v>
      </c>
      <c r="BE163" s="1">
        <v>0.54764117173659799</v>
      </c>
      <c r="BF163">
        <v>0.24810535070001699</v>
      </c>
      <c r="BG163">
        <v>0.124315438324827</v>
      </c>
      <c r="BH163">
        <v>5.8735845954022703E-2</v>
      </c>
      <c r="BI163">
        <v>2.1202193284535702E-2</v>
      </c>
    </row>
    <row r="164" spans="1:61" x14ac:dyDescent="0.35">
      <c r="A164" t="s">
        <v>1418</v>
      </c>
      <c r="B164" t="s">
        <v>787</v>
      </c>
      <c r="C164">
        <v>68</v>
      </c>
      <c r="D164">
        <v>29.867967911764701</v>
      </c>
      <c r="E164">
        <v>2031.0218179999999</v>
      </c>
      <c r="F164">
        <v>7.8774222217138194E-3</v>
      </c>
      <c r="G164">
        <v>0.13687462442579301</v>
      </c>
      <c r="H164" t="e">
        <v>#N/A</v>
      </c>
      <c r="I164">
        <v>7.3623564009398498E-2</v>
      </c>
      <c r="J164">
        <v>0.65854810146650999</v>
      </c>
      <c r="K164">
        <v>0.120868558256085</v>
      </c>
      <c r="L164">
        <v>0.56254809192186095</v>
      </c>
      <c r="M164">
        <v>1.84715454036069E-2</v>
      </c>
      <c r="N164">
        <v>0.13521740911171501</v>
      </c>
      <c r="O164">
        <v>63035.10845372</v>
      </c>
      <c r="P164" s="1">
        <v>0.1875</v>
      </c>
      <c r="Q164">
        <v>0.21875</v>
      </c>
      <c r="R164">
        <v>0.59375</v>
      </c>
      <c r="S164">
        <v>16.5</v>
      </c>
      <c r="T164">
        <v>77719.757575750002</v>
      </c>
      <c r="U164" s="1">
        <v>123.092231393939</v>
      </c>
      <c r="V164">
        <v>229381.007072963</v>
      </c>
      <c r="W164" s="1">
        <v>0.72781394212298101</v>
      </c>
      <c r="X164">
        <v>0.22644097487961601</v>
      </c>
      <c r="Y164">
        <v>4.5745082997403E-2</v>
      </c>
      <c r="Z164">
        <v>0.27218605787701899</v>
      </c>
      <c r="AA164">
        <v>229.381007072963</v>
      </c>
      <c r="AB164">
        <v>6202.4365707724801</v>
      </c>
      <c r="AC164" s="1">
        <v>778.14831726243904</v>
      </c>
      <c r="AD164">
        <v>181094.56828325501</v>
      </c>
      <c r="AE164" s="1">
        <v>298</v>
      </c>
      <c r="AF164">
        <v>39419</v>
      </c>
      <c r="AG164" s="1">
        <v>61105.137031352802</v>
      </c>
      <c r="AH164" s="1">
        <v>31.305972985629399</v>
      </c>
      <c r="AI164">
        <v>25.811898922584</v>
      </c>
      <c r="AJ164">
        <v>30.1249940399358</v>
      </c>
      <c r="AK164">
        <v>0.5</v>
      </c>
      <c r="AL164">
        <v>0.41141699999999998</v>
      </c>
      <c r="AM164">
        <v>0.491587</v>
      </c>
      <c r="AN164">
        <v>0</v>
      </c>
      <c r="AO164">
        <v>0.79584988824375302</v>
      </c>
      <c r="AP164">
        <v>1410.1606957725</v>
      </c>
      <c r="AQ164" s="1">
        <v>2775.2197096289401</v>
      </c>
      <c r="AR164" s="1">
        <v>7696.3287895118001</v>
      </c>
      <c r="AS164" s="1">
        <v>814.87925699870596</v>
      </c>
      <c r="AT164">
        <v>515.808501275293</v>
      </c>
      <c r="AU164">
        <v>13212.396953187201</v>
      </c>
      <c r="AV164" s="1">
        <v>5949.0461350715996</v>
      </c>
      <c r="AW164" s="1">
        <v>0.39047973200000002</v>
      </c>
      <c r="AX164">
        <v>5687.4127569086004</v>
      </c>
      <c r="AY164" s="1">
        <v>0.37330680560000001</v>
      </c>
      <c r="AZ164">
        <v>1127.6047166794999</v>
      </c>
      <c r="BA164">
        <v>7.4013006100000001E-2</v>
      </c>
      <c r="BB164">
        <v>2471.1602637765</v>
      </c>
      <c r="BC164" s="1">
        <v>0.16220045629999999</v>
      </c>
      <c r="BD164">
        <v>15235.2238724362</v>
      </c>
      <c r="BE164" s="1">
        <v>0.56133043459399501</v>
      </c>
      <c r="BF164">
        <v>0.22009483541330399</v>
      </c>
      <c r="BG164">
        <v>0.17333254626174799</v>
      </c>
      <c r="BH164">
        <v>3.2789293174893597E-2</v>
      </c>
      <c r="BI164">
        <v>1.24528905560598E-2</v>
      </c>
    </row>
    <row r="165" spans="1:61" x14ac:dyDescent="0.35">
      <c r="A165" t="s">
        <v>1419</v>
      </c>
      <c r="B165" t="s">
        <v>788</v>
      </c>
      <c r="C165">
        <v>112</v>
      </c>
      <c r="D165">
        <v>9.6597313749999998</v>
      </c>
      <c r="E165">
        <v>1081.8899140000001</v>
      </c>
      <c r="F165" t="e">
        <v>#N/A</v>
      </c>
      <c r="G165" t="e">
        <v>#N/A</v>
      </c>
      <c r="H165" t="e">
        <v>#N/A</v>
      </c>
      <c r="I165">
        <v>8.0800682997009002E-2</v>
      </c>
      <c r="J165">
        <v>0.881095893186298</v>
      </c>
      <c r="K165">
        <v>3.2740868166054503E-2</v>
      </c>
      <c r="L165">
        <v>0.39496919447620499</v>
      </c>
      <c r="M165" t="e">
        <v>#N/A</v>
      </c>
      <c r="N165">
        <v>0.19624103946083399</v>
      </c>
      <c r="O165">
        <v>69794.600926230007</v>
      </c>
      <c r="P165" s="1">
        <v>0.125</v>
      </c>
      <c r="Q165">
        <v>8.6538461538461495E-2</v>
      </c>
      <c r="R165">
        <v>0.78846153846153799</v>
      </c>
      <c r="S165">
        <v>14</v>
      </c>
      <c r="T165">
        <v>71553.082142850006</v>
      </c>
      <c r="U165" s="1">
        <v>77.277850999999998</v>
      </c>
      <c r="V165">
        <v>320904.932662123</v>
      </c>
      <c r="W165" s="1">
        <v>0.57064507126642805</v>
      </c>
      <c r="X165">
        <v>1.8969288919319101E-2</v>
      </c>
      <c r="Y165">
        <v>0.41038563981425302</v>
      </c>
      <c r="Z165">
        <v>0.42935492873357201</v>
      </c>
      <c r="AA165">
        <v>320.90493266212297</v>
      </c>
      <c r="AB165">
        <v>8103.7893842496796</v>
      </c>
      <c r="AC165" s="1">
        <v>458.17256782375398</v>
      </c>
      <c r="AD165" s="1">
        <v>269654.30906807899</v>
      </c>
      <c r="AE165" s="1">
        <v>502</v>
      </c>
      <c r="AF165">
        <v>42953.5</v>
      </c>
      <c r="AG165" s="1">
        <v>67454.076615589598</v>
      </c>
      <c r="AH165" s="1">
        <v>32.799990174007803</v>
      </c>
      <c r="AI165">
        <v>19.999996971512999</v>
      </c>
      <c r="AJ165">
        <v>19.999908895310099</v>
      </c>
      <c r="AK165">
        <v>2</v>
      </c>
      <c r="AL165">
        <v>2</v>
      </c>
      <c r="AM165">
        <v>2</v>
      </c>
      <c r="AN165">
        <v>2643.5069529634202</v>
      </c>
      <c r="AO165">
        <v>1.56714510003478</v>
      </c>
      <c r="AP165">
        <v>1571.79855177021</v>
      </c>
      <c r="AQ165" s="1">
        <v>3456.6805565025402</v>
      </c>
      <c r="AR165" s="1">
        <v>9815.2840067977595</v>
      </c>
      <c r="AS165" s="1">
        <v>1082.6282552810601</v>
      </c>
      <c r="AT165" s="1">
        <v>643.05834724696399</v>
      </c>
      <c r="AU165">
        <v>16569.449717598502</v>
      </c>
      <c r="AV165" s="1">
        <v>7215.1126184362001</v>
      </c>
      <c r="AW165" s="1">
        <v>0.4450456954</v>
      </c>
      <c r="AX165">
        <v>6964.0463007347998</v>
      </c>
      <c r="AY165" s="1">
        <v>0.42955931429999999</v>
      </c>
      <c r="AZ165">
        <v>1241.2655208547001</v>
      </c>
      <c r="BA165">
        <v>7.6564276400000006E-2</v>
      </c>
      <c r="BB165">
        <v>791.64702283290001</v>
      </c>
      <c r="BC165" s="1">
        <v>4.8830713900000003E-2</v>
      </c>
      <c r="BD165">
        <v>16212.071462858599</v>
      </c>
      <c r="BE165" s="1">
        <v>0.58973737837079598</v>
      </c>
      <c r="BF165">
        <v>0.24758060620632499</v>
      </c>
      <c r="BG165">
        <v>0.11674644883138301</v>
      </c>
      <c r="BH165">
        <v>3.9204364286580702E-2</v>
      </c>
      <c r="BI165">
        <v>6.7312023049153503E-3</v>
      </c>
    </row>
    <row r="166" spans="1:61" x14ac:dyDescent="0.35">
      <c r="A166" t="s">
        <v>1420</v>
      </c>
      <c r="B166" t="s">
        <v>789</v>
      </c>
      <c r="C166">
        <v>26</v>
      </c>
      <c r="D166">
        <v>208.18949734615401</v>
      </c>
      <c r="E166">
        <v>5412.926931</v>
      </c>
      <c r="F166">
        <v>2.5973667155220698E-3</v>
      </c>
      <c r="G166">
        <v>0.180499398421821</v>
      </c>
      <c r="H166" t="e">
        <v>#N/A</v>
      </c>
      <c r="I166">
        <v>0.17604426175958399</v>
      </c>
      <c r="J166">
        <v>0.44486801089744099</v>
      </c>
      <c r="K166">
        <v>0.19529391475597499</v>
      </c>
      <c r="L166">
        <v>0.78572665495569005</v>
      </c>
      <c r="M166">
        <v>3.2527811901266301E-2</v>
      </c>
      <c r="N166">
        <v>0.192689677883468</v>
      </c>
      <c r="O166">
        <v>70375.573062790005</v>
      </c>
      <c r="P166" s="1">
        <v>0.172985781990521</v>
      </c>
      <c r="Q166">
        <v>0.220379146919431</v>
      </c>
      <c r="R166">
        <v>0.606635071090047</v>
      </c>
      <c r="S166">
        <v>51.5</v>
      </c>
      <c r="T166">
        <v>87406.271844660005</v>
      </c>
      <c r="U166" s="1">
        <v>105.105377300971</v>
      </c>
      <c r="V166">
        <v>183447.645360428</v>
      </c>
      <c r="W166" s="1">
        <v>0.66613501241252804</v>
      </c>
      <c r="X166">
        <v>0.27669243366012097</v>
      </c>
      <c r="Y166">
        <v>5.7172553927350801E-2</v>
      </c>
      <c r="Z166">
        <v>0.33386498758747202</v>
      </c>
      <c r="AA166">
        <v>183.447645360428</v>
      </c>
      <c r="AB166">
        <v>6913.0467632392301</v>
      </c>
      <c r="AC166" s="1">
        <v>724.906500682265</v>
      </c>
      <c r="AD166">
        <v>127674.998607128</v>
      </c>
      <c r="AE166" s="1">
        <v>105</v>
      </c>
      <c r="AF166">
        <v>35435</v>
      </c>
      <c r="AG166" s="1">
        <v>50412.6987681971</v>
      </c>
      <c r="AH166" s="1">
        <v>65.119998168101404</v>
      </c>
      <c r="AI166">
        <v>33.292399922148498</v>
      </c>
      <c r="AJ166">
        <v>42.587797030097597</v>
      </c>
      <c r="AK166">
        <v>0.5</v>
      </c>
      <c r="AL166">
        <v>0.40389700000000001</v>
      </c>
      <c r="AM166">
        <v>0.46556700000000001</v>
      </c>
      <c r="AN166">
        <v>0</v>
      </c>
      <c r="AO166" s="1">
        <v>1.0215420420080401</v>
      </c>
      <c r="AP166">
        <v>1930.44522366563</v>
      </c>
      <c r="AQ166" s="1">
        <v>3798.19668583662</v>
      </c>
      <c r="AR166" s="1">
        <v>8561.0531475323205</v>
      </c>
      <c r="AS166" s="1">
        <v>1144.23818184735</v>
      </c>
      <c r="AT166">
        <v>427.94287998490603</v>
      </c>
      <c r="AU166">
        <v>15861.8761188668</v>
      </c>
      <c r="AV166" s="1">
        <v>7811.0138993876999</v>
      </c>
      <c r="AW166" s="1">
        <v>0.44653444599999997</v>
      </c>
      <c r="AX166">
        <v>6016.1854965272996</v>
      </c>
      <c r="AY166" s="1">
        <v>0.34392898179999998</v>
      </c>
      <c r="AZ166">
        <v>597.33286658029999</v>
      </c>
      <c r="BA166">
        <v>3.4147897300000001E-2</v>
      </c>
      <c r="BB166">
        <v>3067.9903639649001</v>
      </c>
      <c r="BC166" s="1">
        <v>0.17538867490000001</v>
      </c>
      <c r="BD166">
        <v>17492.522626460199</v>
      </c>
      <c r="BE166" s="1">
        <v>0.57252634381963596</v>
      </c>
      <c r="BF166">
        <v>0.20141760711373999</v>
      </c>
      <c r="BG166">
        <v>0.186418925837121</v>
      </c>
      <c r="BH166">
        <v>2.8209559694666202E-2</v>
      </c>
      <c r="BI166">
        <v>1.14275635348374E-2</v>
      </c>
    </row>
    <row r="167" spans="1:61" x14ac:dyDescent="0.35">
      <c r="A167" t="s">
        <v>1421</v>
      </c>
      <c r="B167" t="s">
        <v>790</v>
      </c>
      <c r="C167">
        <v>11</v>
      </c>
      <c r="D167">
        <v>378.70038118181799</v>
      </c>
      <c r="E167">
        <v>4165.7041929999996</v>
      </c>
      <c r="F167">
        <v>3.8033063029612201E-3</v>
      </c>
      <c r="G167">
        <v>0.85151791178662795</v>
      </c>
      <c r="H167">
        <v>2.8716947875647401E-3</v>
      </c>
      <c r="I167">
        <v>3.9699115347229898E-2</v>
      </c>
      <c r="J167">
        <v>4.3933941469752498E-2</v>
      </c>
      <c r="K167">
        <v>5.8174030305863503E-2</v>
      </c>
      <c r="L167">
        <v>0.99911778856664302</v>
      </c>
      <c r="M167">
        <v>6.5447751771331398E-3</v>
      </c>
      <c r="N167">
        <v>0.21590596285448499</v>
      </c>
      <c r="O167">
        <v>80557.621701190001</v>
      </c>
      <c r="P167" s="1">
        <v>0.220159151193634</v>
      </c>
      <c r="Q167">
        <v>0.32625994694960198</v>
      </c>
      <c r="R167">
        <v>0.45358090185676397</v>
      </c>
      <c r="S167">
        <v>66.28</v>
      </c>
      <c r="T167">
        <v>86040.479782730006</v>
      </c>
      <c r="U167" s="1">
        <v>62.850093436934202</v>
      </c>
      <c r="V167">
        <v>180975.41137626299</v>
      </c>
      <c r="W167" s="1">
        <v>0.68801160561839503</v>
      </c>
      <c r="X167">
        <v>0.25928371807755601</v>
      </c>
      <c r="Y167">
        <v>5.2704676304049299E-2</v>
      </c>
      <c r="Z167">
        <v>0.31198839438160503</v>
      </c>
      <c r="AA167">
        <v>180.975411376263</v>
      </c>
      <c r="AB167">
        <v>9203.8551523718306</v>
      </c>
      <c r="AC167" s="1">
        <v>917.02304172705306</v>
      </c>
      <c r="AD167">
        <v>87990.757487392199</v>
      </c>
      <c r="AE167" s="1">
        <v>35</v>
      </c>
      <c r="AF167">
        <v>32942</v>
      </c>
      <c r="AG167" s="1">
        <v>44964.589642517298</v>
      </c>
      <c r="AH167" s="1">
        <v>81.419999682887493</v>
      </c>
      <c r="AI167">
        <v>45.282799627033803</v>
      </c>
      <c r="AJ167">
        <v>59.435397739239697</v>
      </c>
      <c r="AK167">
        <v>2.5</v>
      </c>
      <c r="AL167">
        <v>1.8366420000000001</v>
      </c>
      <c r="AM167">
        <v>1.9981800000000001</v>
      </c>
      <c r="AN167">
        <v>0</v>
      </c>
      <c r="AO167" s="1">
        <v>1.4354451680723299</v>
      </c>
      <c r="AP167">
        <v>3974.7622473586398</v>
      </c>
      <c r="AQ167" s="1">
        <v>5670.4563107704998</v>
      </c>
      <c r="AR167" s="1">
        <v>11281.3213499339</v>
      </c>
      <c r="AS167" s="1">
        <v>1762.5979593889999</v>
      </c>
      <c r="AT167">
        <v>726.18222990563697</v>
      </c>
      <c r="AU167">
        <v>23415.3200973577</v>
      </c>
      <c r="AV167" s="1">
        <v>9860.4711013355009</v>
      </c>
      <c r="AW167" s="1">
        <v>0.38947392380000001</v>
      </c>
      <c r="AX167">
        <v>10069.3157713131</v>
      </c>
      <c r="AY167" s="1">
        <v>0.3977229773</v>
      </c>
      <c r="AZ167">
        <v>920.54734787279995</v>
      </c>
      <c r="BA167">
        <v>3.6360249300000001E-2</v>
      </c>
      <c r="BB167">
        <v>4467.0760046493997</v>
      </c>
      <c r="BC167" s="1">
        <v>0.17644284960000001</v>
      </c>
      <c r="BD167">
        <v>25317.410225170799</v>
      </c>
      <c r="BE167" s="1">
        <v>0.496688851410649</v>
      </c>
      <c r="BF167">
        <v>0.18446872044366</v>
      </c>
      <c r="BG167">
        <v>0.27870272503175098</v>
      </c>
      <c r="BH167">
        <v>2.6045812384009399E-2</v>
      </c>
      <c r="BI167">
        <v>1.40938907299314E-2</v>
      </c>
    </row>
    <row r="168" spans="1:61" x14ac:dyDescent="0.35">
      <c r="A168" t="s">
        <v>1422</v>
      </c>
      <c r="B168" t="s">
        <v>791</v>
      </c>
      <c r="C168">
        <v>131</v>
      </c>
      <c r="D168">
        <v>8.33207348091603</v>
      </c>
      <c r="E168">
        <v>1091.501626</v>
      </c>
      <c r="F168" t="e">
        <v>#N/A</v>
      </c>
      <c r="G168">
        <v>1.4327191364932599E-2</v>
      </c>
      <c r="H168" t="e">
        <v>#N/A</v>
      </c>
      <c r="I168">
        <v>6.0935985814152098E-2</v>
      </c>
      <c r="J168">
        <v>0.91331536312822303</v>
      </c>
      <c r="K168" t="e">
        <v>#N/A</v>
      </c>
      <c r="L168">
        <v>0.31463578528657199</v>
      </c>
      <c r="M168" t="e">
        <v>#N/A</v>
      </c>
      <c r="N168">
        <v>0.145022096063431</v>
      </c>
      <c r="O168">
        <v>68464.715237669996</v>
      </c>
      <c r="P168" s="1">
        <v>0.22727272727272699</v>
      </c>
      <c r="Q168">
        <v>0.13636363636363599</v>
      </c>
      <c r="R168">
        <v>0.63636363636363602</v>
      </c>
      <c r="S168">
        <v>14</v>
      </c>
      <c r="T168">
        <v>84473.428571419994</v>
      </c>
      <c r="U168" s="1">
        <v>77.964401857142903</v>
      </c>
      <c r="V168">
        <v>340184.74288557802</v>
      </c>
      <c r="W168" s="1">
        <v>0.73929555775436395</v>
      </c>
      <c r="X168">
        <v>1.9548293861607599E-2</v>
      </c>
      <c r="Y168">
        <v>0.24115614838402799</v>
      </c>
      <c r="Z168">
        <v>0.26070444224563599</v>
      </c>
      <c r="AA168">
        <v>340.18474288557798</v>
      </c>
      <c r="AB168">
        <v>8227.5635565567209</v>
      </c>
      <c r="AC168" s="1">
        <v>696.80512780106505</v>
      </c>
      <c r="AD168">
        <v>276328.47346143803</v>
      </c>
      <c r="AE168" s="1">
        <v>511</v>
      </c>
      <c r="AF168">
        <v>44488.5</v>
      </c>
      <c r="AG168" s="1">
        <v>78657.767653167204</v>
      </c>
      <c r="AH168" s="1">
        <v>37.299984298260703</v>
      </c>
      <c r="AI168">
        <v>19.999995628566001</v>
      </c>
      <c r="AJ168">
        <v>20.694714625020001</v>
      </c>
      <c r="AK168">
        <v>2.2999999999999998</v>
      </c>
      <c r="AL168">
        <v>1.204691</v>
      </c>
      <c r="AM168">
        <v>1.73525</v>
      </c>
      <c r="AN168">
        <v>4024.8382369336</v>
      </c>
      <c r="AO168" s="1">
        <v>1.4649363077577999</v>
      </c>
      <c r="AP168">
        <v>1938.0112494674399</v>
      </c>
      <c r="AQ168" s="1">
        <v>3090.90259660319</v>
      </c>
      <c r="AR168" s="1">
        <v>9662.6323486576293</v>
      </c>
      <c r="AS168" s="1">
        <v>856.51444554055104</v>
      </c>
      <c r="AT168" s="1">
        <v>310.35964759982897</v>
      </c>
      <c r="AU168">
        <v>15858.420287868599</v>
      </c>
      <c r="AV168" s="1">
        <v>5386.3841488403004</v>
      </c>
      <c r="AW168" s="1">
        <v>0.31336505570000001</v>
      </c>
      <c r="AX168">
        <v>9467.1532993902001</v>
      </c>
      <c r="AY168" s="1">
        <v>0.55077301199999995</v>
      </c>
      <c r="AZ168">
        <v>1369.1355967479999</v>
      </c>
      <c r="BA168">
        <v>7.9652553700000003E-2</v>
      </c>
      <c r="BB168">
        <v>966.17443650049995</v>
      </c>
      <c r="BC168" s="1">
        <v>5.6209378599999998E-2</v>
      </c>
      <c r="BD168">
        <v>17188.847481478999</v>
      </c>
      <c r="BE168" s="1">
        <v>0.549083911450441</v>
      </c>
      <c r="BF168">
        <v>0.23516440765243601</v>
      </c>
      <c r="BG168">
        <v>0.14975146095377601</v>
      </c>
      <c r="BH168">
        <v>5.1062635760644001E-2</v>
      </c>
      <c r="BI168">
        <v>1.49375841827037E-2</v>
      </c>
    </row>
    <row r="169" spans="1:61" x14ac:dyDescent="0.35">
      <c r="A169" t="s">
        <v>1423</v>
      </c>
      <c r="B169" t="s">
        <v>792</v>
      </c>
      <c r="C169">
        <v>133</v>
      </c>
      <c r="D169">
        <v>7.7910576240601497</v>
      </c>
      <c r="E169">
        <v>1036.210664</v>
      </c>
      <c r="F169" t="e">
        <v>#N/A</v>
      </c>
      <c r="G169">
        <v>1.01620700990571E-2</v>
      </c>
      <c r="H169" t="e">
        <v>#N/A</v>
      </c>
      <c r="I169">
        <v>2.3611076990081799E-2</v>
      </c>
      <c r="J169">
        <v>0.93412692987363699</v>
      </c>
      <c r="K169">
        <v>2.3345398572526901E-2</v>
      </c>
      <c r="L169">
        <v>0.18374145551603199</v>
      </c>
      <c r="M169" t="e">
        <v>#N/A</v>
      </c>
      <c r="N169">
        <v>0.14119500453449299</v>
      </c>
      <c r="O169">
        <v>75542.000769110004</v>
      </c>
      <c r="P169" s="1">
        <v>0.18421052631578899</v>
      </c>
      <c r="Q169">
        <v>9.2105263157894704E-2</v>
      </c>
      <c r="R169">
        <v>0.72368421052631604</v>
      </c>
      <c r="S169">
        <v>12.67</v>
      </c>
      <c r="T169">
        <v>80408.366219410003</v>
      </c>
      <c r="U169" s="1">
        <v>81.784582794001594</v>
      </c>
      <c r="V169">
        <v>376216.558605114</v>
      </c>
      <c r="W169" s="1">
        <v>0.93021822487458405</v>
      </c>
      <c r="X169">
        <v>4.00599364441186E-2</v>
      </c>
      <c r="Y169">
        <v>2.9721838681297699E-2</v>
      </c>
      <c r="Z169">
        <v>6.9781775125416307E-2</v>
      </c>
      <c r="AA169">
        <v>376.21655860511402</v>
      </c>
      <c r="AB169">
        <v>9602.4470174724993</v>
      </c>
      <c r="AC169" s="1">
        <v>1117.1029890115101</v>
      </c>
      <c r="AD169">
        <v>303760.19936888502</v>
      </c>
      <c r="AE169" s="1">
        <v>534</v>
      </c>
      <c r="AF169">
        <v>54235.5</v>
      </c>
      <c r="AG169" s="1">
        <v>96457.395268320804</v>
      </c>
      <c r="AH169" s="1">
        <v>37.199991369452199</v>
      </c>
      <c r="AI169">
        <v>24.999997931809901</v>
      </c>
      <c r="AJ169">
        <v>29.021928097355801</v>
      </c>
      <c r="AK169">
        <v>0</v>
      </c>
      <c r="AL169">
        <v>0</v>
      </c>
      <c r="AM169">
        <v>0</v>
      </c>
      <c r="AN169">
        <v>3186.6220110624099</v>
      </c>
      <c r="AO169">
        <v>1.3628269600240701</v>
      </c>
      <c r="AP169">
        <v>2038.57152159168</v>
      </c>
      <c r="AQ169" s="1">
        <v>3432.4846708969999</v>
      </c>
      <c r="AR169" s="1">
        <v>8317.5648344804194</v>
      </c>
      <c r="AS169" s="1">
        <v>1073.7484844104999</v>
      </c>
      <c r="AT169">
        <v>216.10618166732201</v>
      </c>
      <c r="AU169">
        <v>15078.475693046899</v>
      </c>
      <c r="AV169" s="1">
        <v>4276.2873915370001</v>
      </c>
      <c r="AW169" s="1">
        <v>0.24105184230000001</v>
      </c>
      <c r="AX169">
        <v>10908.8742929739</v>
      </c>
      <c r="AY169" s="1">
        <v>0.61492692250000003</v>
      </c>
      <c r="AZ169">
        <v>1423.2969693214</v>
      </c>
      <c r="BA169">
        <v>8.0230425399999999E-2</v>
      </c>
      <c r="BB169">
        <v>1131.6562993772</v>
      </c>
      <c r="BC169" s="1">
        <v>6.3790809800000001E-2</v>
      </c>
      <c r="BD169">
        <v>17740.114953209501</v>
      </c>
      <c r="BE169" s="1">
        <v>0.56244244127810405</v>
      </c>
      <c r="BF169">
        <v>0.24579822643985699</v>
      </c>
      <c r="BG169">
        <v>0.12879980408225</v>
      </c>
      <c r="BH169">
        <v>4.6198540496850501E-2</v>
      </c>
      <c r="BI169">
        <v>1.6760987702938001E-2</v>
      </c>
    </row>
    <row r="170" spans="1:61" x14ac:dyDescent="0.35">
      <c r="A170" t="s">
        <v>1917</v>
      </c>
      <c r="B170" t="s">
        <v>793</v>
      </c>
      <c r="C170">
        <v>38</v>
      </c>
      <c r="D170">
        <v>104.75484747368399</v>
      </c>
      <c r="E170">
        <v>3980.6842040000001</v>
      </c>
      <c r="F170">
        <v>2.1939590197929699E-2</v>
      </c>
      <c r="G170">
        <v>0.118212723271131</v>
      </c>
      <c r="H170" t="e">
        <v>#N/A</v>
      </c>
      <c r="I170">
        <v>4.85217706778747E-2</v>
      </c>
      <c r="J170">
        <v>0.69772637816041205</v>
      </c>
      <c r="K170">
        <v>0.111261054579022</v>
      </c>
      <c r="L170">
        <v>0.86212350261356596</v>
      </c>
      <c r="M170">
        <v>2.4432070466820499E-2</v>
      </c>
      <c r="N170">
        <v>0.204002693338104</v>
      </c>
      <c r="O170">
        <v>66419.035001269993</v>
      </c>
      <c r="P170" s="1">
        <v>0.25850340136054401</v>
      </c>
      <c r="Q170">
        <v>0.17687074829932001</v>
      </c>
      <c r="R170">
        <v>0.56462585034013602</v>
      </c>
      <c r="S170">
        <v>28.5</v>
      </c>
      <c r="T170">
        <v>116877.57894736</v>
      </c>
      <c r="U170" s="1">
        <v>139.67312996491199</v>
      </c>
      <c r="V170">
        <v>246325.21690987199</v>
      </c>
      <c r="W170" s="1">
        <v>0.78557373675338404</v>
      </c>
      <c r="X170">
        <v>0.178708539932317</v>
      </c>
      <c r="Y170">
        <v>3.5717723314298601E-2</v>
      </c>
      <c r="Z170">
        <v>0.21442626324661601</v>
      </c>
      <c r="AA170">
        <v>246.32521690987201</v>
      </c>
      <c r="AB170">
        <v>6441.0786402588001</v>
      </c>
      <c r="AC170" s="1">
        <v>685.34578735449998</v>
      </c>
      <c r="AD170">
        <v>155401.45804265401</v>
      </c>
      <c r="AE170" s="1">
        <v>198</v>
      </c>
      <c r="AF170">
        <v>38107</v>
      </c>
      <c r="AG170" s="1">
        <v>59127.175302110903</v>
      </c>
      <c r="AH170" s="1">
        <v>47.169954623793203</v>
      </c>
      <c r="AI170">
        <v>25.369997939084499</v>
      </c>
      <c r="AJ170">
        <v>25.370191950197999</v>
      </c>
      <c r="AK170">
        <v>2.08</v>
      </c>
      <c r="AL170">
        <v>1.3112680000000001</v>
      </c>
      <c r="AM170">
        <v>1.696312</v>
      </c>
      <c r="AN170">
        <v>1462.9016499596701</v>
      </c>
      <c r="AO170">
        <v>1.1665824037743799</v>
      </c>
      <c r="AP170">
        <v>1828.96269507743</v>
      </c>
      <c r="AQ170" s="1">
        <v>2667.8429374851298</v>
      </c>
      <c r="AR170" s="1">
        <v>9040.8639358622204</v>
      </c>
      <c r="AS170" s="1">
        <v>1285.82192851588</v>
      </c>
      <c r="AT170">
        <v>435.95189195269302</v>
      </c>
      <c r="AU170">
        <v>15259.4433888934</v>
      </c>
      <c r="AV170" s="1">
        <v>6985.6861034104004</v>
      </c>
      <c r="AW170" s="1">
        <v>0.42331710900000002</v>
      </c>
      <c r="AX170">
        <v>6529.1760778791004</v>
      </c>
      <c r="AY170" s="1">
        <v>0.39565361230000001</v>
      </c>
      <c r="AZ170">
        <v>879.906964249</v>
      </c>
      <c r="BA170">
        <v>5.3320413599999998E-2</v>
      </c>
      <c r="BB170">
        <v>2107.4840237763001</v>
      </c>
      <c r="BC170" s="1">
        <v>0.12770886510000001</v>
      </c>
      <c r="BD170">
        <v>16502.253169314801</v>
      </c>
      <c r="BE170" s="1">
        <v>0.58113893852991405</v>
      </c>
      <c r="BF170">
        <v>0.238284167022634</v>
      </c>
      <c r="BG170">
        <v>0.127128317237828</v>
      </c>
      <c r="BH170">
        <v>4.3640353749804101E-2</v>
      </c>
      <c r="BI170">
        <v>9.8082234598190696E-3</v>
      </c>
    </row>
    <row r="171" spans="1:61" x14ac:dyDescent="0.35">
      <c r="A171" t="s">
        <v>1424</v>
      </c>
      <c r="B171" t="s">
        <v>794</v>
      </c>
      <c r="C171">
        <v>35</v>
      </c>
      <c r="D171">
        <v>248.17757825714301</v>
      </c>
      <c r="E171">
        <v>8686.2152389999992</v>
      </c>
      <c r="F171">
        <v>9.0239559666892996E-2</v>
      </c>
      <c r="G171">
        <v>0.24594957943252199</v>
      </c>
      <c r="H171" t="e">
        <v>#N/A</v>
      </c>
      <c r="I171">
        <v>0.17471296802349801</v>
      </c>
      <c r="J171">
        <v>0.42301033844943797</v>
      </c>
      <c r="K171">
        <v>6.5584363940327794E-2</v>
      </c>
      <c r="L171">
        <v>0.59222066047247601</v>
      </c>
      <c r="M171">
        <v>0.14703740169059401</v>
      </c>
      <c r="N171">
        <v>0.17948536653033301</v>
      </c>
      <c r="O171">
        <v>71203.198882740006</v>
      </c>
      <c r="P171" s="1">
        <v>0.181975736568458</v>
      </c>
      <c r="Q171">
        <v>0.202772963604853</v>
      </c>
      <c r="R171">
        <v>0.61525129982669002</v>
      </c>
      <c r="S171">
        <v>48.1</v>
      </c>
      <c r="T171">
        <v>98478.546777540003</v>
      </c>
      <c r="U171" s="1">
        <v>180.58659540540501</v>
      </c>
      <c r="V171">
        <v>266728.285709246</v>
      </c>
      <c r="W171" s="1">
        <v>0.75389549119361698</v>
      </c>
      <c r="X171">
        <v>0.208387911169228</v>
      </c>
      <c r="Y171">
        <v>3.7716597637154702E-2</v>
      </c>
      <c r="Z171">
        <v>0.24610450880638299</v>
      </c>
      <c r="AA171">
        <v>266.72828570924599</v>
      </c>
      <c r="AB171">
        <v>7003.3167871400001</v>
      </c>
      <c r="AC171" s="1">
        <v>632.12813278526698</v>
      </c>
      <c r="AD171">
        <v>187315.506747142</v>
      </c>
      <c r="AE171" s="1">
        <v>317</v>
      </c>
      <c r="AF171">
        <v>43795</v>
      </c>
      <c r="AG171" s="1">
        <v>70981.225772702805</v>
      </c>
      <c r="AH171" s="1">
        <v>60.299997539596802</v>
      </c>
      <c r="AI171">
        <v>22.509799763066798</v>
      </c>
      <c r="AJ171">
        <v>33.6488979712678</v>
      </c>
      <c r="AK171">
        <v>0.5</v>
      </c>
      <c r="AL171">
        <v>0.27881499999999998</v>
      </c>
      <c r="AM171">
        <v>0.40610800000000002</v>
      </c>
      <c r="AN171">
        <v>0</v>
      </c>
      <c r="AO171" s="1">
        <v>0.75536792946456699</v>
      </c>
      <c r="AP171">
        <v>1751.0794312012799</v>
      </c>
      <c r="AQ171" s="1">
        <v>2354.5338777898601</v>
      </c>
      <c r="AR171" s="1">
        <v>8328.4304877907307</v>
      </c>
      <c r="AS171" s="1">
        <v>702.41523979348403</v>
      </c>
      <c r="AT171">
        <v>362.60343237391402</v>
      </c>
      <c r="AU171">
        <v>13499.0624689493</v>
      </c>
      <c r="AV171" s="1">
        <v>5374.9126517763998</v>
      </c>
      <c r="AW171" s="1">
        <v>0.37760342429999999</v>
      </c>
      <c r="AX171">
        <v>6140.0546132682002</v>
      </c>
      <c r="AY171" s="1">
        <v>0.43135689780000003</v>
      </c>
      <c r="AZ171">
        <v>1379.9415268458999</v>
      </c>
      <c r="BA171">
        <v>9.6944951400000007E-2</v>
      </c>
      <c r="BB171">
        <v>1339.3706287407999</v>
      </c>
      <c r="BC171" s="1">
        <v>9.4094726500000003E-2</v>
      </c>
      <c r="BD171">
        <v>14234.279420631299</v>
      </c>
      <c r="BE171" s="1">
        <v>0.60246587479583402</v>
      </c>
      <c r="BF171">
        <v>0.20848363314938601</v>
      </c>
      <c r="BG171">
        <v>0.14675122880194599</v>
      </c>
      <c r="BH171">
        <v>3.4646397356143499E-2</v>
      </c>
      <c r="BI171">
        <v>7.6528658966908397E-3</v>
      </c>
    </row>
    <row r="172" spans="1:61" x14ac:dyDescent="0.35">
      <c r="A172" t="s">
        <v>1425</v>
      </c>
      <c r="B172" t="s">
        <v>795</v>
      </c>
      <c r="C172">
        <v>60</v>
      </c>
      <c r="D172">
        <v>14.2159220333333</v>
      </c>
      <c r="E172">
        <v>852.95532200000002</v>
      </c>
      <c r="F172" t="e">
        <v>#N/A</v>
      </c>
      <c r="G172" t="e">
        <v>#N/A</v>
      </c>
      <c r="H172" t="e">
        <v>#N/A</v>
      </c>
      <c r="I172" t="e">
        <v>#N/A</v>
      </c>
      <c r="J172">
        <v>0.94640693029001999</v>
      </c>
      <c r="K172">
        <v>3.4375009036750601E-2</v>
      </c>
      <c r="L172">
        <v>0.40137222509527298</v>
      </c>
      <c r="M172" t="e">
        <v>#N/A</v>
      </c>
      <c r="N172">
        <v>0.15639908465174099</v>
      </c>
      <c r="O172">
        <v>58521.873362439997</v>
      </c>
      <c r="P172" s="1">
        <v>0.48275862068965503</v>
      </c>
      <c r="Q172">
        <v>8.6206896551724102E-2</v>
      </c>
      <c r="R172">
        <v>0.431034482758621</v>
      </c>
      <c r="S172">
        <v>12.1</v>
      </c>
      <c r="T172">
        <v>66503.727272720003</v>
      </c>
      <c r="U172" s="1">
        <v>70.4921753719008</v>
      </c>
      <c r="V172">
        <v>126741.94909355399</v>
      </c>
      <c r="W172" s="1">
        <v>0.90522446557159797</v>
      </c>
      <c r="X172">
        <v>5.6518639895464802E-2</v>
      </c>
      <c r="Y172">
        <v>3.8256894532937499E-2</v>
      </c>
      <c r="Z172">
        <v>9.4775534428402294E-2</v>
      </c>
      <c r="AA172">
        <v>126.741949093554</v>
      </c>
      <c r="AB172">
        <v>2555.24989854041</v>
      </c>
      <c r="AC172" s="1">
        <v>359.82106223378503</v>
      </c>
      <c r="AD172">
        <v>116903.455552306</v>
      </c>
      <c r="AE172" s="1">
        <v>83</v>
      </c>
      <c r="AF172">
        <v>41628</v>
      </c>
      <c r="AG172" s="1">
        <v>63525.968653421602</v>
      </c>
      <c r="AH172" s="1">
        <v>24.209760213938399</v>
      </c>
      <c r="AI172">
        <v>19.999991825013598</v>
      </c>
      <c r="AJ172">
        <v>19.999967266561502</v>
      </c>
      <c r="AK172">
        <v>2.29</v>
      </c>
      <c r="AL172">
        <v>2.29</v>
      </c>
      <c r="AM172">
        <v>2.29</v>
      </c>
      <c r="AN172">
        <v>0</v>
      </c>
      <c r="AO172">
        <v>0.65285975872478896</v>
      </c>
      <c r="AP172">
        <v>2282.0691304626198</v>
      </c>
      <c r="AQ172" s="1">
        <v>2945.44057021547</v>
      </c>
      <c r="AR172" s="1">
        <v>7656.8445398597296</v>
      </c>
      <c r="AS172" s="1">
        <v>1016.27576221396</v>
      </c>
      <c r="AT172">
        <v>849.72724984064303</v>
      </c>
      <c r="AU172">
        <v>14750.357252592399</v>
      </c>
      <c r="AV172" s="1">
        <v>11077.2753572687</v>
      </c>
      <c r="AW172" s="1">
        <v>0.68422348440000003</v>
      </c>
      <c r="AX172">
        <v>2215.7977381750002</v>
      </c>
      <c r="AY172" s="1">
        <v>0.13686586279999999</v>
      </c>
      <c r="AZ172">
        <v>1475.8223703898</v>
      </c>
      <c r="BA172">
        <v>9.1158907999999997E-2</v>
      </c>
      <c r="BB172">
        <v>1420.6619071649</v>
      </c>
      <c r="BC172" s="1">
        <v>8.7751744800000003E-2</v>
      </c>
      <c r="BD172">
        <v>16189.557372998401</v>
      </c>
      <c r="BE172" s="1">
        <v>0.52903110202003201</v>
      </c>
      <c r="BF172">
        <v>0.239980309171831</v>
      </c>
      <c r="BG172">
        <v>0.15553243125855301</v>
      </c>
      <c r="BH172">
        <v>6.2019561863827101E-2</v>
      </c>
      <c r="BI172">
        <v>1.34365956857571E-2</v>
      </c>
    </row>
    <row r="173" spans="1:61" x14ac:dyDescent="0.35">
      <c r="A173" t="s">
        <v>1426</v>
      </c>
      <c r="B173" t="s">
        <v>796</v>
      </c>
      <c r="C173">
        <v>101</v>
      </c>
      <c r="D173">
        <v>18.961288534653502</v>
      </c>
      <c r="E173">
        <v>1915.090142</v>
      </c>
      <c r="F173" t="e">
        <v>#N/A</v>
      </c>
      <c r="G173">
        <v>8.6458764381401997E-3</v>
      </c>
      <c r="H173" t="e">
        <v>#N/A</v>
      </c>
      <c r="I173">
        <v>1.24969812801772E-2</v>
      </c>
      <c r="J173">
        <v>0.95242879019698001</v>
      </c>
      <c r="K173">
        <v>2.43494044367564E-2</v>
      </c>
      <c r="L173">
        <v>0.453009990640656</v>
      </c>
      <c r="M173" t="e">
        <v>#N/A</v>
      </c>
      <c r="N173">
        <v>0.139254798456767</v>
      </c>
      <c r="O173">
        <v>70957.340847450003</v>
      </c>
      <c r="P173" s="1">
        <v>0.21259842519684999</v>
      </c>
      <c r="Q173">
        <v>0.14173228346456701</v>
      </c>
      <c r="R173">
        <v>0.64566929133858297</v>
      </c>
      <c r="S173">
        <v>17</v>
      </c>
      <c r="T173">
        <v>102157.94117647001</v>
      </c>
      <c r="U173" s="1">
        <v>112.65236129411799</v>
      </c>
      <c r="V173">
        <v>207235.03886116299</v>
      </c>
      <c r="W173" s="1">
        <v>0.83728287618295205</v>
      </c>
      <c r="X173">
        <v>2.91901873688909E-2</v>
      </c>
      <c r="Y173">
        <v>0.133526936448157</v>
      </c>
      <c r="Z173">
        <v>0.162717123817048</v>
      </c>
      <c r="AA173">
        <v>207.23503886116299</v>
      </c>
      <c r="AB173">
        <v>4678.9672211680199</v>
      </c>
      <c r="AC173" s="1">
        <v>502.25684885803099</v>
      </c>
      <c r="AD173">
        <v>174864.81149833</v>
      </c>
      <c r="AE173" s="1">
        <v>273</v>
      </c>
      <c r="AF173">
        <v>43960</v>
      </c>
      <c r="AG173" s="1">
        <v>70774.973844282198</v>
      </c>
      <c r="AH173" s="1">
        <v>39.394837162556598</v>
      </c>
      <c r="AI173">
        <v>19.9787376071945</v>
      </c>
      <c r="AJ173">
        <v>20.2103269623525</v>
      </c>
      <c r="AK173">
        <v>3</v>
      </c>
      <c r="AL173">
        <v>0.65723100000000001</v>
      </c>
      <c r="AM173">
        <v>0.97397400000000001</v>
      </c>
      <c r="AN173">
        <v>3633.0220376644802</v>
      </c>
      <c r="AO173">
        <v>1.77033729753865</v>
      </c>
      <c r="AP173">
        <v>2134.6009518543101</v>
      </c>
      <c r="AQ173" s="1">
        <v>2751.7960457445702</v>
      </c>
      <c r="AR173" s="1">
        <v>7886.5536711639497</v>
      </c>
      <c r="AS173" s="1">
        <v>890.81238662655096</v>
      </c>
      <c r="AT173">
        <v>145.847312288029</v>
      </c>
      <c r="AU173">
        <v>13809.6103676774</v>
      </c>
      <c r="AV173" s="1">
        <v>6854.0725071987999</v>
      </c>
      <c r="AW173" s="1">
        <v>0.39306957079999999</v>
      </c>
      <c r="AX173">
        <v>7904.6831177663998</v>
      </c>
      <c r="AY173" s="1">
        <v>0.45332032849999998</v>
      </c>
      <c r="AZ173">
        <v>1086.4522043147001</v>
      </c>
      <c r="BA173" s="1">
        <v>6.2306212999999999E-2</v>
      </c>
      <c r="BB173">
        <v>1592.0933913069</v>
      </c>
      <c r="BC173" s="1">
        <v>9.1303887599999994E-2</v>
      </c>
      <c r="BD173">
        <v>17437.3012205868</v>
      </c>
      <c r="BE173" s="1">
        <v>0.558558204981911</v>
      </c>
      <c r="BF173">
        <v>0.240156797496269</v>
      </c>
      <c r="BG173">
        <v>0.11282932575513201</v>
      </c>
      <c r="BH173">
        <v>7.3465961078204897E-2</v>
      </c>
      <c r="BI173">
        <v>1.4989710688482901E-2</v>
      </c>
    </row>
    <row r="174" spans="1:61" x14ac:dyDescent="0.35">
      <c r="A174" t="s">
        <v>1918</v>
      </c>
      <c r="B174" t="s">
        <v>797</v>
      </c>
      <c r="C174">
        <v>37</v>
      </c>
      <c r="D174">
        <v>35.422868594594597</v>
      </c>
      <c r="E174">
        <v>1310.6461380000001</v>
      </c>
      <c r="F174" t="e">
        <v>#N/A</v>
      </c>
      <c r="G174">
        <v>1.2820757344410599E-2</v>
      </c>
      <c r="H174" t="e">
        <v>#N/A</v>
      </c>
      <c r="I174" t="e">
        <v>#N/A</v>
      </c>
      <c r="J174">
        <v>0.93544290247579798</v>
      </c>
      <c r="K174">
        <v>3.8705245395622097E-2</v>
      </c>
      <c r="L174">
        <v>0.45789641911757101</v>
      </c>
      <c r="M174" t="e">
        <v>#N/A</v>
      </c>
      <c r="N174">
        <v>0.163166672861985</v>
      </c>
      <c r="O174">
        <v>58680.218086989997</v>
      </c>
      <c r="P174" s="1">
        <v>0.23749999999999999</v>
      </c>
      <c r="Q174">
        <v>7.4999999999999997E-2</v>
      </c>
      <c r="R174">
        <v>0.6875</v>
      </c>
      <c r="S174">
        <v>6</v>
      </c>
      <c r="T174">
        <v>94610.666666660007</v>
      </c>
      <c r="U174" s="1">
        <v>218.441023</v>
      </c>
      <c r="V174">
        <v>207869.95978620101</v>
      </c>
      <c r="W174" s="1">
        <v>0.87080392606244605</v>
      </c>
      <c r="X174">
        <v>8.5694393812217398E-2</v>
      </c>
      <c r="Y174">
        <v>4.3501680125336603E-2</v>
      </c>
      <c r="Z174">
        <v>0.129196073937554</v>
      </c>
      <c r="AA174">
        <v>207.86995978620101</v>
      </c>
      <c r="AB174">
        <v>4157.3967541801903</v>
      </c>
      <c r="AC174" s="1">
        <v>533.28241676778202</v>
      </c>
      <c r="AD174">
        <v>164403.340733455</v>
      </c>
      <c r="AE174" s="1">
        <v>235</v>
      </c>
      <c r="AF174">
        <v>41992.5</v>
      </c>
      <c r="AG174" s="1">
        <v>70025.344425604097</v>
      </c>
      <c r="AH174" s="1">
        <v>19.999966249766899</v>
      </c>
      <c r="AI174">
        <v>19.999994098934</v>
      </c>
      <c r="AJ174">
        <v>19.999940034916801</v>
      </c>
      <c r="AK174">
        <v>0</v>
      </c>
      <c r="AL174">
        <v>0</v>
      </c>
      <c r="AM174">
        <v>0</v>
      </c>
      <c r="AN174">
        <v>0</v>
      </c>
      <c r="AO174">
        <v>0.68333661374797505</v>
      </c>
      <c r="AP174">
        <v>1448.24336254215</v>
      </c>
      <c r="AQ174" s="1">
        <v>2664.2456714735299</v>
      </c>
      <c r="AR174" s="1">
        <v>6879.1588504264901</v>
      </c>
      <c r="AS174" s="1">
        <v>630.26311683222605</v>
      </c>
      <c r="AT174" s="1">
        <v>304.11277189449902</v>
      </c>
      <c r="AU174">
        <v>11926.023773168899</v>
      </c>
      <c r="AV174" s="1">
        <v>7118.6765853653997</v>
      </c>
      <c r="AW174" s="1">
        <v>0.51169982670000003</v>
      </c>
      <c r="AX174">
        <v>3591.1263332807998</v>
      </c>
      <c r="AY174" s="1">
        <v>0.25813487950000003</v>
      </c>
      <c r="AZ174">
        <v>624.50681917609995</v>
      </c>
      <c r="BA174">
        <v>4.4890370700000001E-2</v>
      </c>
      <c r="BB174">
        <v>2577.5116355043001</v>
      </c>
      <c r="BC174" s="1">
        <v>0.18527492309999999</v>
      </c>
      <c r="BD174">
        <v>13911.8213733266</v>
      </c>
      <c r="BE174" s="1">
        <v>0.56794379184162003</v>
      </c>
      <c r="BF174">
        <v>0.21301073735864401</v>
      </c>
      <c r="BG174">
        <v>0.147228673706878</v>
      </c>
      <c r="BH174">
        <v>5.0766046456853703E-2</v>
      </c>
      <c r="BI174">
        <v>2.1050750636003701E-2</v>
      </c>
    </row>
    <row r="175" spans="1:61" x14ac:dyDescent="0.35">
      <c r="A175" t="s">
        <v>1427</v>
      </c>
      <c r="B175" t="s">
        <v>798</v>
      </c>
      <c r="C175">
        <v>56</v>
      </c>
      <c r="D175">
        <v>8.8754087857142903</v>
      </c>
      <c r="E175">
        <v>497.02289200000001</v>
      </c>
      <c r="F175" t="e">
        <v>#N/A</v>
      </c>
      <c r="G175" t="e">
        <v>#N/A</v>
      </c>
      <c r="H175" t="e">
        <v>#N/A</v>
      </c>
      <c r="I175" t="e">
        <v>#N/A</v>
      </c>
      <c r="J175">
        <v>0.966262345874633</v>
      </c>
      <c r="K175">
        <v>2.21954309415359E-2</v>
      </c>
      <c r="L175">
        <v>0.30390957605782798</v>
      </c>
      <c r="M175" t="e">
        <v>#N/A</v>
      </c>
      <c r="N175">
        <v>0.148394472395072</v>
      </c>
      <c r="O175">
        <v>62159.748139659998</v>
      </c>
      <c r="P175" s="1">
        <v>0.24324324324324301</v>
      </c>
      <c r="Q175">
        <v>8.1081081081081099E-2</v>
      </c>
      <c r="R175">
        <v>0.67567567567567599</v>
      </c>
      <c r="S175">
        <v>6</v>
      </c>
      <c r="T175">
        <v>74811.166666660007</v>
      </c>
      <c r="U175" s="1">
        <v>82.837148666666707</v>
      </c>
      <c r="V175">
        <v>185853.51195453599</v>
      </c>
      <c r="W175" s="1">
        <v>0.89652665349188498</v>
      </c>
      <c r="X175">
        <v>1.41911988780326E-2</v>
      </c>
      <c r="Y175">
        <v>8.9282147630082007E-2</v>
      </c>
      <c r="Z175">
        <v>0.103473346508115</v>
      </c>
      <c r="AA175">
        <v>185.853511954536</v>
      </c>
      <c r="AB175">
        <v>4148.5091193747303</v>
      </c>
      <c r="AC175" s="1">
        <v>485.20521666434598</v>
      </c>
      <c r="AD175">
        <v>122778.570965373</v>
      </c>
      <c r="AE175" s="1">
        <v>94</v>
      </c>
      <c r="AF175">
        <v>43997</v>
      </c>
      <c r="AG175" s="1">
        <v>65848.668783068802</v>
      </c>
      <c r="AH175" s="1">
        <v>25.599893298412798</v>
      </c>
      <c r="AI175">
        <v>21.9999913059501</v>
      </c>
      <c r="AJ175">
        <v>21.999557552502498</v>
      </c>
      <c r="AK175">
        <v>0</v>
      </c>
      <c r="AL175">
        <v>0</v>
      </c>
      <c r="AM175">
        <v>0</v>
      </c>
      <c r="AN175">
        <v>1032.1813708331199</v>
      </c>
      <c r="AO175">
        <v>1.7039953682547599</v>
      </c>
      <c r="AP175">
        <v>2161.0214283651098</v>
      </c>
      <c r="AQ175" s="1">
        <v>3656.07709272272</v>
      </c>
      <c r="AR175" s="1">
        <v>8665.5557104601103</v>
      </c>
      <c r="AS175" s="1">
        <v>918.19509190735596</v>
      </c>
      <c r="AT175">
        <v>319.01353549727401</v>
      </c>
      <c r="AU175">
        <v>15719.8628589526</v>
      </c>
      <c r="AV175" s="1">
        <v>10742.4228672882</v>
      </c>
      <c r="AW175" s="1">
        <v>0.59665048070000004</v>
      </c>
      <c r="AX175">
        <v>4247.9147409723</v>
      </c>
      <c r="AY175" s="1">
        <v>0.23593563610000001</v>
      </c>
      <c r="AZ175">
        <v>1954.6907319063</v>
      </c>
      <c r="BA175">
        <v>0.10856649190000001</v>
      </c>
      <c r="BB175">
        <v>1059.5207462704</v>
      </c>
      <c r="BC175" s="1">
        <v>5.8847391399999997E-2</v>
      </c>
      <c r="BD175">
        <v>18004.5490864372</v>
      </c>
      <c r="BE175" s="1">
        <v>0.52270863173871096</v>
      </c>
      <c r="BF175">
        <v>0.234481170183125</v>
      </c>
      <c r="BG175">
        <v>0.19290953819098799</v>
      </c>
      <c r="BH175">
        <v>3.5189922334093598E-2</v>
      </c>
      <c r="BI175">
        <v>1.47107375530829E-2</v>
      </c>
    </row>
    <row r="176" spans="1:61" x14ac:dyDescent="0.35">
      <c r="A176" t="s">
        <v>1428</v>
      </c>
      <c r="B176" t="s">
        <v>799</v>
      </c>
      <c r="C176">
        <v>65</v>
      </c>
      <c r="D176">
        <v>19.128413553846201</v>
      </c>
      <c r="E176">
        <v>1243.3468809999999</v>
      </c>
      <c r="F176" t="e">
        <v>#N/A</v>
      </c>
      <c r="G176">
        <v>1.1270010595965401E-2</v>
      </c>
      <c r="H176" t="e">
        <v>#N/A</v>
      </c>
      <c r="I176">
        <v>2.44507941708327E-2</v>
      </c>
      <c r="J176">
        <v>0.92600034992150204</v>
      </c>
      <c r="K176">
        <v>3.58105535025081E-2</v>
      </c>
      <c r="L176">
        <v>0.482987139911707</v>
      </c>
      <c r="M176" t="e">
        <v>#N/A</v>
      </c>
      <c r="N176">
        <v>0.16392524876987499</v>
      </c>
      <c r="O176">
        <v>58480.21336206</v>
      </c>
      <c r="P176" s="1">
        <v>0.2</v>
      </c>
      <c r="Q176">
        <v>0.25454545454545502</v>
      </c>
      <c r="R176">
        <v>0.54545454545454497</v>
      </c>
      <c r="S176">
        <v>12</v>
      </c>
      <c r="T176">
        <v>95529.166666660007</v>
      </c>
      <c r="U176" s="1">
        <v>103.61224008333301</v>
      </c>
      <c r="V176">
        <v>328457.49343219702</v>
      </c>
      <c r="W176" s="1">
        <v>0.57097953262913104</v>
      </c>
      <c r="X176">
        <v>0.119259667187905</v>
      </c>
      <c r="Y176">
        <v>0.30976080018296398</v>
      </c>
      <c r="Z176">
        <v>0.42902046737086902</v>
      </c>
      <c r="AA176">
        <v>328.457493432197</v>
      </c>
      <c r="AB176">
        <v>9671.0090995113096</v>
      </c>
      <c r="AC176" s="1">
        <v>829.16205103666505</v>
      </c>
      <c r="AD176" s="1">
        <v>269895.72623992502</v>
      </c>
      <c r="AE176" s="1">
        <v>503</v>
      </c>
      <c r="AF176">
        <v>39204.5</v>
      </c>
      <c r="AG176" s="1">
        <v>62449.742706502599</v>
      </c>
      <c r="AH176" s="1">
        <v>38.8999919052766</v>
      </c>
      <c r="AI176">
        <v>25.1999964491011</v>
      </c>
      <c r="AJ176">
        <v>25.1999782358962</v>
      </c>
      <c r="AK176">
        <v>3.5</v>
      </c>
      <c r="AL176">
        <v>3.3111280000000001</v>
      </c>
      <c r="AM176">
        <v>3.3368690000000001</v>
      </c>
      <c r="AN176">
        <v>0</v>
      </c>
      <c r="AO176">
        <v>0.84276374989126401</v>
      </c>
      <c r="AP176">
        <v>2459.8227065484598</v>
      </c>
      <c r="AQ176" s="1">
        <v>2924.9924663622501</v>
      </c>
      <c r="AR176" s="1">
        <v>8701.4852132805609</v>
      </c>
      <c r="AS176" s="1">
        <v>1488.9842394674399</v>
      </c>
      <c r="AT176" s="1">
        <v>198.85343646106799</v>
      </c>
      <c r="AU176">
        <v>15774.1380621198</v>
      </c>
      <c r="AV176" s="1">
        <v>7959.5986787891998</v>
      </c>
      <c r="AW176" s="1">
        <v>0.40284598960000001</v>
      </c>
      <c r="AX176">
        <v>7756.4023478556001</v>
      </c>
      <c r="AY176" s="1">
        <v>0.3925619501</v>
      </c>
      <c r="AZ176">
        <v>1717.8699760646</v>
      </c>
      <c r="BA176">
        <v>8.69437089E-2</v>
      </c>
      <c r="BB176">
        <v>2324.5450763357999</v>
      </c>
      <c r="BC176" s="1">
        <v>0.1176483513</v>
      </c>
      <c r="BD176">
        <v>19758.416079045201</v>
      </c>
      <c r="BE176" s="1">
        <v>0.51461191124249706</v>
      </c>
      <c r="BF176">
        <v>0.26613093414087502</v>
      </c>
      <c r="BG176">
        <v>0.148280937102205</v>
      </c>
      <c r="BH176">
        <v>4.9056848526673899E-2</v>
      </c>
      <c r="BI176">
        <v>2.19193689877487E-2</v>
      </c>
    </row>
    <row r="177" spans="1:61" x14ac:dyDescent="0.35">
      <c r="A177" t="s">
        <v>1429</v>
      </c>
      <c r="B177" t="s">
        <v>800</v>
      </c>
      <c r="C177">
        <v>2</v>
      </c>
      <c r="D177">
        <v>281.3278545</v>
      </c>
      <c r="E177">
        <v>562.655709</v>
      </c>
      <c r="F177" t="e">
        <v>#N/A</v>
      </c>
      <c r="G177">
        <v>3.6937419966161199E-2</v>
      </c>
      <c r="H177" t="e">
        <v>#N/A</v>
      </c>
      <c r="I177">
        <v>0.16436671158337399</v>
      </c>
      <c r="J177">
        <v>0.71154512962851502</v>
      </c>
      <c r="K177">
        <v>8.2532584336163006E-2</v>
      </c>
      <c r="L177">
        <v>0.65350283720590596</v>
      </c>
      <c r="M177">
        <v>7.2014032336155998E-2</v>
      </c>
      <c r="N177">
        <v>0.13310294496698599</v>
      </c>
      <c r="O177">
        <v>64999.081632649999</v>
      </c>
      <c r="P177" s="1">
        <v>0.34146341463414598</v>
      </c>
      <c r="Q177">
        <v>0.17073170731707299</v>
      </c>
      <c r="R177">
        <v>0.48780487804877998</v>
      </c>
      <c r="S177">
        <v>6</v>
      </c>
      <c r="T177">
        <v>75479.5</v>
      </c>
      <c r="U177" s="1">
        <v>93.775951500000005</v>
      </c>
      <c r="V177">
        <v>125891.21352006</v>
      </c>
      <c r="W177" s="1">
        <v>0.76450674900446003</v>
      </c>
      <c r="X177">
        <v>0.16304904705279599</v>
      </c>
      <c r="Y177">
        <v>7.2444203942744007E-2</v>
      </c>
      <c r="Z177">
        <v>0.23549325099554</v>
      </c>
      <c r="AA177">
        <v>125.89121352006001</v>
      </c>
      <c r="AB177">
        <v>5610.1483545064302</v>
      </c>
      <c r="AC177" s="1">
        <v>537.25351962971001</v>
      </c>
      <c r="AD177">
        <v>101854.444924879</v>
      </c>
      <c r="AE177" s="1">
        <v>56</v>
      </c>
      <c r="AF177">
        <v>37683.5</v>
      </c>
      <c r="AG177" s="1">
        <v>54721.0249671485</v>
      </c>
      <c r="AH177" s="1">
        <v>84.689962135606393</v>
      </c>
      <c r="AI177">
        <v>38.438491064698198</v>
      </c>
      <c r="AJ177">
        <v>55.453740999470099</v>
      </c>
      <c r="AK177">
        <v>0.5</v>
      </c>
      <c r="AL177">
        <v>0.40621800000000002</v>
      </c>
      <c r="AM177">
        <v>0.485234</v>
      </c>
      <c r="AN177">
        <v>0</v>
      </c>
      <c r="AO177" s="1">
        <v>1.32512814312436</v>
      </c>
      <c r="AP177">
        <v>2109.9368779354199</v>
      </c>
      <c r="AQ177" s="1">
        <v>1553.0477981873601</v>
      </c>
      <c r="AR177" s="1">
        <v>8404.4082275543005</v>
      </c>
      <c r="AS177" s="1">
        <v>925.61126043777494</v>
      </c>
      <c r="AT177" s="1">
        <v>423.63739705696298</v>
      </c>
      <c r="AU177">
        <v>13416.6415611718</v>
      </c>
      <c r="AV177" s="1">
        <v>10446.344301757101</v>
      </c>
      <c r="AW177" s="1">
        <v>0.59759843229999998</v>
      </c>
      <c r="AX177">
        <v>5179.1307767287999</v>
      </c>
      <c r="AY177" s="1">
        <v>0.29627976480000001</v>
      </c>
      <c r="AZ177">
        <v>1008.4513280867</v>
      </c>
      <c r="BA177">
        <v>5.7689935900000003E-2</v>
      </c>
      <c r="BB177">
        <v>846.61526943399997</v>
      </c>
      <c r="BC177" s="1">
        <v>4.8431867000000003E-2</v>
      </c>
      <c r="BD177">
        <v>17480.5416760066</v>
      </c>
      <c r="BE177" s="1">
        <v>0.50929218921303798</v>
      </c>
      <c r="BF177">
        <v>0.21597219352386901</v>
      </c>
      <c r="BG177">
        <v>0.23248704927716601</v>
      </c>
      <c r="BH177">
        <v>2.3240399286606199E-2</v>
      </c>
      <c r="BI177">
        <v>1.9008168699320399E-2</v>
      </c>
    </row>
    <row r="178" spans="1:61" x14ac:dyDescent="0.35">
      <c r="A178" t="s">
        <v>1430</v>
      </c>
      <c r="B178" t="s">
        <v>801</v>
      </c>
      <c r="C178">
        <v>4</v>
      </c>
      <c r="D178">
        <v>351.03790125</v>
      </c>
      <c r="E178">
        <v>1404.151605</v>
      </c>
      <c r="F178">
        <v>2.8814211073150801E-2</v>
      </c>
      <c r="G178">
        <v>6.1778978046935398E-2</v>
      </c>
      <c r="H178" t="e">
        <v>#N/A</v>
      </c>
      <c r="I178">
        <v>2.81272536205187E-2</v>
      </c>
      <c r="J178">
        <v>0.85966506363801198</v>
      </c>
      <c r="K178">
        <v>2.1614493621382801E-2</v>
      </c>
      <c r="L178">
        <v>0.33386006064068802</v>
      </c>
      <c r="M178">
        <v>2.8273131867223501E-2</v>
      </c>
      <c r="N178">
        <v>0.17332463665755601</v>
      </c>
      <c r="O178">
        <v>82245.092017110001</v>
      </c>
      <c r="P178" s="1">
        <v>6.5420560747663503E-2</v>
      </c>
      <c r="Q178">
        <v>0.26168224299065401</v>
      </c>
      <c r="R178">
        <v>0.67289719626168198</v>
      </c>
      <c r="S178">
        <v>12.7</v>
      </c>
      <c r="T178">
        <v>109084.96062991999</v>
      </c>
      <c r="U178" s="1">
        <v>110.56311850393701</v>
      </c>
      <c r="V178">
        <v>353089.10251183301</v>
      </c>
      <c r="W178" s="1">
        <v>0.87981945120665195</v>
      </c>
      <c r="X178">
        <v>0.102033755660126</v>
      </c>
      <c r="Y178">
        <v>1.81467931332224E-2</v>
      </c>
      <c r="Z178">
        <v>0.120180548793349</v>
      </c>
      <c r="AA178">
        <v>353.089102511833</v>
      </c>
      <c r="AB178">
        <v>16123.964050163901</v>
      </c>
      <c r="AC178" s="1">
        <v>1799.5425785949899</v>
      </c>
      <c r="AD178">
        <v>297087.46821006702</v>
      </c>
      <c r="AE178" s="1">
        <v>526</v>
      </c>
      <c r="AF178">
        <v>51153</v>
      </c>
      <c r="AG178" s="1">
        <v>81686.421825002806</v>
      </c>
      <c r="AH178" s="1">
        <v>96.419921729552399</v>
      </c>
      <c r="AI178">
        <v>43.167498016534601</v>
      </c>
      <c r="AJ178">
        <v>58.177889426177003</v>
      </c>
      <c r="AK178">
        <v>2.15</v>
      </c>
      <c r="AL178">
        <v>1.549539</v>
      </c>
      <c r="AM178">
        <v>1.8966369999999999</v>
      </c>
      <c r="AN178">
        <v>0</v>
      </c>
      <c r="AO178">
        <v>0.993454478651147</v>
      </c>
      <c r="AP178">
        <v>2275.8727110524501</v>
      </c>
      <c r="AQ178" s="1">
        <v>2517.3326138098901</v>
      </c>
      <c r="AR178" s="1">
        <v>11152.681508347499</v>
      </c>
      <c r="AS178" s="1">
        <v>1126.9162705547001</v>
      </c>
      <c r="AT178">
        <v>583.32790211780605</v>
      </c>
      <c r="AU178">
        <v>17656.131005882398</v>
      </c>
      <c r="AV178" s="1">
        <v>3568.6102792484999</v>
      </c>
      <c r="AW178" s="1">
        <v>0.16404195760000001</v>
      </c>
      <c r="AX178">
        <v>14094.730948843</v>
      </c>
      <c r="AY178" s="1">
        <v>0.64790690939999995</v>
      </c>
      <c r="AZ178">
        <v>1781.3415684008</v>
      </c>
      <c r="BA178">
        <v>8.1884749300000004E-2</v>
      </c>
      <c r="BB178">
        <v>2309.5703891868002</v>
      </c>
      <c r="BC178" s="1">
        <v>0.1061663836</v>
      </c>
      <c r="BD178">
        <v>21754.253185679099</v>
      </c>
      <c r="BE178" s="1">
        <v>0.57187240307006904</v>
      </c>
      <c r="BF178">
        <v>0.229131624064254</v>
      </c>
      <c r="BG178">
        <v>0.16661455508117501</v>
      </c>
      <c r="BH178">
        <v>1.7406766883348301E-2</v>
      </c>
      <c r="BI178">
        <v>1.49746509011538E-2</v>
      </c>
    </row>
    <row r="179" spans="1:61" x14ac:dyDescent="0.35">
      <c r="A179" t="s">
        <v>1431</v>
      </c>
      <c r="B179" t="s">
        <v>802</v>
      </c>
      <c r="C179">
        <v>56</v>
      </c>
      <c r="D179">
        <v>5.5037023035714299</v>
      </c>
      <c r="E179">
        <v>308.20732900000002</v>
      </c>
      <c r="F179" t="e">
        <v>#N/A</v>
      </c>
      <c r="G179" t="e">
        <v>#N/A</v>
      </c>
      <c r="H179" t="e">
        <v>#N/A</v>
      </c>
      <c r="I179">
        <v>0.12223497322243899</v>
      </c>
      <c r="J179">
        <v>0.85567921121481505</v>
      </c>
      <c r="K179" t="e">
        <v>#N/A</v>
      </c>
      <c r="L179">
        <v>0.51478875320480399</v>
      </c>
      <c r="M179" t="e">
        <v>#N/A</v>
      </c>
      <c r="N179">
        <v>0.18727854483717099</v>
      </c>
      <c r="O179">
        <v>64956.240322079997</v>
      </c>
      <c r="P179" s="1">
        <v>0.23529411764705899</v>
      </c>
      <c r="Q179">
        <v>0.14705882352941199</v>
      </c>
      <c r="R179">
        <v>0.61764705882352899</v>
      </c>
      <c r="S179">
        <v>7.9</v>
      </c>
      <c r="T179">
        <v>55974.683544300002</v>
      </c>
      <c r="U179" s="1">
        <v>39.013585949367098</v>
      </c>
      <c r="V179">
        <v>266115.70291373599</v>
      </c>
      <c r="W179" s="1">
        <v>0.81528737127495499</v>
      </c>
      <c r="X179">
        <v>4.5460669326950698E-2</v>
      </c>
      <c r="Y179">
        <v>0.13925195939809401</v>
      </c>
      <c r="Z179">
        <v>0.18471262872504501</v>
      </c>
      <c r="AA179">
        <v>266.11570291373602</v>
      </c>
      <c r="AB179">
        <v>6550.2822614578399</v>
      </c>
      <c r="AC179" s="1">
        <v>677.19921092466996</v>
      </c>
      <c r="AD179">
        <v>166110.365214227</v>
      </c>
      <c r="AE179" s="1">
        <v>243</v>
      </c>
      <c r="AF179">
        <v>38610</v>
      </c>
      <c r="AG179" s="1">
        <v>55704.159825327501</v>
      </c>
      <c r="AH179" s="1">
        <v>47.699995096871803</v>
      </c>
      <c r="AI179">
        <v>20</v>
      </c>
      <c r="AJ179">
        <v>36.6547498679139</v>
      </c>
      <c r="AK179">
        <v>1.6</v>
      </c>
      <c r="AL179">
        <v>1.0001100000000001</v>
      </c>
      <c r="AM179">
        <v>1.6</v>
      </c>
      <c r="AN179">
        <v>2004.5154409679899</v>
      </c>
      <c r="AO179">
        <v>1.5863060403367399</v>
      </c>
      <c r="AP179">
        <v>3049.5605119111201</v>
      </c>
      <c r="AQ179" s="1">
        <v>4129.7710996353399</v>
      </c>
      <c r="AR179" s="1">
        <v>13437.192760591401</v>
      </c>
      <c r="AS179" s="1">
        <v>2117.06756655355</v>
      </c>
      <c r="AT179">
        <v>522.83506859760598</v>
      </c>
      <c r="AU179">
        <v>23256.427007288999</v>
      </c>
      <c r="AV179" s="1">
        <v>11535.141944818801</v>
      </c>
      <c r="AW179" s="1">
        <v>0.54813964719999997</v>
      </c>
      <c r="AX179">
        <v>6476.3226971322001</v>
      </c>
      <c r="AY179" s="1">
        <v>0.30774907280000002</v>
      </c>
      <c r="AZ179">
        <v>1637.7572543373001</v>
      </c>
      <c r="BA179">
        <v>7.78247626E-2</v>
      </c>
      <c r="BB179">
        <v>1394.9445004989</v>
      </c>
      <c r="BC179" s="1">
        <v>6.62865173E-2</v>
      </c>
      <c r="BD179">
        <v>21044.166396787201</v>
      </c>
      <c r="BE179" s="1">
        <v>0.51901064151066301</v>
      </c>
      <c r="BF179">
        <v>0.24681033499706101</v>
      </c>
      <c r="BG179">
        <v>0.19018818130668</v>
      </c>
      <c r="BH179">
        <v>3.3953492889160101E-2</v>
      </c>
      <c r="BI179">
        <v>1.0037349296434701E-2</v>
      </c>
    </row>
    <row r="180" spans="1:61" x14ac:dyDescent="0.35">
      <c r="A180" t="s">
        <v>1432</v>
      </c>
      <c r="B180" t="s">
        <v>803</v>
      </c>
      <c r="C180">
        <v>57</v>
      </c>
      <c r="D180">
        <v>12.839121175438599</v>
      </c>
      <c r="E180">
        <v>731.82990700000005</v>
      </c>
      <c r="F180" t="e">
        <v>#N/A</v>
      </c>
      <c r="G180" t="e">
        <v>#N/A</v>
      </c>
      <c r="H180" t="e">
        <v>#N/A</v>
      </c>
      <c r="I180">
        <v>2.2380794149594499E-2</v>
      </c>
      <c r="J180">
        <v>0.95691131484009795</v>
      </c>
      <c r="K180">
        <v>1.6378856589669599E-2</v>
      </c>
      <c r="L180">
        <v>0.38448242897225599</v>
      </c>
      <c r="M180" t="e">
        <v>#N/A</v>
      </c>
      <c r="N180">
        <v>0.12121094192389301</v>
      </c>
      <c r="O180">
        <v>53812.754379279999</v>
      </c>
      <c r="P180" s="1">
        <v>0.296296296296296</v>
      </c>
      <c r="Q180">
        <v>0.240740740740741</v>
      </c>
      <c r="R180">
        <v>0.46296296296296302</v>
      </c>
      <c r="S180">
        <v>5</v>
      </c>
      <c r="T180">
        <v>93629.8</v>
      </c>
      <c r="U180" s="1">
        <v>146.36598140000001</v>
      </c>
      <c r="V180">
        <v>186442.77679130199</v>
      </c>
      <c r="W180" s="1">
        <v>0.94559652136694505</v>
      </c>
      <c r="X180">
        <v>1.6819525022646602E-2</v>
      </c>
      <c r="Y180">
        <v>3.7583953610408297E-2</v>
      </c>
      <c r="Z180">
        <v>5.4403478633054898E-2</v>
      </c>
      <c r="AA180">
        <v>186.44277679130201</v>
      </c>
      <c r="AB180">
        <v>3784.97103425974</v>
      </c>
      <c r="AC180" s="1">
        <v>562.286094164774</v>
      </c>
      <c r="AD180">
        <v>163506.79319673701</v>
      </c>
      <c r="AE180" s="1">
        <v>228</v>
      </c>
      <c r="AF180">
        <v>46714.5</v>
      </c>
      <c r="AG180" s="1">
        <v>67979.824512534804</v>
      </c>
      <c r="AH180" s="1">
        <v>27.599783156400399</v>
      </c>
      <c r="AI180">
        <v>19.9999767480343</v>
      </c>
      <c r="AJ180">
        <v>20.913927657924201</v>
      </c>
      <c r="AK180">
        <v>3.5</v>
      </c>
      <c r="AL180">
        <v>3.2877510000000001</v>
      </c>
      <c r="AM180">
        <v>3.3932069999999999</v>
      </c>
      <c r="AN180">
        <v>0</v>
      </c>
      <c r="AO180">
        <v>0.753712662870068</v>
      </c>
      <c r="AP180">
        <v>2235.9730920370798</v>
      </c>
      <c r="AQ180" s="1">
        <v>3111.1455656867502</v>
      </c>
      <c r="AR180" s="1">
        <v>7571.1300358212902</v>
      </c>
      <c r="AS180" s="1">
        <v>1013.67300366422</v>
      </c>
      <c r="AT180">
        <v>504.93637451195298</v>
      </c>
      <c r="AU180">
        <v>14436.858071721301</v>
      </c>
      <c r="AV180" s="1">
        <v>9135.9485501995005</v>
      </c>
      <c r="AW180" s="1">
        <v>0.57891854139999999</v>
      </c>
      <c r="AX180">
        <v>3445.6250001497001</v>
      </c>
      <c r="AY180" s="1">
        <v>0.2183392549</v>
      </c>
      <c r="AZ180">
        <v>1631.1439317236</v>
      </c>
      <c r="BA180">
        <v>0.10336085640000001</v>
      </c>
      <c r="BB180">
        <v>1568.3430587573</v>
      </c>
      <c r="BC180" s="1">
        <v>9.9381347300000006E-2</v>
      </c>
      <c r="BD180">
        <v>15781.0605408301</v>
      </c>
      <c r="BE180" s="1">
        <v>0.50702708541790897</v>
      </c>
      <c r="BF180">
        <v>0.24269788620209701</v>
      </c>
      <c r="BG180">
        <v>0.113815977705557</v>
      </c>
      <c r="BH180">
        <v>3.3550219538938997E-2</v>
      </c>
      <c r="BI180">
        <v>0.10290883113549799</v>
      </c>
    </row>
    <row r="181" spans="1:61" x14ac:dyDescent="0.35">
      <c r="A181" t="s">
        <v>1433</v>
      </c>
      <c r="B181" t="s">
        <v>804</v>
      </c>
      <c r="C181">
        <v>207</v>
      </c>
      <c r="D181">
        <v>3.9442200241545899</v>
      </c>
      <c r="E181">
        <v>816.45354499999996</v>
      </c>
      <c r="F181" t="e">
        <v>#N/A</v>
      </c>
      <c r="G181">
        <v>1.70698876040229E-2</v>
      </c>
      <c r="H181" t="e">
        <v>#N/A</v>
      </c>
      <c r="I181" t="e">
        <v>#N/A</v>
      </c>
      <c r="J181">
        <v>0.92714920810743795</v>
      </c>
      <c r="K181">
        <v>4.5596903718933102E-2</v>
      </c>
      <c r="L181">
        <v>0.53804842739161096</v>
      </c>
      <c r="M181" t="e">
        <v>#N/A</v>
      </c>
      <c r="N181">
        <v>0.23015165887676001</v>
      </c>
      <c r="O181">
        <v>52241.917591320002</v>
      </c>
      <c r="P181" s="1">
        <v>0.326315789473684</v>
      </c>
      <c r="Q181">
        <v>0.17894736842105299</v>
      </c>
      <c r="R181">
        <v>0.49473684210526298</v>
      </c>
      <c r="S181">
        <v>12.63</v>
      </c>
      <c r="T181">
        <v>66683.517022960004</v>
      </c>
      <c r="U181" s="1">
        <v>64.643986144101305</v>
      </c>
      <c r="V181">
        <v>293898.20335705701</v>
      </c>
      <c r="W181" s="1">
        <v>0.76288919766073704</v>
      </c>
      <c r="X181">
        <v>6.9348058586006206E-2</v>
      </c>
      <c r="Y181">
        <v>0.167762743753257</v>
      </c>
      <c r="Z181">
        <v>0.23711080233926299</v>
      </c>
      <c r="AA181">
        <v>293.89820335705701</v>
      </c>
      <c r="AB181">
        <v>6149.1398141948202</v>
      </c>
      <c r="AC181" s="1">
        <v>675.96743670210901</v>
      </c>
      <c r="AD181">
        <v>194303.68811293301</v>
      </c>
      <c r="AE181" s="1">
        <v>346</v>
      </c>
      <c r="AF181">
        <v>35762</v>
      </c>
      <c r="AG181" s="1">
        <v>57183.912176242899</v>
      </c>
      <c r="AH181" s="1">
        <v>25.499995280134002</v>
      </c>
      <c r="AI181">
        <v>19.999995629812101</v>
      </c>
      <c r="AJ181">
        <v>19.999927886175499</v>
      </c>
      <c r="AK181">
        <v>3.5</v>
      </c>
      <c r="AL181">
        <v>3.5</v>
      </c>
      <c r="AM181">
        <v>3.5</v>
      </c>
      <c r="AN181">
        <v>0</v>
      </c>
      <c r="AO181">
        <v>1.0648937842139801</v>
      </c>
      <c r="AP181">
        <v>2464.69394654903</v>
      </c>
      <c r="AQ181" s="1">
        <v>4649.0882099115597</v>
      </c>
      <c r="AR181" s="1">
        <v>12182.9848506568</v>
      </c>
      <c r="AS181" s="1">
        <v>808.30639298651101</v>
      </c>
      <c r="AT181">
        <v>43.511795885459698</v>
      </c>
      <c r="AU181">
        <v>20148.585195989301</v>
      </c>
      <c r="AV181" s="1">
        <v>10993.3746817955</v>
      </c>
      <c r="AW181" s="1">
        <v>0.53719240999999995</v>
      </c>
      <c r="AX181">
        <v>5289.9561989496997</v>
      </c>
      <c r="AY181" s="1">
        <v>0.25849426599999997</v>
      </c>
      <c r="AZ181">
        <v>1094.0224041423</v>
      </c>
      <c r="BA181">
        <v>5.3459519800000001E-2</v>
      </c>
      <c r="BB181">
        <v>3087.1478458136999</v>
      </c>
      <c r="BC181" s="1">
        <v>0.1508538042</v>
      </c>
      <c r="BD181">
        <v>20464.501130701199</v>
      </c>
      <c r="BE181" s="1">
        <v>0.59281476547602496</v>
      </c>
      <c r="BF181">
        <v>0.27490546391187598</v>
      </c>
      <c r="BG181">
        <v>9.2221130835697607E-2</v>
      </c>
      <c r="BH181">
        <v>2.7047017212523901E-2</v>
      </c>
      <c r="BI181">
        <v>1.30116225638777E-2</v>
      </c>
    </row>
    <row r="182" spans="1:61" x14ac:dyDescent="0.35">
      <c r="A182" t="s">
        <v>1434</v>
      </c>
      <c r="B182" t="s">
        <v>805</v>
      </c>
      <c r="C182">
        <v>64</v>
      </c>
      <c r="D182">
        <v>10.099463015625</v>
      </c>
      <c r="E182">
        <v>646.365633</v>
      </c>
      <c r="F182" t="e">
        <v>#N/A</v>
      </c>
      <c r="G182" t="e">
        <v>#N/A</v>
      </c>
      <c r="H182" t="e">
        <v>#N/A</v>
      </c>
      <c r="I182">
        <v>1.8331696800315E-2</v>
      </c>
      <c r="J182">
        <v>0.93865385963568504</v>
      </c>
      <c r="K182">
        <v>3.4735017139622897E-2</v>
      </c>
      <c r="L182">
        <v>0.59837922810594601</v>
      </c>
      <c r="M182" t="e">
        <v>#N/A</v>
      </c>
      <c r="N182">
        <v>0.21370108239855701</v>
      </c>
      <c r="O182">
        <v>61044.121740789997</v>
      </c>
      <c r="P182" s="1">
        <v>0.26229508196721302</v>
      </c>
      <c r="Q182">
        <v>0.114754098360656</v>
      </c>
      <c r="R182">
        <v>0.62295081967213095</v>
      </c>
      <c r="S182">
        <v>7.5</v>
      </c>
      <c r="T182">
        <v>79951.466666659995</v>
      </c>
      <c r="U182" s="1">
        <v>86.182084399999994</v>
      </c>
      <c r="V182">
        <v>180613.45473793201</v>
      </c>
      <c r="W182" s="1">
        <v>0.82389703888897903</v>
      </c>
      <c r="X182">
        <v>5.4878551764385698E-2</v>
      </c>
      <c r="Y182">
        <v>0.121224409346635</v>
      </c>
      <c r="Z182">
        <v>0.176102961111021</v>
      </c>
      <c r="AA182">
        <v>180.61345473793199</v>
      </c>
      <c r="AB182">
        <v>3809.91636045105</v>
      </c>
      <c r="AC182" s="1">
        <v>379.759810033093</v>
      </c>
      <c r="AD182">
        <v>139655.84961877001</v>
      </c>
      <c r="AE182" s="1">
        <v>136</v>
      </c>
      <c r="AF182">
        <v>39580</v>
      </c>
      <c r="AG182" s="1">
        <v>62371.1644920783</v>
      </c>
      <c r="AH182" s="1">
        <v>28.2999882702257</v>
      </c>
      <c r="AI182">
        <v>19.999997920644699</v>
      </c>
      <c r="AJ182">
        <v>21.606299704213601</v>
      </c>
      <c r="AK182">
        <v>0.5</v>
      </c>
      <c r="AL182">
        <v>0.26600200000000002</v>
      </c>
      <c r="AM182">
        <v>0.36504700000000001</v>
      </c>
      <c r="AN182">
        <v>0</v>
      </c>
      <c r="AO182">
        <v>0.72549441168570095</v>
      </c>
      <c r="AP182">
        <v>1604.4961969690601</v>
      </c>
      <c r="AQ182" s="1">
        <v>4164.2120845865002</v>
      </c>
      <c r="AR182" s="1">
        <v>8354.6601401686803</v>
      </c>
      <c r="AS182" s="1">
        <v>735.54713574940297</v>
      </c>
      <c r="AT182">
        <v>834.57856120268104</v>
      </c>
      <c r="AU182">
        <v>15693.494118676301</v>
      </c>
      <c r="AV182" s="1">
        <v>13315.100883822501</v>
      </c>
      <c r="AW182" s="1">
        <v>0.67762141149999999</v>
      </c>
      <c r="AX182">
        <v>3334.7225649422999</v>
      </c>
      <c r="AY182" s="1">
        <v>0.16970802030000001</v>
      </c>
      <c r="AZ182">
        <v>941.68145045480003</v>
      </c>
      <c r="BA182">
        <v>4.7923295499999997E-2</v>
      </c>
      <c r="BB182">
        <v>2058.2591991009999</v>
      </c>
      <c r="BC182" s="1">
        <v>0.1047472727</v>
      </c>
      <c r="BD182">
        <v>19649.7640983206</v>
      </c>
      <c r="BE182" s="1">
        <v>0.49233207354802999</v>
      </c>
      <c r="BF182">
        <v>0.19043551969285699</v>
      </c>
      <c r="BG182">
        <v>0.26182491155069099</v>
      </c>
      <c r="BH182">
        <v>3.9513676548747101E-2</v>
      </c>
      <c r="BI182">
        <v>1.5893818659675301E-2</v>
      </c>
    </row>
    <row r="183" spans="1:61" x14ac:dyDescent="0.35">
      <c r="A183" t="s">
        <v>1435</v>
      </c>
      <c r="B183" t="s">
        <v>806</v>
      </c>
      <c r="C183">
        <v>46</v>
      </c>
      <c r="D183">
        <v>41.713535413043502</v>
      </c>
      <c r="E183">
        <v>1918.822629</v>
      </c>
      <c r="F183">
        <v>2.2096460776453698E-2</v>
      </c>
      <c r="G183">
        <v>4.0993774070720898E-2</v>
      </c>
      <c r="H183" t="e">
        <v>#N/A</v>
      </c>
      <c r="I183">
        <v>2.4417023691424299E-2</v>
      </c>
      <c r="J183">
        <v>0.87244058223592102</v>
      </c>
      <c r="K183">
        <v>3.9526871889446001E-2</v>
      </c>
      <c r="L183">
        <v>0.39969968986815102</v>
      </c>
      <c r="M183">
        <v>2.3594154776079599E-2</v>
      </c>
      <c r="N183">
        <v>0.14461983801434999</v>
      </c>
      <c r="O183">
        <v>66604.097524869998</v>
      </c>
      <c r="P183" s="1">
        <v>0.15702479338843001</v>
      </c>
      <c r="Q183">
        <v>0.206611570247934</v>
      </c>
      <c r="R183">
        <v>0.63636363636363602</v>
      </c>
      <c r="S183">
        <v>13</v>
      </c>
      <c r="T183">
        <v>87393</v>
      </c>
      <c r="U183" s="1">
        <v>147.601740692308</v>
      </c>
      <c r="V183">
        <v>293470.10061762203</v>
      </c>
      <c r="W183" s="1">
        <v>0.76314527279380795</v>
      </c>
      <c r="X183">
        <v>0.203623431269807</v>
      </c>
      <c r="Y183">
        <v>3.3231295936384901E-2</v>
      </c>
      <c r="Z183">
        <v>0.236854727206192</v>
      </c>
      <c r="AA183">
        <v>293.47010061762199</v>
      </c>
      <c r="AB183">
        <v>9424.1446430221295</v>
      </c>
      <c r="AC183" s="1">
        <v>813.84150176185994</v>
      </c>
      <c r="AD183" s="1">
        <v>252096.81950269901</v>
      </c>
      <c r="AE183" s="1">
        <v>480</v>
      </c>
      <c r="AF183">
        <v>44877</v>
      </c>
      <c r="AG183" s="1">
        <v>72683.496011684096</v>
      </c>
      <c r="AH183" s="1">
        <v>61.3499840486162</v>
      </c>
      <c r="AI183">
        <v>30.080199864043401</v>
      </c>
      <c r="AJ183">
        <v>34.959097389298798</v>
      </c>
      <c r="AK183">
        <v>1</v>
      </c>
      <c r="AL183">
        <v>0.85279300000000002</v>
      </c>
      <c r="AM183">
        <v>0.93299100000000001</v>
      </c>
      <c r="AN183">
        <v>0</v>
      </c>
      <c r="AO183">
        <v>0.88957052446733298</v>
      </c>
      <c r="AP183">
        <v>2189.1434031029498</v>
      </c>
      <c r="AQ183" s="1">
        <v>2812.4837431235001</v>
      </c>
      <c r="AR183" s="1">
        <v>7141.3078066216603</v>
      </c>
      <c r="AS183" s="1">
        <v>782.84564570871498</v>
      </c>
      <c r="AT183" s="1">
        <v>316.66276539414298</v>
      </c>
      <c r="AU183">
        <v>13242.443363951001</v>
      </c>
      <c r="AV183" s="1">
        <v>4176.1123108784996</v>
      </c>
      <c r="AW183" s="1">
        <v>0.26732171300000002</v>
      </c>
      <c r="AX183">
        <v>8657.6817342926006</v>
      </c>
      <c r="AY183" s="1">
        <v>0.55419637690000001</v>
      </c>
      <c r="AZ183">
        <v>1496.2724355198</v>
      </c>
      <c r="BA183" s="1">
        <v>9.57795387E-2</v>
      </c>
      <c r="BB183">
        <v>1291.9803164791999</v>
      </c>
      <c r="BC183" s="1">
        <v>8.2702371400000002E-2</v>
      </c>
      <c r="BD183">
        <v>15622.0467971701</v>
      </c>
      <c r="BE183" s="1">
        <v>0.55103864759008703</v>
      </c>
      <c r="BF183">
        <v>0.22894918963922301</v>
      </c>
      <c r="BG183">
        <v>0.15674162170693401</v>
      </c>
      <c r="BH183">
        <v>3.9505748088685101E-2</v>
      </c>
      <c r="BI183">
        <v>2.3764792975070899E-2</v>
      </c>
    </row>
    <row r="184" spans="1:61" x14ac:dyDescent="0.35">
      <c r="A184" t="s">
        <v>1436</v>
      </c>
      <c r="B184" t="s">
        <v>807</v>
      </c>
      <c r="C184">
        <v>32</v>
      </c>
      <c r="D184">
        <v>151.26540518749999</v>
      </c>
      <c r="E184">
        <v>4840.4929659999998</v>
      </c>
      <c r="F184">
        <v>2.3714446478081699E-2</v>
      </c>
      <c r="G184">
        <v>3.6831497941512997E-2</v>
      </c>
      <c r="H184">
        <v>1.989030832136E-3</v>
      </c>
      <c r="I184">
        <v>0.14432810754043099</v>
      </c>
      <c r="J184">
        <v>0.71878559613803605</v>
      </c>
      <c r="K184">
        <v>7.4351321069802398E-2</v>
      </c>
      <c r="L184">
        <v>0.47006679974968502</v>
      </c>
      <c r="M184">
        <v>3.2951040998873297E-2</v>
      </c>
      <c r="N184">
        <v>0.17431914482351299</v>
      </c>
      <c r="O184">
        <v>68658.756639710002</v>
      </c>
      <c r="P184" s="1">
        <v>0.25666666666666699</v>
      </c>
      <c r="Q184">
        <v>0.266666666666667</v>
      </c>
      <c r="R184">
        <v>0.47666666666666702</v>
      </c>
      <c r="S184">
        <v>32</v>
      </c>
      <c r="T184">
        <v>94939.125</v>
      </c>
      <c r="U184" s="1">
        <v>151.26540518749999</v>
      </c>
      <c r="V184">
        <v>239330.931402494</v>
      </c>
      <c r="W184" s="1">
        <v>0.74319499722951599</v>
      </c>
      <c r="X184">
        <v>0.176951311075639</v>
      </c>
      <c r="Y184">
        <v>7.9853691694845297E-2</v>
      </c>
      <c r="Z184">
        <v>0.25680500277048401</v>
      </c>
      <c r="AA184">
        <v>239.330931402494</v>
      </c>
      <c r="AB184">
        <v>6937.4884409242204</v>
      </c>
      <c r="AC184" s="1">
        <v>725.90430245033804</v>
      </c>
      <c r="AD184">
        <v>180760.09708527301</v>
      </c>
      <c r="AE184" s="1">
        <v>295</v>
      </c>
      <c r="AF184">
        <v>39933.5</v>
      </c>
      <c r="AG184" s="1">
        <v>79276.041154255799</v>
      </c>
      <c r="AH184" s="1">
        <v>58.249997189459002</v>
      </c>
      <c r="AI184">
        <v>23.664498968618499</v>
      </c>
      <c r="AJ184">
        <v>38.135896328925902</v>
      </c>
      <c r="AK184">
        <v>2.5</v>
      </c>
      <c r="AL184">
        <v>1.7205569999999999</v>
      </c>
      <c r="AM184">
        <v>1.9838199999999999</v>
      </c>
      <c r="AN184">
        <v>0</v>
      </c>
      <c r="AO184">
        <v>0.62258290976679598</v>
      </c>
      <c r="AP184">
        <v>1608.49736477026</v>
      </c>
      <c r="AQ184" s="1">
        <v>2511.6443418874701</v>
      </c>
      <c r="AR184" s="1">
        <v>9984.3730895734607</v>
      </c>
      <c r="AS184" s="1">
        <v>883.27715586644297</v>
      </c>
      <c r="AT184">
        <v>554.27423381158201</v>
      </c>
      <c r="AU184">
        <v>15542.0661859092</v>
      </c>
      <c r="AV184" s="1">
        <v>5960.6026819283998</v>
      </c>
      <c r="AW184" s="1">
        <v>0.41256881719999999</v>
      </c>
      <c r="AX184">
        <v>5884.2970952562</v>
      </c>
      <c r="AY184" s="1">
        <v>0.40728725310000002</v>
      </c>
      <c r="AZ184">
        <v>1232.0314550277999</v>
      </c>
      <c r="BA184">
        <v>8.5276235899999997E-2</v>
      </c>
      <c r="BB184">
        <v>1370.6043856281001</v>
      </c>
      <c r="BC184" s="1">
        <v>9.48676938E-2</v>
      </c>
      <c r="BD184">
        <v>14447.5356178405</v>
      </c>
      <c r="BE184" s="1">
        <v>0.60041207480386205</v>
      </c>
      <c r="BF184">
        <v>0.25458376347592898</v>
      </c>
      <c r="BG184">
        <v>9.6313392833023995E-2</v>
      </c>
      <c r="BH184">
        <v>3.4237578855513102E-2</v>
      </c>
      <c r="BI184">
        <v>1.4453190031671901E-2</v>
      </c>
    </row>
    <row r="185" spans="1:61" x14ac:dyDescent="0.35">
      <c r="A185" t="s">
        <v>1437</v>
      </c>
      <c r="B185" t="s">
        <v>808</v>
      </c>
      <c r="C185">
        <v>4</v>
      </c>
      <c r="D185">
        <v>291.88928525</v>
      </c>
      <c r="E185">
        <v>1167.557141</v>
      </c>
      <c r="F185">
        <v>8.6975426394797495E-2</v>
      </c>
      <c r="G185">
        <v>0.45617669837575198</v>
      </c>
      <c r="H185" t="e">
        <v>#N/A</v>
      </c>
      <c r="I185">
        <v>6.3343123789234596E-2</v>
      </c>
      <c r="J185">
        <v>0.27121756431535798</v>
      </c>
      <c r="K185">
        <v>0.119870273720468</v>
      </c>
      <c r="L185">
        <v>0.67148979546338805</v>
      </c>
      <c r="M185">
        <v>8.0758872501320703E-2</v>
      </c>
      <c r="N185">
        <v>0.18074727163238299</v>
      </c>
      <c r="O185">
        <v>71028.976661699999</v>
      </c>
      <c r="P185" s="1">
        <v>0.3125</v>
      </c>
      <c r="Q185">
        <v>0.20833333333333301</v>
      </c>
      <c r="R185">
        <v>0.47916666666666702</v>
      </c>
      <c r="S185">
        <v>16.07</v>
      </c>
      <c r="T185">
        <v>91022.183571870002</v>
      </c>
      <c r="U185" s="1">
        <v>72.6544580584941</v>
      </c>
      <c r="V185">
        <v>276562.90956641099</v>
      </c>
      <c r="W185" s="1">
        <v>0.85356695354332401</v>
      </c>
      <c r="X185">
        <v>9.8973654626931307E-2</v>
      </c>
      <c r="Y185">
        <v>4.7459391829744499E-2</v>
      </c>
      <c r="Z185">
        <v>0.14643304645667601</v>
      </c>
      <c r="AA185">
        <v>276.56290956641101</v>
      </c>
      <c r="AB185">
        <v>11064.4614694708</v>
      </c>
      <c r="AC185" s="1">
        <v>1327.5127662467</v>
      </c>
      <c r="AD185">
        <v>169830.479766998</v>
      </c>
      <c r="AE185" s="1">
        <v>256</v>
      </c>
      <c r="AF185">
        <v>46355</v>
      </c>
      <c r="AG185" s="1">
        <v>72400.692538432704</v>
      </c>
      <c r="AH185" s="1">
        <v>90.779965519896507</v>
      </c>
      <c r="AI185">
        <v>35.387296674728901</v>
      </c>
      <c r="AJ185">
        <v>55.502084083646203</v>
      </c>
      <c r="AK185">
        <v>2</v>
      </c>
      <c r="AL185">
        <v>1.0437780000000001</v>
      </c>
      <c r="AM185">
        <v>1.640361</v>
      </c>
      <c r="AN185">
        <v>0</v>
      </c>
      <c r="AO185">
        <v>1.08857141196503</v>
      </c>
      <c r="AP185">
        <v>2936.2928542098698</v>
      </c>
      <c r="AQ185" s="1">
        <v>2579.5020339822499</v>
      </c>
      <c r="AR185" s="1">
        <v>9170.50977978644</v>
      </c>
      <c r="AS185" s="1">
        <v>1697.6715060834899</v>
      </c>
      <c r="AT185">
        <v>931.70278507165597</v>
      </c>
      <c r="AU185">
        <v>17315.6789591337</v>
      </c>
      <c r="AV185" s="1">
        <v>7065.3132993704003</v>
      </c>
      <c r="AW185" s="1">
        <v>0.344325832</v>
      </c>
      <c r="AX185">
        <v>9714.1516883586992</v>
      </c>
      <c r="AY185" s="1">
        <v>0.47341614170000001</v>
      </c>
      <c r="AZ185">
        <v>2077.4584775814001</v>
      </c>
      <c r="BA185" s="1">
        <v>0.1012442886</v>
      </c>
      <c r="BB185">
        <v>1662.3424258662999</v>
      </c>
      <c r="BC185" s="1">
        <v>8.1013737799999999E-2</v>
      </c>
      <c r="BD185">
        <v>20519.265891176801</v>
      </c>
      <c r="BE185" s="1">
        <v>0.55794462883211104</v>
      </c>
      <c r="BF185">
        <v>0.17321224418519399</v>
      </c>
      <c r="BG185">
        <v>0.232524243417044</v>
      </c>
      <c r="BH185">
        <v>2.0107277219339002E-2</v>
      </c>
      <c r="BI185">
        <v>1.6211606346312201E-2</v>
      </c>
    </row>
    <row r="186" spans="1:61" x14ac:dyDescent="0.35">
      <c r="A186" t="s">
        <v>1438</v>
      </c>
      <c r="B186" t="s">
        <v>809</v>
      </c>
      <c r="C186">
        <v>89</v>
      </c>
      <c r="D186">
        <v>19.072082528089901</v>
      </c>
      <c r="E186">
        <v>1697.4153449999999</v>
      </c>
      <c r="F186" t="e">
        <v>#N/A</v>
      </c>
      <c r="G186" t="e">
        <v>#N/A</v>
      </c>
      <c r="H186" t="e">
        <v>#N/A</v>
      </c>
      <c r="I186">
        <v>8.0777976196903106E-2</v>
      </c>
      <c r="J186">
        <v>0.890396740456045</v>
      </c>
      <c r="K186">
        <v>2.2265217687713001E-2</v>
      </c>
      <c r="L186">
        <v>0.42523916501015302</v>
      </c>
      <c r="M186" t="e">
        <v>#N/A</v>
      </c>
      <c r="N186">
        <v>0.15348714498627999</v>
      </c>
      <c r="O186">
        <v>61220.066990660001</v>
      </c>
      <c r="P186" s="1">
        <v>0.1640625</v>
      </c>
      <c r="Q186">
        <v>0.2109375</v>
      </c>
      <c r="R186">
        <v>0.625</v>
      </c>
      <c r="S186">
        <v>11.36</v>
      </c>
      <c r="T186">
        <v>83822.170774640006</v>
      </c>
      <c r="U186" s="1">
        <v>149.420364876761</v>
      </c>
      <c r="V186">
        <v>248702.924268662</v>
      </c>
      <c r="W186" s="1">
        <v>0.80595802233962299</v>
      </c>
      <c r="X186">
        <v>5.6440762970394402E-2</v>
      </c>
      <c r="Y186">
        <v>0.13760121468998299</v>
      </c>
      <c r="Z186">
        <v>0.19404197766037701</v>
      </c>
      <c r="AA186">
        <v>248.702924268662</v>
      </c>
      <c r="AB186">
        <v>7255.73445313704</v>
      </c>
      <c r="AC186" s="1">
        <v>732.535978104994</v>
      </c>
      <c r="AD186">
        <v>232655.25049171699</v>
      </c>
      <c r="AE186" s="1">
        <v>441</v>
      </c>
      <c r="AF186">
        <v>45122.5</v>
      </c>
      <c r="AG186" s="1">
        <v>80407.450306550498</v>
      </c>
      <c r="AH186" s="1">
        <v>48.836993113112499</v>
      </c>
      <c r="AI186">
        <v>26.036997983640301</v>
      </c>
      <c r="AJ186">
        <v>26.036961226931801</v>
      </c>
      <c r="AK186">
        <v>1.9</v>
      </c>
      <c r="AL186">
        <v>1.820128</v>
      </c>
      <c r="AM186">
        <v>1.80558</v>
      </c>
      <c r="AN186">
        <v>0</v>
      </c>
      <c r="AO186">
        <v>0.78708840269709801</v>
      </c>
      <c r="AP186">
        <v>2003.79084000799</v>
      </c>
      <c r="AQ186" s="1">
        <v>2593.7862957165598</v>
      </c>
      <c r="AR186" s="1">
        <v>7901.34918333733</v>
      </c>
      <c r="AS186" s="1">
        <v>929.59211465123201</v>
      </c>
      <c r="AT186">
        <v>138.938881809154</v>
      </c>
      <c r="AU186">
        <v>13567.457315522301</v>
      </c>
      <c r="AV186" s="1">
        <v>6076.3407364538998</v>
      </c>
      <c r="AW186" s="1">
        <v>0.42156749900000001</v>
      </c>
      <c r="AX186">
        <v>5661.8450631347996</v>
      </c>
      <c r="AY186" s="1">
        <v>0.3928104046</v>
      </c>
      <c r="AZ186">
        <v>1478.3099077413999</v>
      </c>
      <c r="BA186">
        <v>0.1025629466</v>
      </c>
      <c r="BB186">
        <v>1197.1883427383</v>
      </c>
      <c r="BC186" s="1">
        <v>8.3059149799999996E-2</v>
      </c>
      <c r="BD186">
        <v>14413.684050068399</v>
      </c>
      <c r="BE186" s="1">
        <v>0.55070750271235203</v>
      </c>
      <c r="BF186">
        <v>0.23636585491012399</v>
      </c>
      <c r="BG186">
        <v>0.141295047361294</v>
      </c>
      <c r="BH186">
        <v>6.0050628699070401E-2</v>
      </c>
      <c r="BI186">
        <v>1.1580966317159099E-2</v>
      </c>
    </row>
    <row r="187" spans="1:61" x14ac:dyDescent="0.35">
      <c r="A187" t="s">
        <v>1439</v>
      </c>
      <c r="B187" t="s">
        <v>810</v>
      </c>
      <c r="C187">
        <v>33</v>
      </c>
      <c r="D187">
        <v>196.45163496969701</v>
      </c>
      <c r="E187">
        <v>6482.9039540000003</v>
      </c>
      <c r="F187">
        <v>2.30354443946722E-2</v>
      </c>
      <c r="G187">
        <v>2.4013980343596E-2</v>
      </c>
      <c r="H187" t="e">
        <v>#N/A</v>
      </c>
      <c r="I187">
        <v>4.5220725421918302E-2</v>
      </c>
      <c r="J187">
        <v>0.84767617158326103</v>
      </c>
      <c r="K187">
        <v>5.8814835887237099E-2</v>
      </c>
      <c r="L187">
        <v>0.19124872742822999</v>
      </c>
      <c r="M187">
        <v>1.4141177526033199E-2</v>
      </c>
      <c r="N187">
        <v>0.107537614243991</v>
      </c>
      <c r="O187">
        <v>85743.429677110005</v>
      </c>
      <c r="P187" s="1">
        <v>8.9171974522293002E-2</v>
      </c>
      <c r="Q187">
        <v>0.152866242038217</v>
      </c>
      <c r="R187">
        <v>0.75796178343948994</v>
      </c>
      <c r="S187">
        <v>53</v>
      </c>
      <c r="T187">
        <v>102488.8490566</v>
      </c>
      <c r="U187" s="1">
        <v>122.318942528302</v>
      </c>
      <c r="V187">
        <v>302972.45091655402</v>
      </c>
      <c r="W187" s="1">
        <v>0.91187970539594099</v>
      </c>
      <c r="X187">
        <v>6.3129017245347904E-2</v>
      </c>
      <c r="Y187">
        <v>2.49912773587114E-2</v>
      </c>
      <c r="Z187">
        <v>8.8120294604059304E-2</v>
      </c>
      <c r="AA187">
        <v>302.97245091655401</v>
      </c>
      <c r="AB187">
        <v>10318.136976058</v>
      </c>
      <c r="AC187" s="1">
        <v>905.32942823851101</v>
      </c>
      <c r="AD187">
        <v>227472.87853282399</v>
      </c>
      <c r="AE187" s="1">
        <v>429</v>
      </c>
      <c r="AF187">
        <v>64549</v>
      </c>
      <c r="AG187" s="1">
        <v>179248.91479384201</v>
      </c>
      <c r="AH187" s="1">
        <v>73.9599766941556</v>
      </c>
      <c r="AI187">
        <v>31.7810527001769</v>
      </c>
      <c r="AJ187">
        <v>51.125499226537102</v>
      </c>
      <c r="AK187">
        <v>2</v>
      </c>
      <c r="AL187">
        <v>1.4540360000000001</v>
      </c>
      <c r="AM187">
        <v>1.821477</v>
      </c>
      <c r="AN187">
        <v>0</v>
      </c>
      <c r="AO187" s="1">
        <v>0.434849911804645</v>
      </c>
      <c r="AP187">
        <v>1843.16033444046</v>
      </c>
      <c r="AQ187" s="1">
        <v>2039.5902983942301</v>
      </c>
      <c r="AR187" s="1">
        <v>9167.3095732554793</v>
      </c>
      <c r="AS187" s="1">
        <v>1046.3323748325299</v>
      </c>
      <c r="AT187">
        <v>604.54327378733205</v>
      </c>
      <c r="AU187">
        <v>14700.93585471</v>
      </c>
      <c r="AV187" s="1">
        <v>3607.9135211019002</v>
      </c>
      <c r="AW187" s="1">
        <v>0.2336897171</v>
      </c>
      <c r="AX187">
        <v>8089.6570568323996</v>
      </c>
      <c r="AY187" s="1">
        <v>0.52397865349999995</v>
      </c>
      <c r="AZ187">
        <v>3159.8127191622998</v>
      </c>
      <c r="BA187">
        <v>0.2046655875</v>
      </c>
      <c r="BB187">
        <v>581.52247224489997</v>
      </c>
      <c r="BC187" s="1">
        <v>3.7666041900000002E-2</v>
      </c>
      <c r="BD187">
        <v>15438.9057693415</v>
      </c>
      <c r="BE187" s="1">
        <v>0.62791049501386398</v>
      </c>
      <c r="BF187">
        <v>0.23237643662527999</v>
      </c>
      <c r="BG187">
        <v>9.1989757991389295E-2</v>
      </c>
      <c r="BH187">
        <v>3.0998278656037E-2</v>
      </c>
      <c r="BI187">
        <v>1.6725031713429001E-2</v>
      </c>
    </row>
    <row r="188" spans="1:61" x14ac:dyDescent="0.35">
      <c r="A188" t="s">
        <v>1440</v>
      </c>
      <c r="B188" t="s">
        <v>811</v>
      </c>
      <c r="C188">
        <v>136</v>
      </c>
      <c r="D188">
        <v>6.6703974117647098</v>
      </c>
      <c r="E188">
        <v>907.17404799999997</v>
      </c>
      <c r="F188" t="e">
        <v>#N/A</v>
      </c>
      <c r="G188" t="e">
        <v>#N/A</v>
      </c>
      <c r="H188" t="e">
        <v>#N/A</v>
      </c>
      <c r="I188">
        <v>1.71717278352151E-2</v>
      </c>
      <c r="J188">
        <v>0.95505698115113402</v>
      </c>
      <c r="K188">
        <v>2.1657686484181E-2</v>
      </c>
      <c r="L188">
        <v>0.52188006776856699</v>
      </c>
      <c r="M188" t="e">
        <v>#N/A</v>
      </c>
      <c r="N188">
        <v>0.20184352801486</v>
      </c>
      <c r="O188">
        <v>60894.377484379998</v>
      </c>
      <c r="P188" s="1">
        <v>0.24324324324324301</v>
      </c>
      <c r="Q188">
        <v>0.135135135135135</v>
      </c>
      <c r="R188">
        <v>0.62162162162162204</v>
      </c>
      <c r="S188">
        <v>9</v>
      </c>
      <c r="T188">
        <v>97367.44444444</v>
      </c>
      <c r="U188" s="1">
        <v>100.797116444444</v>
      </c>
      <c r="V188">
        <v>303684.27162060997</v>
      </c>
      <c r="W188" s="1">
        <v>0.42576484923527902</v>
      </c>
      <c r="X188">
        <v>5.7228440394579201E-2</v>
      </c>
      <c r="Y188">
        <v>0.51700671037014201</v>
      </c>
      <c r="Z188">
        <v>0.57423515076472098</v>
      </c>
      <c r="AA188">
        <v>303.68427162060999</v>
      </c>
      <c r="AB188">
        <v>9791.8916657545305</v>
      </c>
      <c r="AC188" s="1">
        <v>362.42405823320001</v>
      </c>
      <c r="AD188">
        <v>301748.60361867701</v>
      </c>
      <c r="AE188" s="1">
        <v>530</v>
      </c>
      <c r="AF188">
        <v>35629</v>
      </c>
      <c r="AG188" s="1">
        <v>63419.1007268951</v>
      </c>
      <c r="AH188" s="1">
        <v>42.819988415565298</v>
      </c>
      <c r="AI188">
        <v>20.068387744598301</v>
      </c>
      <c r="AJ188">
        <v>27.2770345525722</v>
      </c>
      <c r="AK188">
        <v>0</v>
      </c>
      <c r="AL188">
        <v>0</v>
      </c>
      <c r="AM188">
        <v>0</v>
      </c>
      <c r="AN188">
        <v>0</v>
      </c>
      <c r="AO188" s="1">
        <v>0.72047038197112401</v>
      </c>
      <c r="AP188">
        <v>3132.0364226292299</v>
      </c>
      <c r="AQ188" s="1">
        <v>3911.5891242955799</v>
      </c>
      <c r="AR188" s="1">
        <v>8956.3807385283599</v>
      </c>
      <c r="AS188" s="1">
        <v>600.70041818480195</v>
      </c>
      <c r="AT188">
        <v>1228.9528701332499</v>
      </c>
      <c r="AU188">
        <v>17829.659573771201</v>
      </c>
      <c r="AV188" s="1">
        <v>7756.9452855124</v>
      </c>
      <c r="AW188" s="1">
        <v>0.35857380840000003</v>
      </c>
      <c r="AX188">
        <v>10270.3044197825</v>
      </c>
      <c r="AY188" s="1">
        <v>0.4747567546</v>
      </c>
      <c r="AZ188">
        <v>1982.4723137051001</v>
      </c>
      <c r="BA188">
        <v>9.1642086100000006E-2</v>
      </c>
      <c r="BB188">
        <v>1623.0495447805999</v>
      </c>
      <c r="BC188" s="1">
        <v>7.5027351000000006E-2</v>
      </c>
      <c r="BD188">
        <v>21632.7715637806</v>
      </c>
      <c r="BE188" s="1">
        <v>0.50608447374274101</v>
      </c>
      <c r="BF188">
        <v>0.26751239477549699</v>
      </c>
      <c r="BG188">
        <v>0.12999824657744899</v>
      </c>
      <c r="BH188">
        <v>6.0134872872686901E-2</v>
      </c>
      <c r="BI188">
        <v>3.6270012031626199E-2</v>
      </c>
    </row>
    <row r="189" spans="1:61" x14ac:dyDescent="0.35">
      <c r="A189" t="s">
        <v>1441</v>
      </c>
      <c r="B189" t="s">
        <v>812</v>
      </c>
      <c r="C189">
        <v>45</v>
      </c>
      <c r="D189">
        <v>14.906604555555599</v>
      </c>
      <c r="E189">
        <v>670.79720499999996</v>
      </c>
      <c r="F189" t="e">
        <v>#N/A</v>
      </c>
      <c r="G189" t="e">
        <v>#N/A</v>
      </c>
      <c r="H189" t="e">
        <v>#N/A</v>
      </c>
      <c r="I189" t="e">
        <v>#N/A</v>
      </c>
      <c r="J189">
        <v>0.98092060071936304</v>
      </c>
      <c r="K189" t="e">
        <v>#N/A</v>
      </c>
      <c r="L189">
        <v>8.5954377227936696E-2</v>
      </c>
      <c r="M189" t="e">
        <v>#N/A</v>
      </c>
      <c r="N189">
        <v>0.10337096827421501</v>
      </c>
      <c r="O189">
        <v>75408.657653910006</v>
      </c>
      <c r="P189" s="1">
        <v>9.2592592592592601E-2</v>
      </c>
      <c r="Q189">
        <v>0.18518518518518501</v>
      </c>
      <c r="R189">
        <v>0.72222222222222199</v>
      </c>
      <c r="S189">
        <v>5.41</v>
      </c>
      <c r="T189">
        <v>77511.829944540004</v>
      </c>
      <c r="U189" s="1">
        <v>123.99208964879899</v>
      </c>
      <c r="V189">
        <v>270531.25541869202</v>
      </c>
      <c r="W189" s="1">
        <v>0.91352432482414203</v>
      </c>
      <c r="X189">
        <v>6.5417505250545793E-2</v>
      </c>
      <c r="Y189">
        <v>2.1058169925312301E-2</v>
      </c>
      <c r="Z189">
        <v>8.6475675175858094E-2</v>
      </c>
      <c r="AA189">
        <v>270.53125541869201</v>
      </c>
      <c r="AB189">
        <v>5534.7979573051398</v>
      </c>
      <c r="AC189" s="1">
        <v>705.49952574712904</v>
      </c>
      <c r="AD189">
        <v>190437.79179625999</v>
      </c>
      <c r="AE189" s="1">
        <v>331</v>
      </c>
      <c r="AF189">
        <v>50570</v>
      </c>
      <c r="AG189" s="1">
        <v>93113.691453404201</v>
      </c>
      <c r="AH189" s="1">
        <v>36.997116285398803</v>
      </c>
      <c r="AI189">
        <v>19.9958040455491</v>
      </c>
      <c r="AJ189">
        <v>21.603565538073799</v>
      </c>
      <c r="AK189">
        <v>2.4</v>
      </c>
      <c r="AL189">
        <v>1.2059759999999999</v>
      </c>
      <c r="AM189">
        <v>1.9625950000000001</v>
      </c>
      <c r="AN189">
        <v>4151.8329373480301</v>
      </c>
      <c r="AO189">
        <v>1.2497683035341101</v>
      </c>
      <c r="AP189">
        <v>2196.93562974819</v>
      </c>
      <c r="AQ189" s="1">
        <v>3172.3386951202301</v>
      </c>
      <c r="AR189" s="1">
        <v>9679.5598306048396</v>
      </c>
      <c r="AS189" s="1">
        <v>1133.0800640411101</v>
      </c>
      <c r="AT189">
        <v>417.114200706904</v>
      </c>
      <c r="AU189" s="1">
        <v>16599.028420221301</v>
      </c>
      <c r="AV189" s="1">
        <v>8422.0488508367998</v>
      </c>
      <c r="AW189" s="1">
        <v>0.41585220229999997</v>
      </c>
      <c r="AX189">
        <v>8355.8563434786993</v>
      </c>
      <c r="AY189" s="1">
        <v>0.4125838409</v>
      </c>
      <c r="AZ189">
        <v>2382.1597143285999</v>
      </c>
      <c r="BA189">
        <v>0.1176229657</v>
      </c>
      <c r="BB189">
        <v>1092.4401966455</v>
      </c>
      <c r="BC189" s="1">
        <v>5.3940991100000002E-2</v>
      </c>
      <c r="BD189">
        <v>20252.505105289601</v>
      </c>
      <c r="BE189" s="1">
        <v>0.52828664285912696</v>
      </c>
      <c r="BF189">
        <v>0.265455683881969</v>
      </c>
      <c r="BG189">
        <v>0.14178699104369</v>
      </c>
      <c r="BH189">
        <v>5.3564785313672703E-2</v>
      </c>
      <c r="BI189">
        <v>1.0905896901541199E-2</v>
      </c>
    </row>
    <row r="190" spans="1:61" x14ac:dyDescent="0.35">
      <c r="A190" t="s">
        <v>1442</v>
      </c>
      <c r="B190" t="s">
        <v>813</v>
      </c>
      <c r="C190">
        <v>61</v>
      </c>
      <c r="D190">
        <v>15.322616967213101</v>
      </c>
      <c r="E190">
        <v>934.67963499999996</v>
      </c>
      <c r="F190" t="e">
        <v>#N/A</v>
      </c>
      <c r="G190" t="e">
        <v>#N/A</v>
      </c>
      <c r="H190" t="e">
        <v>#N/A</v>
      </c>
      <c r="I190">
        <v>2.6842992346095801E-2</v>
      </c>
      <c r="J190">
        <v>0.96242964519589502</v>
      </c>
      <c r="K190" t="e">
        <v>#N/A</v>
      </c>
      <c r="L190">
        <v>0.118454703823174</v>
      </c>
      <c r="M190" t="e">
        <v>#N/A</v>
      </c>
      <c r="N190">
        <v>8.2402551307236005E-2</v>
      </c>
      <c r="O190">
        <v>67855.456022939994</v>
      </c>
      <c r="P190" s="1">
        <v>8.5714285714285701E-2</v>
      </c>
      <c r="Q190">
        <v>0.157142857142857</v>
      </c>
      <c r="R190">
        <v>0.75714285714285701</v>
      </c>
      <c r="S190">
        <v>6</v>
      </c>
      <c r="T190">
        <v>98309</v>
      </c>
      <c r="U190" s="1">
        <v>155.77993916666699</v>
      </c>
      <c r="V190">
        <v>208323.20798345</v>
      </c>
      <c r="W190" s="1">
        <v>0.90156266995954004</v>
      </c>
      <c r="X190">
        <v>7.6087743623438994E-2</v>
      </c>
      <c r="Y190">
        <v>2.2349586417020999E-2</v>
      </c>
      <c r="Z190">
        <v>9.8437330040460097E-2</v>
      </c>
      <c r="AA190">
        <v>208.32320798345</v>
      </c>
      <c r="AB190">
        <v>4194.6490039873397</v>
      </c>
      <c r="AC190" s="1">
        <v>412.10980273470898</v>
      </c>
      <c r="AD190">
        <v>146405.363880599</v>
      </c>
      <c r="AE190" s="1">
        <v>154</v>
      </c>
      <c r="AF190">
        <v>47004</v>
      </c>
      <c r="AG190" s="1">
        <v>98891.261484098897</v>
      </c>
      <c r="AH190" s="1">
        <v>27.783382086993701</v>
      </c>
      <c r="AI190">
        <v>19.957135416776399</v>
      </c>
      <c r="AJ190">
        <v>19.999784009406401</v>
      </c>
      <c r="AK190">
        <v>0</v>
      </c>
      <c r="AL190">
        <v>0</v>
      </c>
      <c r="AM190">
        <v>0</v>
      </c>
      <c r="AN190">
        <v>3013.5564042753499</v>
      </c>
      <c r="AO190">
        <v>1.37133094238501</v>
      </c>
      <c r="AP190">
        <v>1530.67511736254</v>
      </c>
      <c r="AQ190" s="1">
        <v>2029.2526326413399</v>
      </c>
      <c r="AR190" s="1">
        <v>8504.6480658584205</v>
      </c>
      <c r="AS190" s="1">
        <v>282.19384495308901</v>
      </c>
      <c r="AT190" s="1">
        <v>488.83756839315299</v>
      </c>
      <c r="AU190">
        <v>12835.607229208499</v>
      </c>
      <c r="AV190" s="1">
        <v>7954.9826462886003</v>
      </c>
      <c r="AW190" s="1">
        <v>0.48570323710000002</v>
      </c>
      <c r="AX190">
        <v>6528.9847841596002</v>
      </c>
      <c r="AY190" s="1">
        <v>0.39863682750000001</v>
      </c>
      <c r="AZ190">
        <v>1344.5442028104001</v>
      </c>
      <c r="BA190">
        <v>8.2093135900000003E-2</v>
      </c>
      <c r="BB190">
        <v>549.76637322720001</v>
      </c>
      <c r="BC190" s="1">
        <v>3.3566799500000001E-2</v>
      </c>
      <c r="BD190">
        <v>16378.2780064858</v>
      </c>
      <c r="BE190" s="1">
        <v>0.571312605163808</v>
      </c>
      <c r="BF190">
        <v>0.24560753892246801</v>
      </c>
      <c r="BG190">
        <v>5.4506997126117403E-2</v>
      </c>
      <c r="BH190">
        <v>4.3760071374499401E-2</v>
      </c>
      <c r="BI190">
        <v>8.48127874131063E-2</v>
      </c>
    </row>
    <row r="191" spans="1:61" x14ac:dyDescent="0.35">
      <c r="A191" t="s">
        <v>1443</v>
      </c>
      <c r="B191" t="s">
        <v>814</v>
      </c>
      <c r="C191">
        <v>22</v>
      </c>
      <c r="D191">
        <v>75.782456272727302</v>
      </c>
      <c r="E191">
        <v>1667.2140380000001</v>
      </c>
      <c r="F191" t="e">
        <v>#N/A</v>
      </c>
      <c r="G191">
        <v>6.0687016867992799E-2</v>
      </c>
      <c r="H191" t="e">
        <v>#N/A</v>
      </c>
      <c r="I191">
        <v>0.25264207969649599</v>
      </c>
      <c r="J191">
        <v>0.52296408163492103</v>
      </c>
      <c r="K191">
        <v>0.159521640240745</v>
      </c>
      <c r="L191">
        <v>0.705065063481635</v>
      </c>
      <c r="M191">
        <v>2.1551622998014199E-2</v>
      </c>
      <c r="N191">
        <v>0.214755688147823</v>
      </c>
      <c r="O191">
        <v>54230.793366370002</v>
      </c>
      <c r="P191" s="1">
        <v>0.34090909090909099</v>
      </c>
      <c r="Q191">
        <v>0.189393939393939</v>
      </c>
      <c r="R191">
        <v>0.46969696969697</v>
      </c>
      <c r="S191">
        <v>18</v>
      </c>
      <c r="T191">
        <v>76874.666666660007</v>
      </c>
      <c r="U191" s="1">
        <v>92.623002111111106</v>
      </c>
      <c r="V191">
        <v>151899.140858842</v>
      </c>
      <c r="W191" s="1">
        <v>0.68161375800311097</v>
      </c>
      <c r="X191">
        <v>0.19412072843269501</v>
      </c>
      <c r="Y191">
        <v>0.12426551356419301</v>
      </c>
      <c r="Z191">
        <v>0.31838624199688897</v>
      </c>
      <c r="AA191">
        <v>151.899140858842</v>
      </c>
      <c r="AB191">
        <v>5786.5557631539104</v>
      </c>
      <c r="AC191" s="1">
        <v>579.37145320509796</v>
      </c>
      <c r="AD191">
        <v>83156.617793538899</v>
      </c>
      <c r="AE191" s="1">
        <v>30</v>
      </c>
      <c r="AF191">
        <v>34234</v>
      </c>
      <c r="AG191" s="1">
        <v>46448.754707947701</v>
      </c>
      <c r="AH191" s="1">
        <v>51.879946768418499</v>
      </c>
      <c r="AI191">
        <v>33.9799920726498</v>
      </c>
      <c r="AJ191">
        <v>43.718180923158997</v>
      </c>
      <c r="AK191">
        <v>2.23</v>
      </c>
      <c r="AL191">
        <v>1.1636839999999999</v>
      </c>
      <c r="AM191">
        <v>1.9532579999999999</v>
      </c>
      <c r="AN191">
        <v>0</v>
      </c>
      <c r="AO191">
        <v>1.1761923954940201</v>
      </c>
      <c r="AP191">
        <v>2002.8719551844399</v>
      </c>
      <c r="AQ191" s="1">
        <v>3199.5066250755699</v>
      </c>
      <c r="AR191" s="1">
        <v>7918.7596427855897</v>
      </c>
      <c r="AS191" s="1">
        <v>1095.91129174501</v>
      </c>
      <c r="AT191">
        <v>1218.1358384171699</v>
      </c>
      <c r="AU191">
        <v>15435.1853532078</v>
      </c>
      <c r="AV191" s="1">
        <v>9150.1887078584004</v>
      </c>
      <c r="AW191" s="1">
        <v>0.51169203259999996</v>
      </c>
      <c r="AX191">
        <v>4885.4075512003001</v>
      </c>
      <c r="AY191" s="1">
        <v>0.27319918739999999</v>
      </c>
      <c r="AZ191">
        <v>984.90757556100004</v>
      </c>
      <c r="BA191">
        <v>5.5077482599999998E-2</v>
      </c>
      <c r="BB191">
        <v>2861.7146205181002</v>
      </c>
      <c r="BC191" s="1">
        <v>0.16003129739999999</v>
      </c>
      <c r="BD191">
        <v>17882.218455137801</v>
      </c>
      <c r="BE191" s="1">
        <v>0.56912186658504205</v>
      </c>
      <c r="BF191">
        <v>0.24679144696008301</v>
      </c>
      <c r="BG191">
        <v>0.14222309770498401</v>
      </c>
      <c r="BH191">
        <v>2.9212837202913799E-2</v>
      </c>
      <c r="BI191">
        <v>1.2650751546976801E-2</v>
      </c>
    </row>
    <row r="192" spans="1:61" x14ac:dyDescent="0.35">
      <c r="A192" t="s">
        <v>1444</v>
      </c>
      <c r="B192" t="s">
        <v>815</v>
      </c>
      <c r="C192">
        <v>24</v>
      </c>
      <c r="D192">
        <v>108.02156858333301</v>
      </c>
      <c r="E192">
        <v>2592.5176459999998</v>
      </c>
      <c r="F192">
        <v>1.08763014867823E-2</v>
      </c>
      <c r="G192">
        <v>4.1116961735217297E-2</v>
      </c>
      <c r="H192" t="e">
        <v>#N/A</v>
      </c>
      <c r="I192">
        <v>4.7128786212316601E-2</v>
      </c>
      <c r="J192">
        <v>0.82837745082132996</v>
      </c>
      <c r="K192">
        <v>7.1717027927538798E-2</v>
      </c>
      <c r="L192">
        <v>0.60870472201836801</v>
      </c>
      <c r="M192">
        <v>1.93287730799971E-2</v>
      </c>
      <c r="N192">
        <v>0.23660554987531299</v>
      </c>
      <c r="O192">
        <v>78065.608203030002</v>
      </c>
      <c r="P192" s="1">
        <v>0.18686868686868699</v>
      </c>
      <c r="Q192">
        <v>0.10606060606060599</v>
      </c>
      <c r="R192">
        <v>0.70707070707070696</v>
      </c>
      <c r="S192">
        <v>16</v>
      </c>
      <c r="T192">
        <v>106919.1875</v>
      </c>
      <c r="U192" s="1">
        <v>162.03235287499999</v>
      </c>
      <c r="V192">
        <v>221288.129276633</v>
      </c>
      <c r="W192" s="1">
        <v>0.66005302344607797</v>
      </c>
      <c r="X192">
        <v>0.259001716212936</v>
      </c>
      <c r="Y192">
        <v>8.0945260340985606E-2</v>
      </c>
      <c r="Z192">
        <v>0.33994697655392198</v>
      </c>
      <c r="AA192">
        <v>221.28812927663299</v>
      </c>
      <c r="AB192">
        <v>8042.5739944992501</v>
      </c>
      <c r="AC192" s="1">
        <v>666.68670613168104</v>
      </c>
      <c r="AD192">
        <v>181790.61001411799</v>
      </c>
      <c r="AE192" s="1">
        <v>300</v>
      </c>
      <c r="AF192">
        <v>40931.5</v>
      </c>
      <c r="AG192" s="1">
        <v>63497.771176695998</v>
      </c>
      <c r="AH192" s="1">
        <v>60.969995107429803</v>
      </c>
      <c r="AI192">
        <v>33.919999323946101</v>
      </c>
      <c r="AJ192">
        <v>34.826499955548101</v>
      </c>
      <c r="AK192">
        <v>1.53</v>
      </c>
      <c r="AL192">
        <v>1.53</v>
      </c>
      <c r="AM192">
        <v>1.53</v>
      </c>
      <c r="AN192">
        <v>0</v>
      </c>
      <c r="AO192" s="1">
        <v>0.94614231904662205</v>
      </c>
      <c r="AP192">
        <v>1812.9522463431699</v>
      </c>
      <c r="AQ192" s="1">
        <v>2826.2432471018901</v>
      </c>
      <c r="AR192" s="1">
        <v>9282.0065186935299</v>
      </c>
      <c r="AS192" s="1">
        <v>1457.74445000634</v>
      </c>
      <c r="AT192">
        <v>512.156571836117</v>
      </c>
      <c r="AU192">
        <v>15891.1030339811</v>
      </c>
      <c r="AV192" s="1">
        <v>6918.3174264091003</v>
      </c>
      <c r="AW192" s="1">
        <v>0.40645033780000001</v>
      </c>
      <c r="AX192">
        <v>7025.7584892803998</v>
      </c>
      <c r="AY192" s="1">
        <v>0.41276248760000001</v>
      </c>
      <c r="AZ192">
        <v>1883.5345115224</v>
      </c>
      <c r="BA192">
        <v>0.1106574318</v>
      </c>
      <c r="BB192">
        <v>1193.7001319527999</v>
      </c>
      <c r="BC192" s="1">
        <v>7.0129742800000006E-2</v>
      </c>
      <c r="BD192">
        <v>17021.3105591647</v>
      </c>
      <c r="BE192" s="1">
        <v>0.53847921494528095</v>
      </c>
      <c r="BF192">
        <v>0.234723696320077</v>
      </c>
      <c r="BG192">
        <v>0.19068526577938499</v>
      </c>
      <c r="BH192">
        <v>2.4859039583544899E-2</v>
      </c>
      <c r="BI192">
        <v>1.1252783371711801E-2</v>
      </c>
    </row>
    <row r="193" spans="1:61" x14ac:dyDescent="0.35">
      <c r="A193" t="s">
        <v>1919</v>
      </c>
      <c r="B193" t="s">
        <v>816</v>
      </c>
      <c r="C193">
        <v>191</v>
      </c>
      <c r="D193">
        <v>9.0992451151832494</v>
      </c>
      <c r="E193">
        <v>1737.955817</v>
      </c>
      <c r="F193" t="e">
        <v>#N/A</v>
      </c>
      <c r="G193" t="e">
        <v>#N/A</v>
      </c>
      <c r="H193" t="e">
        <v>#N/A</v>
      </c>
      <c r="I193">
        <v>8.4996701335371197E-3</v>
      </c>
      <c r="J193">
        <v>0.95387290684999404</v>
      </c>
      <c r="K193">
        <v>3.0333400014487401E-2</v>
      </c>
      <c r="L193">
        <v>0.55640107302703901</v>
      </c>
      <c r="M193" t="e">
        <v>#N/A</v>
      </c>
      <c r="N193">
        <v>0.1992425962221</v>
      </c>
      <c r="O193">
        <v>63003.356890449999</v>
      </c>
      <c r="P193" s="1">
        <v>0.25174825174825199</v>
      </c>
      <c r="Q193">
        <v>0.20979020979021001</v>
      </c>
      <c r="R193">
        <v>0.53846153846153799</v>
      </c>
      <c r="S193">
        <v>15.33</v>
      </c>
      <c r="T193">
        <v>92599.393346369994</v>
      </c>
      <c r="U193" s="1">
        <v>113.36959015003301</v>
      </c>
      <c r="V193">
        <v>283873.18893504399</v>
      </c>
      <c r="W193" s="1">
        <v>0.47277806147919899</v>
      </c>
      <c r="X193">
        <v>3.8410483431681602E-2</v>
      </c>
      <c r="Y193">
        <v>0.488811455089119</v>
      </c>
      <c r="Z193">
        <v>0.52722193852080101</v>
      </c>
      <c r="AA193">
        <v>283.87318893504403</v>
      </c>
      <c r="AB193">
        <v>7184.4219961548097</v>
      </c>
      <c r="AC193" s="1">
        <v>413.18951435691201</v>
      </c>
      <c r="AD193">
        <v>252934.15016022799</v>
      </c>
      <c r="AE193" s="1">
        <v>481</v>
      </c>
      <c r="AF193">
        <v>39599</v>
      </c>
      <c r="AG193" s="1">
        <v>59956.367591640999</v>
      </c>
      <c r="AH193" s="1">
        <v>30.889689797078699</v>
      </c>
      <c r="AI193">
        <v>19.9739772039655</v>
      </c>
      <c r="AJ193">
        <v>19.944264322834201</v>
      </c>
      <c r="AK193">
        <v>3.5</v>
      </c>
      <c r="AL193">
        <v>1.796511</v>
      </c>
      <c r="AM193">
        <v>2.4401480000000002</v>
      </c>
      <c r="AN193">
        <v>0</v>
      </c>
      <c r="AO193">
        <v>0.67157347194290995</v>
      </c>
      <c r="AP193">
        <v>1394.08397860324</v>
      </c>
      <c r="AQ193" s="1">
        <v>3101.4667906255499</v>
      </c>
      <c r="AR193" s="1">
        <v>9481.8402164247891</v>
      </c>
      <c r="AS193" s="1">
        <v>1322.7021294293399</v>
      </c>
      <c r="AT193">
        <v>447.32427165034198</v>
      </c>
      <c r="AU193">
        <v>15747.417386733299</v>
      </c>
      <c r="AV193" s="1">
        <v>7997.6923941192999</v>
      </c>
      <c r="AW193" s="1">
        <v>0.4467553245</v>
      </c>
      <c r="AX193">
        <v>6760.3241642130997</v>
      </c>
      <c r="AY193" s="1">
        <v>0.3776352811</v>
      </c>
      <c r="AZ193">
        <v>1289.5807105931001</v>
      </c>
      <c r="BA193">
        <v>7.2036660099999997E-2</v>
      </c>
      <c r="BB193">
        <v>1854.1309397737</v>
      </c>
      <c r="BC193" s="1">
        <v>0.1035727343</v>
      </c>
      <c r="BD193">
        <v>17901.728208699202</v>
      </c>
      <c r="BE193" s="1">
        <v>0.60215416467262906</v>
      </c>
      <c r="BF193">
        <v>0.24410088569473101</v>
      </c>
      <c r="BG193">
        <v>0.113551032167735</v>
      </c>
      <c r="BH193">
        <v>2.6439108422266801E-2</v>
      </c>
      <c r="BI193">
        <v>1.3754809042638301E-2</v>
      </c>
    </row>
    <row r="194" spans="1:61" x14ac:dyDescent="0.35">
      <c r="A194" t="s">
        <v>1445</v>
      </c>
      <c r="B194" t="s">
        <v>817</v>
      </c>
      <c r="C194">
        <v>63</v>
      </c>
      <c r="D194">
        <v>7.5811520634920599</v>
      </c>
      <c r="E194">
        <v>477.61257999999998</v>
      </c>
      <c r="F194" t="e">
        <v>#N/A</v>
      </c>
      <c r="G194" t="e">
        <v>#N/A</v>
      </c>
      <c r="H194" t="e">
        <v>#N/A</v>
      </c>
      <c r="I194" t="e">
        <v>#N/A</v>
      </c>
      <c r="J194">
        <v>0.932420936476272</v>
      </c>
      <c r="K194">
        <v>3.0304155167492901E-2</v>
      </c>
      <c r="L194">
        <v>0.33565895109106703</v>
      </c>
      <c r="M194" t="e">
        <v>#N/A</v>
      </c>
      <c r="N194">
        <v>0.118159011736428</v>
      </c>
      <c r="O194">
        <v>66771.925369260003</v>
      </c>
      <c r="P194" s="1">
        <v>0.209302325581395</v>
      </c>
      <c r="Q194">
        <v>0.186046511627907</v>
      </c>
      <c r="R194">
        <v>0.60465116279069797</v>
      </c>
      <c r="S194">
        <v>6.25</v>
      </c>
      <c r="T194">
        <v>90941.16</v>
      </c>
      <c r="U194" s="1">
        <v>76.4180128</v>
      </c>
      <c r="V194">
        <v>264550.21348055801</v>
      </c>
      <c r="W194" s="1">
        <v>0.96519839613791603</v>
      </c>
      <c r="X194">
        <v>8.1308238356325498E-3</v>
      </c>
      <c r="Y194">
        <v>2.6670780026451402E-2</v>
      </c>
      <c r="Z194">
        <v>3.4801603862083898E-2</v>
      </c>
      <c r="AA194">
        <v>264.550213480558</v>
      </c>
      <c r="AB194">
        <v>5372.29358573428</v>
      </c>
      <c r="AC194" s="1">
        <v>715.89944301718401</v>
      </c>
      <c r="AD194">
        <v>187118.754663959</v>
      </c>
      <c r="AE194" s="1">
        <v>315</v>
      </c>
      <c r="AF194">
        <v>41568.5</v>
      </c>
      <c r="AG194" s="1">
        <v>74476.443558282204</v>
      </c>
      <c r="AH194" s="1">
        <v>31.149700883106998</v>
      </c>
      <c r="AI194">
        <v>19.999993440216301</v>
      </c>
      <c r="AJ194">
        <v>21.218669392125399</v>
      </c>
      <c r="AK194">
        <v>1.5</v>
      </c>
      <c r="AL194">
        <v>0.46699099999999999</v>
      </c>
      <c r="AM194">
        <v>0.83444300000000005</v>
      </c>
      <c r="AN194">
        <v>1860.71078781049</v>
      </c>
      <c r="AO194" s="1">
        <v>1.3175857462540099</v>
      </c>
      <c r="AP194">
        <v>2678.5785667538298</v>
      </c>
      <c r="AQ194" s="1">
        <v>3473.5348051343199</v>
      </c>
      <c r="AR194" s="1">
        <v>8861.5025801874799</v>
      </c>
      <c r="AS194" s="1">
        <v>575.47554547244101</v>
      </c>
      <c r="AT194">
        <v>539.00374650935703</v>
      </c>
      <c r="AU194">
        <v>16128.0952440574</v>
      </c>
      <c r="AV194" s="1">
        <v>9528.2924131284999</v>
      </c>
      <c r="AW194" s="1">
        <v>0.52519754959999998</v>
      </c>
      <c r="AX194">
        <v>6125.7848465556999</v>
      </c>
      <c r="AY194" s="1">
        <v>0.33765202109999998</v>
      </c>
      <c r="AZ194">
        <v>1685.9059362589001</v>
      </c>
      <c r="BA194">
        <v>9.2926793999999993E-2</v>
      </c>
      <c r="BB194">
        <v>802.31853423860002</v>
      </c>
      <c r="BC194" s="1">
        <v>4.42236352E-2</v>
      </c>
      <c r="BD194">
        <v>18142.301730181702</v>
      </c>
      <c r="BE194" s="1">
        <v>0.54477324154022699</v>
      </c>
      <c r="BF194">
        <v>0.20582181111901701</v>
      </c>
      <c r="BG194">
        <v>0.19309615840721001</v>
      </c>
      <c r="BH194">
        <v>4.6968071126837298E-2</v>
      </c>
      <c r="BI194">
        <v>9.3407178067088491E-3</v>
      </c>
    </row>
    <row r="195" spans="1:61" x14ac:dyDescent="0.35">
      <c r="A195" t="s">
        <v>1446</v>
      </c>
      <c r="B195" t="s">
        <v>818</v>
      </c>
      <c r="C195">
        <v>83</v>
      </c>
      <c r="D195">
        <v>14.046387457831299</v>
      </c>
      <c r="E195">
        <v>1165.8501590000001</v>
      </c>
      <c r="F195" t="e">
        <v>#N/A</v>
      </c>
      <c r="G195" t="e">
        <v>#N/A</v>
      </c>
      <c r="H195" t="e">
        <v>#N/A</v>
      </c>
      <c r="I195">
        <v>2.19010755382541E-2</v>
      </c>
      <c r="J195">
        <v>0.94141845825151904</v>
      </c>
      <c r="K195">
        <v>2.70439929733956E-2</v>
      </c>
      <c r="L195">
        <v>0.41289247337309498</v>
      </c>
      <c r="M195" t="e">
        <v>#N/A</v>
      </c>
      <c r="N195">
        <v>0.16535281545084701</v>
      </c>
      <c r="O195">
        <v>59335.497899150003</v>
      </c>
      <c r="P195" s="1">
        <v>0.38271604938271597</v>
      </c>
      <c r="Q195">
        <v>6.1728395061728399E-2</v>
      </c>
      <c r="R195">
        <v>0.55555555555555602</v>
      </c>
      <c r="S195">
        <v>6.5</v>
      </c>
      <c r="T195">
        <v>97328.615384610006</v>
      </c>
      <c r="U195" s="1">
        <v>179.361562923077</v>
      </c>
      <c r="V195">
        <v>237512.28908997399</v>
      </c>
      <c r="W195" s="1">
        <v>0.87423055391017801</v>
      </c>
      <c r="X195">
        <v>6.5535951229838907E-2</v>
      </c>
      <c r="Y195">
        <v>6.0233494859982799E-2</v>
      </c>
      <c r="Z195">
        <v>0.12576944608982199</v>
      </c>
      <c r="AA195">
        <v>237.51228908997399</v>
      </c>
      <c r="AB195">
        <v>5648.7104703478399</v>
      </c>
      <c r="AC195" s="1">
        <v>607.87413762320398</v>
      </c>
      <c r="AD195">
        <v>156200.20980198</v>
      </c>
      <c r="AE195" s="1">
        <v>202</v>
      </c>
      <c r="AF195">
        <v>40273.5</v>
      </c>
      <c r="AG195" s="1">
        <v>67013.343208496401</v>
      </c>
      <c r="AH195" s="1">
        <v>40.279922872519002</v>
      </c>
      <c r="AI195">
        <v>22.579993011335102</v>
      </c>
      <c r="AJ195">
        <v>24.665746411971</v>
      </c>
      <c r="AK195">
        <v>2.5</v>
      </c>
      <c r="AL195">
        <v>1.0167900000000001</v>
      </c>
      <c r="AM195">
        <v>2.1504319999999999</v>
      </c>
      <c r="AN195">
        <v>0</v>
      </c>
      <c r="AO195">
        <v>1.1309666344714799</v>
      </c>
      <c r="AP195">
        <v>1565.21819370443</v>
      </c>
      <c r="AQ195" s="1">
        <v>1956.9759049970701</v>
      </c>
      <c r="AR195" s="1">
        <v>7430.4925321024903</v>
      </c>
      <c r="AS195" s="1">
        <v>704.350849601763</v>
      </c>
      <c r="AT195">
        <v>347.31466721874</v>
      </c>
      <c r="AU195">
        <v>12004.352147624501</v>
      </c>
      <c r="AV195" s="1">
        <v>7557.8076414011002</v>
      </c>
      <c r="AW195" s="1">
        <v>0.51047958439999996</v>
      </c>
      <c r="AX195">
        <v>4683.7228055472997</v>
      </c>
      <c r="AY195" s="1">
        <v>0.31635429009999999</v>
      </c>
      <c r="AZ195">
        <v>1049.0893764504999</v>
      </c>
      <c r="BA195">
        <v>7.0859002300000001E-2</v>
      </c>
      <c r="BB195">
        <v>1514.6885025225999</v>
      </c>
      <c r="BC195" s="1">
        <v>0.1023071232</v>
      </c>
      <c r="BD195">
        <v>14805.3083259215</v>
      </c>
      <c r="BE195" s="1">
        <v>0.55214349172117205</v>
      </c>
      <c r="BF195">
        <v>0.24028171158139899</v>
      </c>
      <c r="BG195">
        <v>0.139760896737222</v>
      </c>
      <c r="BH195">
        <v>4.9909601102365801E-2</v>
      </c>
      <c r="BI195">
        <v>1.7904298857840999E-2</v>
      </c>
    </row>
    <row r="196" spans="1:61" x14ac:dyDescent="0.35">
      <c r="A196" t="s">
        <v>1447</v>
      </c>
      <c r="B196" t="s">
        <v>819</v>
      </c>
      <c r="C196">
        <v>143</v>
      </c>
      <c r="D196">
        <v>21.9331579300699</v>
      </c>
      <c r="E196">
        <v>3136.4415840000001</v>
      </c>
      <c r="F196">
        <v>6.21264112328925E-3</v>
      </c>
      <c r="G196">
        <v>9.4625026042912799E-2</v>
      </c>
      <c r="H196" t="e">
        <v>#N/A</v>
      </c>
      <c r="I196">
        <v>0.25423850379332802</v>
      </c>
      <c r="J196">
        <v>0.54004308294887904</v>
      </c>
      <c r="K196">
        <v>0.104253584693484</v>
      </c>
      <c r="L196">
        <v>0.767137204163168</v>
      </c>
      <c r="M196">
        <v>1.8285528612174199E-2</v>
      </c>
      <c r="N196">
        <v>0.170637325019527</v>
      </c>
      <c r="O196">
        <v>65859.248860079999</v>
      </c>
      <c r="P196" s="1">
        <v>0.147186147186147</v>
      </c>
      <c r="Q196">
        <v>0.103896103896104</v>
      </c>
      <c r="R196">
        <v>0.74891774891774898</v>
      </c>
      <c r="S196">
        <v>39</v>
      </c>
      <c r="T196">
        <v>84905.461538460004</v>
      </c>
      <c r="U196" s="1">
        <v>80.421579076923095</v>
      </c>
      <c r="V196">
        <v>262049.74905089801</v>
      </c>
      <c r="W196" s="1">
        <v>0.59400403256473799</v>
      </c>
      <c r="X196">
        <v>0.171235650676509</v>
      </c>
      <c r="Y196">
        <v>0.234760316758752</v>
      </c>
      <c r="Z196">
        <v>0.40599596743526201</v>
      </c>
      <c r="AA196">
        <v>262.04974905089801</v>
      </c>
      <c r="AB196">
        <v>6048.7955831158197</v>
      </c>
      <c r="AC196" s="1">
        <v>548.82312770662497</v>
      </c>
      <c r="AD196">
        <v>188569.14963229801</v>
      </c>
      <c r="AE196" s="1">
        <v>322</v>
      </c>
      <c r="AF196">
        <v>36282</v>
      </c>
      <c r="AG196" s="1">
        <v>57152.377741115</v>
      </c>
      <c r="AH196" s="1">
        <v>32.0999989738294</v>
      </c>
      <c r="AI196">
        <v>19.999998771031098</v>
      </c>
      <c r="AJ196">
        <v>21.413398482668899</v>
      </c>
      <c r="AK196">
        <v>1.35</v>
      </c>
      <c r="AL196">
        <v>1.1508799999999999</v>
      </c>
      <c r="AM196">
        <v>1.287793</v>
      </c>
      <c r="AN196">
        <v>3278.49437478954</v>
      </c>
      <c r="AO196">
        <v>1.3278362470576199</v>
      </c>
      <c r="AP196">
        <v>2258.3616975791301</v>
      </c>
      <c r="AQ196" s="1">
        <v>3163.7957297278299</v>
      </c>
      <c r="AR196" s="1">
        <v>7432.7582247742603</v>
      </c>
      <c r="AS196" s="1">
        <v>975.65834339479898</v>
      </c>
      <c r="AT196">
        <v>947.67979265511497</v>
      </c>
      <c r="AU196">
        <v>14778.2537881311</v>
      </c>
      <c r="AV196" s="1">
        <v>6174.4157745816001</v>
      </c>
      <c r="AW196" s="1">
        <v>0.37599835770000001</v>
      </c>
      <c r="AX196">
        <v>8327.5155721410993</v>
      </c>
      <c r="AY196" s="1">
        <v>0.5071139187</v>
      </c>
      <c r="AZ196">
        <v>748.49125457080004</v>
      </c>
      <c r="BA196" s="1">
        <v>4.5580260999999997E-2</v>
      </c>
      <c r="BB196">
        <v>1170.9676729717</v>
      </c>
      <c r="BC196" s="1">
        <v>7.1307462599999996E-2</v>
      </c>
      <c r="BD196">
        <v>16421.390274265199</v>
      </c>
      <c r="BE196" s="1">
        <v>0.53487851062077196</v>
      </c>
      <c r="BF196">
        <v>0.23730577967444</v>
      </c>
      <c r="BG196">
        <v>0.17283319483419901</v>
      </c>
      <c r="BH196">
        <v>3.09900169143668E-2</v>
      </c>
      <c r="BI196">
        <v>2.3992497956221801E-2</v>
      </c>
    </row>
    <row r="197" spans="1:61" x14ac:dyDescent="0.35">
      <c r="A197" t="s">
        <v>1448</v>
      </c>
      <c r="B197" t="s">
        <v>820</v>
      </c>
      <c r="C197">
        <v>163</v>
      </c>
      <c r="D197">
        <v>3.29014005521472</v>
      </c>
      <c r="E197">
        <v>536.29282899999998</v>
      </c>
      <c r="F197" t="e">
        <v>#N/A</v>
      </c>
      <c r="G197" t="e">
        <v>#N/A</v>
      </c>
      <c r="H197" t="e">
        <v>#N/A</v>
      </c>
      <c r="I197" t="e">
        <v>#N/A</v>
      </c>
      <c r="J197">
        <v>0.97951425299696204</v>
      </c>
      <c r="K197" t="e">
        <v>#N/A</v>
      </c>
      <c r="L197">
        <v>0.467903149849829</v>
      </c>
      <c r="M197" t="e">
        <v>#N/A</v>
      </c>
      <c r="N197">
        <v>0.24238539726965599</v>
      </c>
      <c r="O197">
        <v>57305.656660870001</v>
      </c>
      <c r="P197" s="1">
        <v>0.108695652173913</v>
      </c>
      <c r="Q197">
        <v>8.6956521739130405E-2</v>
      </c>
      <c r="R197">
        <v>0.80434782608695699</v>
      </c>
      <c r="S197">
        <v>5.25</v>
      </c>
      <c r="T197">
        <v>74289.142857140003</v>
      </c>
      <c r="U197" s="1">
        <v>102.151015047619</v>
      </c>
      <c r="V197">
        <v>199714.47352692499</v>
      </c>
      <c r="W197" s="1">
        <v>0.83896373517535605</v>
      </c>
      <c r="X197">
        <v>5.7450303177877797E-2</v>
      </c>
      <c r="Y197">
        <v>0.10358596164676601</v>
      </c>
      <c r="Z197">
        <v>0.161036264824644</v>
      </c>
      <c r="AA197">
        <v>199.71447352692499</v>
      </c>
      <c r="AB197">
        <v>4427.6202693733903</v>
      </c>
      <c r="AC197" s="1">
        <v>535.33967727172399</v>
      </c>
      <c r="AD197">
        <v>153878.603859611</v>
      </c>
      <c r="AE197" s="1">
        <v>193</v>
      </c>
      <c r="AF197">
        <v>39063</v>
      </c>
      <c r="AG197" s="1">
        <v>63039.965267727901</v>
      </c>
      <c r="AH197" s="1">
        <v>30.5629214880726</v>
      </c>
      <c r="AI197">
        <v>21.2023960582958</v>
      </c>
      <c r="AJ197">
        <v>21.1629970552099</v>
      </c>
      <c r="AK197">
        <v>0</v>
      </c>
      <c r="AL197">
        <v>0</v>
      </c>
      <c r="AM197">
        <v>0</v>
      </c>
      <c r="AN197">
        <v>0</v>
      </c>
      <c r="AO197">
        <v>0.74567740270689997</v>
      </c>
      <c r="AP197">
        <v>2205.8680184217001</v>
      </c>
      <c r="AQ197" s="1">
        <v>5431.2827479555999</v>
      </c>
      <c r="AR197" s="1">
        <v>9434.5715929757498</v>
      </c>
      <c r="AS197" s="1">
        <v>764.67440514666998</v>
      </c>
      <c r="AT197">
        <v>749.87918587291097</v>
      </c>
      <c r="AU197">
        <v>18586.275950372601</v>
      </c>
      <c r="AV197" s="1">
        <v>12469.8227637241</v>
      </c>
      <c r="AW197" s="1">
        <v>0.62362056610000005</v>
      </c>
      <c r="AX197">
        <v>4047.6306172640998</v>
      </c>
      <c r="AY197" s="1">
        <v>0.20242354239999999</v>
      </c>
      <c r="AZ197">
        <v>869.99327238900003</v>
      </c>
      <c r="BA197">
        <v>4.3508693500000001E-2</v>
      </c>
      <c r="BB197">
        <v>2608.4024920494999</v>
      </c>
      <c r="BC197" s="1">
        <v>0.13044719799999999</v>
      </c>
      <c r="BD197">
        <v>19995.849145426699</v>
      </c>
      <c r="BE197" s="1">
        <v>0.50291195229225505</v>
      </c>
      <c r="BF197">
        <v>0.24932851170609699</v>
      </c>
      <c r="BG197">
        <v>0.19883160685020099</v>
      </c>
      <c r="BH197">
        <v>3.7452756567637503E-2</v>
      </c>
      <c r="BI197">
        <v>1.1475172583809101E-2</v>
      </c>
    </row>
    <row r="198" spans="1:61" x14ac:dyDescent="0.35">
      <c r="A198" t="s">
        <v>1449</v>
      </c>
      <c r="B198" t="s">
        <v>821</v>
      </c>
      <c r="C198">
        <v>28</v>
      </c>
      <c r="D198">
        <v>281.01069060714298</v>
      </c>
      <c r="E198">
        <v>7868.2993370000004</v>
      </c>
      <c r="F198">
        <v>5.85255699341286E-2</v>
      </c>
      <c r="G198">
        <v>0.28405881602084498</v>
      </c>
      <c r="H198">
        <v>2.7002619655847201E-3</v>
      </c>
      <c r="I198">
        <v>6.7560313613376805E-2</v>
      </c>
      <c r="J198">
        <v>0.53162137013634603</v>
      </c>
      <c r="K198">
        <v>5.5533668329718802E-2</v>
      </c>
      <c r="L198">
        <v>0.38806963936241801</v>
      </c>
      <c r="M198">
        <v>6.7468937399478901E-2</v>
      </c>
      <c r="N198">
        <v>0.17116274905616899</v>
      </c>
      <c r="O198">
        <v>77983.411799039997</v>
      </c>
      <c r="P198" s="1">
        <v>0.218487394957983</v>
      </c>
      <c r="Q198">
        <v>0.19537815126050401</v>
      </c>
      <c r="R198">
        <v>0.58613445378151297</v>
      </c>
      <c r="S198">
        <v>56.77</v>
      </c>
      <c r="T198">
        <v>109173.59520873</v>
      </c>
      <c r="U198" s="1">
        <v>138.59960079267199</v>
      </c>
      <c r="V198">
        <v>329525.84910026798</v>
      </c>
      <c r="W198" s="1">
        <v>0.79236575718398194</v>
      </c>
      <c r="X198">
        <v>0.171325735100125</v>
      </c>
      <c r="Y198">
        <v>3.63085077158933E-2</v>
      </c>
      <c r="Z198">
        <v>0.207634242816018</v>
      </c>
      <c r="AA198">
        <v>329.52584910026798</v>
      </c>
      <c r="AB198">
        <v>10896.171247176801</v>
      </c>
      <c r="AC198" s="1">
        <v>870.42533801354796</v>
      </c>
      <c r="AD198">
        <v>239443.737303228</v>
      </c>
      <c r="AE198" s="1">
        <v>455</v>
      </c>
      <c r="AF198">
        <v>56218</v>
      </c>
      <c r="AG198" s="1">
        <v>110276.06185567001</v>
      </c>
      <c r="AH198" s="1">
        <v>78.639995181694999</v>
      </c>
      <c r="AI198">
        <v>29.308299975172499</v>
      </c>
      <c r="AJ198">
        <v>40.787899113838499</v>
      </c>
      <c r="AK198">
        <v>3.66</v>
      </c>
      <c r="AL198">
        <v>2.1268419999999999</v>
      </c>
      <c r="AM198">
        <v>2.6262050000000001</v>
      </c>
      <c r="AN198">
        <v>0</v>
      </c>
      <c r="AO198">
        <v>0.75492641665953597</v>
      </c>
      <c r="AP198">
        <v>2085.6046277792998</v>
      </c>
      <c r="AQ198" s="1">
        <v>1957.59581331241</v>
      </c>
      <c r="AR198" s="1">
        <v>9635.7873693843703</v>
      </c>
      <c r="AS198" s="1">
        <v>1119.6647843038199</v>
      </c>
      <c r="AT198">
        <v>540.69448781572203</v>
      </c>
      <c r="AU198">
        <v>15339.347082595599</v>
      </c>
      <c r="AV198" s="1">
        <v>3108.3361880619</v>
      </c>
      <c r="AW198" s="1">
        <v>0.18729799620000001</v>
      </c>
      <c r="AX198">
        <v>9481.8382807513008</v>
      </c>
      <c r="AY198" s="1">
        <v>0.57134402549999996</v>
      </c>
      <c r="AZ198">
        <v>2591.8173563554001</v>
      </c>
      <c r="BA198">
        <v>0.15617428999999999</v>
      </c>
      <c r="BB198">
        <v>1413.6805849164</v>
      </c>
      <c r="BC198" s="1">
        <v>8.5183688300000004E-2</v>
      </c>
      <c r="BD198">
        <v>16595.672410085001</v>
      </c>
      <c r="BE198" s="1">
        <v>0.62895015301899804</v>
      </c>
      <c r="BF198">
        <v>0.213947486069228</v>
      </c>
      <c r="BG198">
        <v>0.11799205682439801</v>
      </c>
      <c r="BH198">
        <v>2.3127735138826499E-2</v>
      </c>
      <c r="BI198">
        <v>1.5982568948549498E-2</v>
      </c>
    </row>
    <row r="199" spans="1:61" x14ac:dyDescent="0.35">
      <c r="A199" t="s">
        <v>1450</v>
      </c>
      <c r="B199" t="s">
        <v>822</v>
      </c>
      <c r="C199">
        <v>29</v>
      </c>
      <c r="D199">
        <v>50.365405068965501</v>
      </c>
      <c r="E199">
        <v>1460.5967470000001</v>
      </c>
      <c r="F199" t="e">
        <v>#N/A</v>
      </c>
      <c r="G199">
        <v>8.5055758840105692E-3</v>
      </c>
      <c r="H199" t="e">
        <v>#N/A</v>
      </c>
      <c r="I199">
        <v>4.2445584120823103E-2</v>
      </c>
      <c r="J199">
        <v>0.89495559658528101</v>
      </c>
      <c r="K199">
        <v>5.0012186175504701E-2</v>
      </c>
      <c r="L199">
        <v>0.67420986876824396</v>
      </c>
      <c r="M199" t="e">
        <v>#N/A</v>
      </c>
      <c r="N199">
        <v>0.19340627291269499</v>
      </c>
      <c r="O199">
        <v>65145.822245869997</v>
      </c>
      <c r="P199" s="1">
        <v>0.22033898305084701</v>
      </c>
      <c r="Q199">
        <v>0.161016949152542</v>
      </c>
      <c r="R199">
        <v>0.61864406779660996</v>
      </c>
      <c r="S199">
        <v>19.399999999999999</v>
      </c>
      <c r="T199">
        <v>81578.659793810002</v>
      </c>
      <c r="U199" s="1">
        <v>75.2884921134021</v>
      </c>
      <c r="V199">
        <v>140196.09479521899</v>
      </c>
      <c r="W199" s="1">
        <v>0.80580759990381401</v>
      </c>
      <c r="X199">
        <v>0.158578777863706</v>
      </c>
      <c r="Y199">
        <v>3.5613622232479797E-2</v>
      </c>
      <c r="Z199">
        <v>0.19419240009618599</v>
      </c>
      <c r="AA199">
        <v>140.19609479521901</v>
      </c>
      <c r="AB199">
        <v>3795.75746104274</v>
      </c>
      <c r="AC199" s="1">
        <v>558.57385803146701</v>
      </c>
      <c r="AD199">
        <v>98667.479037946294</v>
      </c>
      <c r="AE199" s="1">
        <v>51</v>
      </c>
      <c r="AF199">
        <v>35392.5</v>
      </c>
      <c r="AG199" s="1">
        <v>51768.029450477101</v>
      </c>
      <c r="AH199" s="1">
        <v>52.229794586292897</v>
      </c>
      <c r="AI199">
        <v>23.6824975020483</v>
      </c>
      <c r="AJ199">
        <v>38.662183648336402</v>
      </c>
      <c r="AK199">
        <v>0.5</v>
      </c>
      <c r="AL199">
        <v>0.391681</v>
      </c>
      <c r="AM199">
        <v>0.46079300000000001</v>
      </c>
      <c r="AN199">
        <v>0</v>
      </c>
      <c r="AO199">
        <v>0.70110605281931504</v>
      </c>
      <c r="AP199">
        <v>2048.7619160773102</v>
      </c>
      <c r="AQ199" s="1">
        <v>3063.6885842660299</v>
      </c>
      <c r="AR199" s="1">
        <v>9312.7469152168396</v>
      </c>
      <c r="AS199" s="1">
        <v>1215.9863039870199</v>
      </c>
      <c r="AT199">
        <v>442.34209156430501</v>
      </c>
      <c r="AU199">
        <v>16083.5258111115</v>
      </c>
      <c r="AV199" s="1">
        <v>9954.8952760275006</v>
      </c>
      <c r="AW199" s="1">
        <v>0.62094375690000003</v>
      </c>
      <c r="AX199">
        <v>3258.5160055292999</v>
      </c>
      <c r="AY199" s="1">
        <v>0.20325228079999999</v>
      </c>
      <c r="AZ199">
        <v>887.16217204940006</v>
      </c>
      <c r="BA199">
        <v>5.5337378899999998E-2</v>
      </c>
      <c r="BB199">
        <v>1931.3057063208</v>
      </c>
      <c r="BC199" s="1">
        <v>0.1204665833</v>
      </c>
      <c r="BD199">
        <v>16031.879159927001</v>
      </c>
      <c r="BE199" s="1">
        <v>0.51130016290623204</v>
      </c>
      <c r="BF199">
        <v>0.25172696258737998</v>
      </c>
      <c r="BG199">
        <v>0.191452518263826</v>
      </c>
      <c r="BH199">
        <v>3.5431590942369501E-2</v>
      </c>
      <c r="BI199">
        <v>1.0088765300192299E-2</v>
      </c>
    </row>
    <row r="200" spans="1:61" x14ac:dyDescent="0.35">
      <c r="A200" t="s">
        <v>1451</v>
      </c>
      <c r="B200" t="s">
        <v>823</v>
      </c>
      <c r="C200">
        <v>382</v>
      </c>
      <c r="D200">
        <v>5.1513728874345501</v>
      </c>
      <c r="E200">
        <v>1967.824443</v>
      </c>
      <c r="F200" t="e">
        <v>#N/A</v>
      </c>
      <c r="G200">
        <v>1.44068357143131E-2</v>
      </c>
      <c r="H200" t="e">
        <v>#N/A</v>
      </c>
      <c r="I200">
        <v>1.07437769925355E-2</v>
      </c>
      <c r="J200">
        <v>0.94218328435866505</v>
      </c>
      <c r="K200">
        <v>3.0730671382291502E-2</v>
      </c>
      <c r="L200">
        <v>0.99877260205010798</v>
      </c>
      <c r="M200" t="e">
        <v>#N/A</v>
      </c>
      <c r="N200">
        <v>0.18823378261391399</v>
      </c>
      <c r="O200">
        <v>59361.261796339997</v>
      </c>
      <c r="P200" s="1">
        <v>0.225433526011561</v>
      </c>
      <c r="Q200">
        <v>0.24855491329479801</v>
      </c>
      <c r="R200">
        <v>0.52601156069364197</v>
      </c>
      <c r="S200">
        <v>16.5</v>
      </c>
      <c r="T200">
        <v>95640.969696960005</v>
      </c>
      <c r="U200" s="1">
        <v>119.262087454545</v>
      </c>
      <c r="V200">
        <v>325426.88057259802</v>
      </c>
      <c r="W200" s="1">
        <v>0.42492875786500101</v>
      </c>
      <c r="X200">
        <v>0.113728196113647</v>
      </c>
      <c r="Y200">
        <v>0.46134304602135201</v>
      </c>
      <c r="Z200">
        <v>0.57507124213499905</v>
      </c>
      <c r="AA200">
        <v>325.42688057259801</v>
      </c>
      <c r="AB200">
        <v>6508.5363918309704</v>
      </c>
      <c r="AC200" s="1">
        <v>517.69047468834594</v>
      </c>
      <c r="AD200">
        <v>257685.21770133701</v>
      </c>
      <c r="AE200" s="1">
        <v>487</v>
      </c>
      <c r="AF200">
        <v>35734</v>
      </c>
      <c r="AG200" s="1">
        <v>60399.030410542298</v>
      </c>
      <c r="AH200" s="1">
        <v>19.9999979691049</v>
      </c>
      <c r="AI200">
        <v>19.999997060089601</v>
      </c>
      <c r="AJ200">
        <v>19.999986269319098</v>
      </c>
      <c r="AK200">
        <v>1</v>
      </c>
      <c r="AL200">
        <v>1</v>
      </c>
      <c r="AM200">
        <v>1</v>
      </c>
      <c r="AN200">
        <v>0</v>
      </c>
      <c r="AO200">
        <v>0.85117345640466702</v>
      </c>
      <c r="AP200">
        <v>2511.9014846996702</v>
      </c>
      <c r="AQ200" s="1">
        <v>4284.95359430801</v>
      </c>
      <c r="AR200" s="1">
        <v>9165.3819852465404</v>
      </c>
      <c r="AS200" s="1">
        <v>741.32635926405101</v>
      </c>
      <c r="AT200">
        <v>487.25318633517998</v>
      </c>
      <c r="AU200">
        <v>17190.816609853398</v>
      </c>
      <c r="AV200" s="1">
        <v>7644.9958268296996</v>
      </c>
      <c r="AW200" s="1">
        <v>0.44451031949999997</v>
      </c>
      <c r="AX200">
        <v>5035.1039357443997</v>
      </c>
      <c r="AY200" s="1">
        <v>0.2927608739</v>
      </c>
      <c r="AZ200">
        <v>1194.4194784660999</v>
      </c>
      <c r="BA200">
        <v>6.9448276500000003E-2</v>
      </c>
      <c r="BB200">
        <v>3324.1722003328</v>
      </c>
      <c r="BC200" s="1">
        <v>0.19328053019999999</v>
      </c>
      <c r="BD200">
        <v>17198.691441373001</v>
      </c>
      <c r="BE200" s="1">
        <v>0.56978736275059505</v>
      </c>
      <c r="BF200">
        <v>0.23823705575471399</v>
      </c>
      <c r="BG200">
        <v>0.107325230067009</v>
      </c>
      <c r="BH200">
        <v>6.78332132460049E-2</v>
      </c>
      <c r="BI200">
        <v>1.6817138181676801E-2</v>
      </c>
    </row>
    <row r="201" spans="1:61" x14ac:dyDescent="0.35">
      <c r="A201" t="s">
        <v>1920</v>
      </c>
      <c r="B201" t="s">
        <v>824</v>
      </c>
      <c r="C201">
        <v>100</v>
      </c>
      <c r="D201">
        <v>17.744626799999999</v>
      </c>
      <c r="E201">
        <v>1774.4626800000001</v>
      </c>
      <c r="F201">
        <v>5.6253162694262704E-3</v>
      </c>
      <c r="G201">
        <v>2.21377695796269E-2</v>
      </c>
      <c r="H201" t="e">
        <v>#N/A</v>
      </c>
      <c r="I201">
        <v>1.3454977059563699E-2</v>
      </c>
      <c r="J201">
        <v>0.90478585610187401</v>
      </c>
      <c r="K201">
        <v>5.3996080989509497E-2</v>
      </c>
      <c r="L201">
        <v>0.63385409464226306</v>
      </c>
      <c r="M201" t="e">
        <v>#N/A</v>
      </c>
      <c r="N201">
        <v>0.143035964349499</v>
      </c>
      <c r="O201">
        <v>60381.294788270003</v>
      </c>
      <c r="P201" s="1">
        <v>0.17213114754098399</v>
      </c>
      <c r="Q201">
        <v>0.17213114754098399</v>
      </c>
      <c r="R201">
        <v>0.65573770491803296</v>
      </c>
      <c r="S201">
        <v>16</v>
      </c>
      <c r="T201">
        <v>81589.375</v>
      </c>
      <c r="U201" s="1">
        <v>110.90391750000001</v>
      </c>
      <c r="V201">
        <v>195522.60744080599</v>
      </c>
      <c r="W201" s="1">
        <v>0.73838240169833202</v>
      </c>
      <c r="X201">
        <v>0.20332285365192199</v>
      </c>
      <c r="Y201">
        <v>5.8294744649746398E-2</v>
      </c>
      <c r="Z201">
        <v>0.26161759830166798</v>
      </c>
      <c r="AA201">
        <v>195.52260744080601</v>
      </c>
      <c r="AB201">
        <v>4035.8284683676702</v>
      </c>
      <c r="AC201" s="1">
        <v>558.28478737011199</v>
      </c>
      <c r="AD201">
        <v>147137.366373264</v>
      </c>
      <c r="AE201" s="1">
        <v>156</v>
      </c>
      <c r="AF201">
        <v>35087</v>
      </c>
      <c r="AG201" s="1">
        <v>60065.582380057996</v>
      </c>
      <c r="AH201" s="1">
        <v>30.999959456559701</v>
      </c>
      <c r="AI201">
        <v>19.9999976578966</v>
      </c>
      <c r="AJ201">
        <v>19.999994329648999</v>
      </c>
      <c r="AK201">
        <v>1.5</v>
      </c>
      <c r="AL201">
        <v>0.91400199999999998</v>
      </c>
      <c r="AM201">
        <v>1.1701680000000001</v>
      </c>
      <c r="AN201">
        <v>0</v>
      </c>
      <c r="AO201">
        <v>0.82931622329315902</v>
      </c>
      <c r="AP201">
        <v>1394.9754412417401</v>
      </c>
      <c r="AQ201" s="1">
        <v>5001.1269946798802</v>
      </c>
      <c r="AR201" s="1">
        <v>7284.1542601504598</v>
      </c>
      <c r="AS201" s="1">
        <v>798.05914543099902</v>
      </c>
      <c r="AT201" s="1">
        <v>549.04981715366398</v>
      </c>
      <c r="AU201">
        <v>15027.365658656699</v>
      </c>
      <c r="AV201" s="1">
        <v>7831.8822983051004</v>
      </c>
      <c r="AW201" s="1">
        <v>0.48299255959999998</v>
      </c>
      <c r="AX201">
        <v>3385.3683007712998</v>
      </c>
      <c r="AY201" s="1">
        <v>0.20877582659999999</v>
      </c>
      <c r="AZ201">
        <v>1319.1639892073999</v>
      </c>
      <c r="BA201" s="1">
        <v>8.1352906899999994E-2</v>
      </c>
      <c r="BB201">
        <v>3678.9124236051998</v>
      </c>
      <c r="BC201" s="1">
        <v>0.2268787068</v>
      </c>
      <c r="BD201">
        <v>16215.327011889</v>
      </c>
      <c r="BE201" s="1">
        <v>0.54077543570163999</v>
      </c>
      <c r="BF201">
        <v>0.21786661057738399</v>
      </c>
      <c r="BG201">
        <v>0.17486857170693401</v>
      </c>
      <c r="BH201">
        <v>5.2789598933422902E-2</v>
      </c>
      <c r="BI201">
        <v>1.36997830806185E-2</v>
      </c>
    </row>
    <row r="202" spans="1:61" x14ac:dyDescent="0.35">
      <c r="A202" t="s">
        <v>1452</v>
      </c>
      <c r="B202" t="s">
        <v>825</v>
      </c>
      <c r="C202">
        <v>109</v>
      </c>
      <c r="D202">
        <v>9.7549541376146802</v>
      </c>
      <c r="E202">
        <v>1063.2900010000001</v>
      </c>
      <c r="F202" t="e">
        <v>#N/A</v>
      </c>
      <c r="G202" t="e">
        <v>#N/A</v>
      </c>
      <c r="H202" t="e">
        <v>#N/A</v>
      </c>
      <c r="I202">
        <v>6.5264245328563994E-2</v>
      </c>
      <c r="J202">
        <v>0.91303038638424605</v>
      </c>
      <c r="K202">
        <v>1.6524720204682399E-2</v>
      </c>
      <c r="L202">
        <v>0.34007269096088899</v>
      </c>
      <c r="M202">
        <v>4.5892796731681201E-2</v>
      </c>
      <c r="N202">
        <v>0.137767123069857</v>
      </c>
      <c r="O202">
        <v>59869.557894730002</v>
      </c>
      <c r="P202" s="1">
        <v>0.25</v>
      </c>
      <c r="Q202">
        <v>0.20833333333333301</v>
      </c>
      <c r="R202">
        <v>0.54166666666666696</v>
      </c>
      <c r="S202">
        <v>10</v>
      </c>
      <c r="T202">
        <v>82453.899999999994</v>
      </c>
      <c r="U202" s="1">
        <v>106.3290001</v>
      </c>
      <c r="V202">
        <v>337153.82413344103</v>
      </c>
      <c r="W202" s="1">
        <v>0.79561485129847598</v>
      </c>
      <c r="X202">
        <v>0.15542403994239301</v>
      </c>
      <c r="Y202">
        <v>4.8961108759131199E-2</v>
      </c>
      <c r="Z202">
        <v>0.20438514870152399</v>
      </c>
      <c r="AA202">
        <v>337.15382413344099</v>
      </c>
      <c r="AB202">
        <v>9627.7111515882698</v>
      </c>
      <c r="AC202" s="1">
        <v>828.452152443405</v>
      </c>
      <c r="AD202">
        <v>278170.55253857397</v>
      </c>
      <c r="AE202" s="1">
        <v>513</v>
      </c>
      <c r="AF202">
        <v>41447</v>
      </c>
      <c r="AG202" s="1">
        <v>73705.907054249197</v>
      </c>
      <c r="AH202" s="1">
        <v>49.195142711617599</v>
      </c>
      <c r="AI202">
        <v>27.4888640170164</v>
      </c>
      <c r="AJ202">
        <v>27.515976791834401</v>
      </c>
      <c r="AK202">
        <v>2</v>
      </c>
      <c r="AL202">
        <v>0.69914600000000005</v>
      </c>
      <c r="AM202">
        <v>1.09585</v>
      </c>
      <c r="AN202">
        <v>0</v>
      </c>
      <c r="AO202" s="1">
        <v>0.94942814665750297</v>
      </c>
      <c r="AP202">
        <v>1914.2794327847701</v>
      </c>
      <c r="AQ202" s="1">
        <v>3304.6054478979299</v>
      </c>
      <c r="AR202" s="1">
        <v>7544.4208282364898</v>
      </c>
      <c r="AS202" s="1">
        <v>1683.9505105061201</v>
      </c>
      <c r="AT202">
        <v>143.99006842536801</v>
      </c>
      <c r="AU202">
        <v>14591.246287850699</v>
      </c>
      <c r="AV202" s="1">
        <v>5742.8409883211998</v>
      </c>
      <c r="AW202" s="1">
        <v>0.30380434639999998</v>
      </c>
      <c r="AX202">
        <v>8924.6667079868002</v>
      </c>
      <c r="AY202" s="1">
        <v>0.4721273916</v>
      </c>
      <c r="AZ202">
        <v>1352.6696654550999</v>
      </c>
      <c r="BA202">
        <v>7.1558123299999998E-2</v>
      </c>
      <c r="BB202">
        <v>2882.9129188314</v>
      </c>
      <c r="BC202" s="1">
        <v>0.15251013860000001</v>
      </c>
      <c r="BD202">
        <v>18903.090280594501</v>
      </c>
      <c r="BE202" s="1">
        <v>0.56179372654431303</v>
      </c>
      <c r="BF202">
        <v>0.249104583441915</v>
      </c>
      <c r="BG202">
        <v>0.13907296551366199</v>
      </c>
      <c r="BH202">
        <v>3.3475658297635498E-2</v>
      </c>
      <c r="BI202">
        <v>1.6553066202475E-2</v>
      </c>
    </row>
    <row r="203" spans="1:61" x14ac:dyDescent="0.35">
      <c r="A203" t="s">
        <v>1453</v>
      </c>
      <c r="B203" t="s">
        <v>826</v>
      </c>
      <c r="C203">
        <v>7</v>
      </c>
      <c r="D203">
        <v>391.494870285714</v>
      </c>
      <c r="E203">
        <v>2740.4640920000002</v>
      </c>
      <c r="F203" t="e">
        <v>#N/A</v>
      </c>
      <c r="G203">
        <v>0.81898471488406199</v>
      </c>
      <c r="H203" t="e">
        <v>#N/A</v>
      </c>
      <c r="I203">
        <v>3.1062535540323701E-2</v>
      </c>
      <c r="J203">
        <v>7.4969670926967297E-2</v>
      </c>
      <c r="K203">
        <v>7.0989275363997698E-2</v>
      </c>
      <c r="L203">
        <v>0.94217826324256004</v>
      </c>
      <c r="M203">
        <v>5.6011269621328496E-3</v>
      </c>
      <c r="N203">
        <v>0.21266604635382</v>
      </c>
      <c r="O203">
        <v>69811.292278980007</v>
      </c>
      <c r="P203" s="1">
        <v>0.28110599078340998</v>
      </c>
      <c r="Q203">
        <v>0.13364055299539199</v>
      </c>
      <c r="R203">
        <v>0.58525345622119795</v>
      </c>
      <c r="S203">
        <v>38.4</v>
      </c>
      <c r="T203">
        <v>82605.78125</v>
      </c>
      <c r="U203" s="1">
        <v>71.3662523958333</v>
      </c>
      <c r="V203">
        <v>140603.64123172799</v>
      </c>
      <c r="W203" s="1">
        <v>0.71907114524234905</v>
      </c>
      <c r="X203">
        <v>0.23375799333970401</v>
      </c>
      <c r="Y203">
        <v>4.7170861417946901E-2</v>
      </c>
      <c r="Z203">
        <v>0.280928854757651</v>
      </c>
      <c r="AA203">
        <v>140.60364123172801</v>
      </c>
      <c r="AB203">
        <v>7141.4334736702003</v>
      </c>
      <c r="AC203" s="1">
        <v>995.58492956163104</v>
      </c>
      <c r="AD203">
        <v>76139.297885805805</v>
      </c>
      <c r="AE203" s="1">
        <v>24</v>
      </c>
      <c r="AF203">
        <v>33771</v>
      </c>
      <c r="AG203" s="1">
        <v>44024.9412973773</v>
      </c>
      <c r="AH203" s="1">
        <v>60.259993485858203</v>
      </c>
      <c r="AI203">
        <v>50.750999902768903</v>
      </c>
      <c r="AJ203">
        <v>49.004296033870901</v>
      </c>
      <c r="AK203">
        <v>1.5</v>
      </c>
      <c r="AL203">
        <v>0.98365499999999995</v>
      </c>
      <c r="AM203">
        <v>1.2583409999999999</v>
      </c>
      <c r="AN203">
        <v>0</v>
      </c>
      <c r="AO203">
        <v>1.55362398681106</v>
      </c>
      <c r="AP203">
        <v>3261.3814412278002</v>
      </c>
      <c r="AQ203" s="1">
        <v>4852.14144159638</v>
      </c>
      <c r="AR203" s="1">
        <v>10321.754126454</v>
      </c>
      <c r="AS203" s="1">
        <v>1563.6530734006799</v>
      </c>
      <c r="AT203">
        <v>1093.81664541803</v>
      </c>
      <c r="AU203">
        <v>21092.746728096899</v>
      </c>
      <c r="AV203" s="1">
        <v>9737.3497116920007</v>
      </c>
      <c r="AW203" s="1">
        <v>0.41721198850000002</v>
      </c>
      <c r="AX203">
        <v>6447.5985487672997</v>
      </c>
      <c r="AY203" s="1">
        <v>0.2762574511</v>
      </c>
      <c r="AZ203">
        <v>935.32422870000005</v>
      </c>
      <c r="BA203">
        <v>4.0075430500000002E-2</v>
      </c>
      <c r="BB203">
        <v>6218.8212591027004</v>
      </c>
      <c r="BC203" s="1">
        <v>0.26645512999999998</v>
      </c>
      <c r="BD203">
        <v>23339.093748261999</v>
      </c>
      <c r="BE203" s="1">
        <v>0.58686522603931701</v>
      </c>
      <c r="BF203">
        <v>0.21430753694532001</v>
      </c>
      <c r="BG203">
        <v>0.16152266834588999</v>
      </c>
      <c r="BH203">
        <v>2.1027037260584601E-2</v>
      </c>
      <c r="BI203">
        <v>1.6277531408888699E-2</v>
      </c>
    </row>
    <row r="204" spans="1:61" x14ac:dyDescent="0.35">
      <c r="A204" t="s">
        <v>1454</v>
      </c>
      <c r="B204" t="s">
        <v>827</v>
      </c>
      <c r="C204">
        <v>93</v>
      </c>
      <c r="D204">
        <v>21.0093657311828</v>
      </c>
      <c r="E204">
        <v>1953.8710129999999</v>
      </c>
      <c r="F204" t="e">
        <v>#N/A</v>
      </c>
      <c r="G204">
        <v>5.9707613903491503E-3</v>
      </c>
      <c r="H204" t="e">
        <v>#N/A</v>
      </c>
      <c r="I204">
        <v>4.2265056581316497E-2</v>
      </c>
      <c r="J204">
        <v>0.90132477485875395</v>
      </c>
      <c r="K204">
        <v>4.7397174239486403E-2</v>
      </c>
      <c r="L204">
        <v>0.59357015470846097</v>
      </c>
      <c r="M204">
        <v>1.90778781973404E-2</v>
      </c>
      <c r="N204">
        <v>0.20179804068648999</v>
      </c>
      <c r="O204">
        <v>69989.171356499995</v>
      </c>
      <c r="P204" s="1">
        <v>0.12781954887218</v>
      </c>
      <c r="Q204">
        <v>0.150375939849624</v>
      </c>
      <c r="R204">
        <v>0.721804511278195</v>
      </c>
      <c r="S204">
        <v>12.75</v>
      </c>
      <c r="T204">
        <v>92041.960784309995</v>
      </c>
      <c r="U204" s="1">
        <v>153.244785333333</v>
      </c>
      <c r="V204">
        <v>257146.91331059701</v>
      </c>
      <c r="W204" s="1">
        <v>0.81400846562489404</v>
      </c>
      <c r="X204">
        <v>0.149966791519408</v>
      </c>
      <c r="Y204">
        <v>3.6024742855698497E-2</v>
      </c>
      <c r="Z204">
        <v>0.18599153437510599</v>
      </c>
      <c r="AA204">
        <v>257.14691331059697</v>
      </c>
      <c r="AB204">
        <v>5473.7369707833404</v>
      </c>
      <c r="AC204" s="1">
        <v>580.61115214466804</v>
      </c>
      <c r="AD204">
        <v>183288.031936794</v>
      </c>
      <c r="AE204" s="1">
        <v>304</v>
      </c>
      <c r="AF204">
        <v>37288</v>
      </c>
      <c r="AG204" s="1">
        <v>60264.3808758538</v>
      </c>
      <c r="AH204" s="1">
        <v>45.389994906071699</v>
      </c>
      <c r="AI204">
        <v>19.9999990219662</v>
      </c>
      <c r="AJ204">
        <v>22.478894623753</v>
      </c>
      <c r="AK204">
        <v>1.35</v>
      </c>
      <c r="AL204">
        <v>0.71135300000000001</v>
      </c>
      <c r="AM204">
        <v>1.0733140000000001</v>
      </c>
      <c r="AN204">
        <v>2276.9435548200099</v>
      </c>
      <c r="AO204">
        <v>1.50372715438576</v>
      </c>
      <c r="AP204">
        <v>1917.7071337206</v>
      </c>
      <c r="AQ204" s="1">
        <v>2853.1962206862399</v>
      </c>
      <c r="AR204" s="1">
        <v>8806.8190405156492</v>
      </c>
      <c r="AS204" s="1">
        <v>860.10510868866697</v>
      </c>
      <c r="AT204">
        <v>161.67226899742101</v>
      </c>
      <c r="AU204">
        <v>14599.4997726086</v>
      </c>
      <c r="AV204" s="1">
        <v>7063.8500617530999</v>
      </c>
      <c r="AW204" s="1">
        <v>0.39825024799999997</v>
      </c>
      <c r="AX204">
        <v>6767.7190221411001</v>
      </c>
      <c r="AY204" s="1">
        <v>0.38155478320000003</v>
      </c>
      <c r="AZ204">
        <v>1158.857964843</v>
      </c>
      <c r="BA204">
        <v>6.5334834100000003E-2</v>
      </c>
      <c r="BB204">
        <v>2746.7874221806001</v>
      </c>
      <c r="BC204" s="1">
        <v>0.15486013470000001</v>
      </c>
      <c r="BD204">
        <v>17737.214470917799</v>
      </c>
      <c r="BE204" s="1">
        <v>0.51177109795667597</v>
      </c>
      <c r="BF204">
        <v>0.291168039444754</v>
      </c>
      <c r="BG204">
        <v>0.14049347643823401</v>
      </c>
      <c r="BH204">
        <v>4.3496140193601499E-2</v>
      </c>
      <c r="BI204">
        <v>1.30712459667348E-2</v>
      </c>
    </row>
    <row r="205" spans="1:61" x14ac:dyDescent="0.35">
      <c r="A205" t="s">
        <v>1455</v>
      </c>
      <c r="B205" t="s">
        <v>828</v>
      </c>
      <c r="C205">
        <v>48</v>
      </c>
      <c r="D205">
        <v>25.268381812499999</v>
      </c>
      <c r="E205">
        <v>1212.882327</v>
      </c>
      <c r="F205" t="e">
        <v>#N/A</v>
      </c>
      <c r="G205" t="e">
        <v>#N/A</v>
      </c>
      <c r="H205" t="e">
        <v>#N/A</v>
      </c>
      <c r="I205">
        <v>7.4257801868728796E-2</v>
      </c>
      <c r="J205">
        <v>0.89850794371251097</v>
      </c>
      <c r="K205">
        <v>1.85182573343966E-2</v>
      </c>
      <c r="L205">
        <v>0.32591574813232399</v>
      </c>
      <c r="M205" t="e">
        <v>#N/A</v>
      </c>
      <c r="N205">
        <v>0.100117424532502</v>
      </c>
      <c r="O205">
        <v>64102.609500899998</v>
      </c>
      <c r="P205" s="1">
        <v>0.36263736263736301</v>
      </c>
      <c r="Q205">
        <v>0.13186813186813201</v>
      </c>
      <c r="R205">
        <v>0.50549450549450503</v>
      </c>
      <c r="S205">
        <v>13.9</v>
      </c>
      <c r="T205">
        <v>67952.561151069996</v>
      </c>
      <c r="U205" s="1">
        <v>87.257721366906495</v>
      </c>
      <c r="V205">
        <v>183560.86575247801</v>
      </c>
      <c r="W205" s="1">
        <v>0.87651944708563101</v>
      </c>
      <c r="X205">
        <v>7.2641011925516794E-2</v>
      </c>
      <c r="Y205">
        <v>5.0839540988852197E-2</v>
      </c>
      <c r="Z205">
        <v>0.123480552914369</v>
      </c>
      <c r="AA205">
        <v>183.56086575247801</v>
      </c>
      <c r="AB205">
        <v>6223.0488745508801</v>
      </c>
      <c r="AC205" s="1">
        <v>605.57138450249704</v>
      </c>
      <c r="AD205">
        <v>166842.415558332</v>
      </c>
      <c r="AE205" s="1">
        <v>246</v>
      </c>
      <c r="AF205">
        <v>47423</v>
      </c>
      <c r="AG205" s="1">
        <v>73668.338457842896</v>
      </c>
      <c r="AH205" s="1">
        <v>68.949977029367105</v>
      </c>
      <c r="AI205">
        <v>31.299999026371498</v>
      </c>
      <c r="AJ205">
        <v>40.7673952845023</v>
      </c>
      <c r="AK205">
        <v>2.6</v>
      </c>
      <c r="AL205">
        <v>2.065277</v>
      </c>
      <c r="AM205">
        <v>2.4131339999999999</v>
      </c>
      <c r="AN205">
        <v>0</v>
      </c>
      <c r="AO205" s="1">
        <v>0.83911313204515403</v>
      </c>
      <c r="AP205">
        <v>1881.95131480385</v>
      </c>
      <c r="AQ205" s="1">
        <v>2193.7260282959001</v>
      </c>
      <c r="AR205" s="1">
        <v>7661.4571035793497</v>
      </c>
      <c r="AS205" s="1">
        <v>524.49857322391301</v>
      </c>
      <c r="AT205">
        <v>194.86319054923499</v>
      </c>
      <c r="AU205">
        <v>12456.4962104522</v>
      </c>
      <c r="AV205" s="1">
        <v>6313.9902394929004</v>
      </c>
      <c r="AW205" s="1">
        <v>0.44310239070000002</v>
      </c>
      <c r="AX205">
        <v>5746.2663548606997</v>
      </c>
      <c r="AY205" s="1">
        <v>0.40326073730000001</v>
      </c>
      <c r="AZ205">
        <v>1374.2853760237001</v>
      </c>
      <c r="BA205">
        <v>9.6444421399999994E-2</v>
      </c>
      <c r="BB205">
        <v>814.96417618329997</v>
      </c>
      <c r="BC205" s="1">
        <v>5.71924506E-2</v>
      </c>
      <c r="BD205">
        <v>14249.5061465606</v>
      </c>
      <c r="BE205" s="1">
        <v>0.55454534115935505</v>
      </c>
      <c r="BF205">
        <v>0.24199847979215999</v>
      </c>
      <c r="BG205">
        <v>0.15944348121287499</v>
      </c>
      <c r="BH205">
        <v>2.3913525921665402E-2</v>
      </c>
      <c r="BI205">
        <v>2.0099171913945099E-2</v>
      </c>
    </row>
    <row r="206" spans="1:61" x14ac:dyDescent="0.35">
      <c r="A206" t="s">
        <v>1456</v>
      </c>
      <c r="B206" t="s">
        <v>829</v>
      </c>
      <c r="C206">
        <v>55</v>
      </c>
      <c r="D206">
        <v>16.904834236363602</v>
      </c>
      <c r="E206">
        <v>929.76588300000003</v>
      </c>
      <c r="F206" t="e">
        <v>#N/A</v>
      </c>
      <c r="G206" t="e">
        <v>#N/A</v>
      </c>
      <c r="H206" t="e">
        <v>#N/A</v>
      </c>
      <c r="I206">
        <v>1.15953017239411E-2</v>
      </c>
      <c r="J206">
        <v>0.94491770915093498</v>
      </c>
      <c r="K206">
        <v>3.3327519376410902E-2</v>
      </c>
      <c r="L206">
        <v>0.55636437407985595</v>
      </c>
      <c r="M206" t="e">
        <v>#N/A</v>
      </c>
      <c r="N206">
        <v>0.14186599794152599</v>
      </c>
      <c r="O206">
        <v>60037.380472390003</v>
      </c>
      <c r="P206" s="1">
        <v>0.188405797101449</v>
      </c>
      <c r="Q206">
        <v>0.26086956521739102</v>
      </c>
      <c r="R206">
        <v>0.55072463768115898</v>
      </c>
      <c r="S206">
        <v>10.27</v>
      </c>
      <c r="T206">
        <v>78801.655306710003</v>
      </c>
      <c r="U206" s="1">
        <v>90.532218403115905</v>
      </c>
      <c r="V206">
        <v>154191.45036536001</v>
      </c>
      <c r="W206" s="1">
        <v>0.77408015167204403</v>
      </c>
      <c r="X206">
        <v>0.14327225599261201</v>
      </c>
      <c r="Y206">
        <v>8.2647592335344203E-2</v>
      </c>
      <c r="Z206">
        <v>0.225919848327956</v>
      </c>
      <c r="AA206">
        <v>154.19145036536</v>
      </c>
      <c r="AB206">
        <v>3200.9122451312801</v>
      </c>
      <c r="AC206" s="1">
        <v>411.13419731706801</v>
      </c>
      <c r="AD206">
        <v>136047.58177583801</v>
      </c>
      <c r="AE206" s="1">
        <v>125</v>
      </c>
      <c r="AF206">
        <v>37536</v>
      </c>
      <c r="AG206" s="1">
        <v>56652.776920378798</v>
      </c>
      <c r="AH206" s="1">
        <v>25</v>
      </c>
      <c r="AI206">
        <v>20.004795733473301</v>
      </c>
      <c r="AJ206">
        <v>22.3897615311549</v>
      </c>
      <c r="AK206">
        <v>2</v>
      </c>
      <c r="AL206">
        <v>1.4078200000000001</v>
      </c>
      <c r="AM206">
        <v>1.946224</v>
      </c>
      <c r="AN206">
        <v>0</v>
      </c>
      <c r="AO206">
        <v>0.731610154467357</v>
      </c>
      <c r="AP206">
        <v>1731.0798443224901</v>
      </c>
      <c r="AQ206" s="1">
        <v>2730.2690778555898</v>
      </c>
      <c r="AR206" s="1">
        <v>9126.3177700401793</v>
      </c>
      <c r="AS206" s="1">
        <v>983.09025606610703</v>
      </c>
      <c r="AT206">
        <v>168.542288833371</v>
      </c>
      <c r="AU206">
        <v>14739.299237117701</v>
      </c>
      <c r="AV206" s="1">
        <v>9891.6769192506999</v>
      </c>
      <c r="AW206" s="1">
        <v>0.60949259990000004</v>
      </c>
      <c r="AX206">
        <v>2900.0582303984002</v>
      </c>
      <c r="AY206" s="1">
        <v>0.1786920504</v>
      </c>
      <c r="AZ206">
        <v>1342.9306003535</v>
      </c>
      <c r="BA206" s="1">
        <v>8.2746966899999996E-2</v>
      </c>
      <c r="BB206">
        <v>2094.6976932356001</v>
      </c>
      <c r="BC206" s="1">
        <v>0.12906838279999999</v>
      </c>
      <c r="BD206">
        <v>16229.3634432382</v>
      </c>
      <c r="BE206" s="1">
        <v>0.51817458751696599</v>
      </c>
      <c r="BF206">
        <v>0.24599784853628801</v>
      </c>
      <c r="BG206">
        <v>0.19334725243627399</v>
      </c>
      <c r="BH206">
        <v>2.1448582640163399E-2</v>
      </c>
      <c r="BI206">
        <v>2.1031728870307902E-2</v>
      </c>
    </row>
    <row r="207" spans="1:61" x14ac:dyDescent="0.35">
      <c r="A207" t="s">
        <v>1457</v>
      </c>
      <c r="B207" t="s">
        <v>830</v>
      </c>
      <c r="C207">
        <v>59</v>
      </c>
      <c r="D207">
        <v>11.3693687118644</v>
      </c>
      <c r="E207">
        <v>670.79275399999995</v>
      </c>
      <c r="F207" t="e">
        <v>#N/A</v>
      </c>
      <c r="G207" t="e">
        <v>#N/A</v>
      </c>
      <c r="H207" t="e">
        <v>#N/A</v>
      </c>
      <c r="I207">
        <v>9.3796450194254297E-2</v>
      </c>
      <c r="J207">
        <v>0.88591549797507296</v>
      </c>
      <c r="K207">
        <v>1.8888875842350099E-2</v>
      </c>
      <c r="L207">
        <v>0.42267050658017402</v>
      </c>
      <c r="M207" t="e">
        <v>#N/A</v>
      </c>
      <c r="N207">
        <v>0.11280911953134699</v>
      </c>
      <c r="O207">
        <v>65682.100906020001</v>
      </c>
      <c r="P207" s="1">
        <v>0.27586206896551702</v>
      </c>
      <c r="Q207">
        <v>0.12068965517241401</v>
      </c>
      <c r="R207">
        <v>0.60344827586206895</v>
      </c>
      <c r="S207">
        <v>7</v>
      </c>
      <c r="T207">
        <v>75273</v>
      </c>
      <c r="U207" s="1">
        <v>95.827536285714302</v>
      </c>
      <c r="V207">
        <v>218443.01257911301</v>
      </c>
      <c r="W207" s="1">
        <v>0.75205887886841505</v>
      </c>
      <c r="X207">
        <v>5.1198665884028202E-2</v>
      </c>
      <c r="Y207">
        <v>0.19674245524755701</v>
      </c>
      <c r="Z207">
        <v>0.24794112113158501</v>
      </c>
      <c r="AA207">
        <v>218.443012579113</v>
      </c>
      <c r="AB207">
        <v>5556.1676505527703</v>
      </c>
      <c r="AC207" s="1">
        <v>461.27822364640502</v>
      </c>
      <c r="AD207">
        <v>192153.378235018</v>
      </c>
      <c r="AE207" s="1">
        <v>341</v>
      </c>
      <c r="AF207">
        <v>42327</v>
      </c>
      <c r="AG207" s="1">
        <v>63441.371273712699</v>
      </c>
      <c r="AH207" s="1">
        <v>45.199969336081097</v>
      </c>
      <c r="AI207">
        <v>19.9999945553134</v>
      </c>
      <c r="AJ207">
        <v>29.324832647751201</v>
      </c>
      <c r="AK207">
        <v>1</v>
      </c>
      <c r="AL207">
        <v>0.35744500000000001</v>
      </c>
      <c r="AM207">
        <v>0.62263100000000005</v>
      </c>
      <c r="AN207">
        <v>2042.6066945857301</v>
      </c>
      <c r="AO207" s="1">
        <v>1.0295568957616601</v>
      </c>
      <c r="AP207">
        <v>2720.6922840433699</v>
      </c>
      <c r="AQ207" s="1">
        <v>3441.7598225874699</v>
      </c>
      <c r="AR207" s="1">
        <v>8849.4611556284108</v>
      </c>
      <c r="AS207" s="1">
        <v>1108.62399089064</v>
      </c>
      <c r="AT207">
        <v>69.743448659852405</v>
      </c>
      <c r="AU207">
        <v>16190.280701809699</v>
      </c>
      <c r="AV207" s="1">
        <v>8854.0489528247999</v>
      </c>
      <c r="AW207" s="1">
        <v>0.51197829299999997</v>
      </c>
      <c r="AX207">
        <v>6072.7628236521996</v>
      </c>
      <c r="AY207" s="1">
        <v>0.35115264899999998</v>
      </c>
      <c r="AZ207">
        <v>1166.566282319</v>
      </c>
      <c r="BA207" s="1">
        <v>6.7455761399999994E-2</v>
      </c>
      <c r="BB207">
        <v>1200.4194992657999</v>
      </c>
      <c r="BC207" s="1">
        <v>6.9413296599999993E-2</v>
      </c>
      <c r="BD207">
        <v>17293.7975580618</v>
      </c>
      <c r="BE207" s="1">
        <v>0.61591178886388998</v>
      </c>
      <c r="BF207">
        <v>0.18737966088338401</v>
      </c>
      <c r="BG207">
        <v>0.15074160922280799</v>
      </c>
      <c r="BH207">
        <v>3.3160201938357697E-2</v>
      </c>
      <c r="BI207">
        <v>1.28067390915603E-2</v>
      </c>
    </row>
    <row r="208" spans="1:61" x14ac:dyDescent="0.35">
      <c r="A208" t="s">
        <v>1458</v>
      </c>
      <c r="B208" t="s">
        <v>831</v>
      </c>
      <c r="C208">
        <v>7</v>
      </c>
      <c r="D208">
        <v>217.148394142857</v>
      </c>
      <c r="E208">
        <v>1520.038759</v>
      </c>
      <c r="F208">
        <v>1.0835390265026701E-2</v>
      </c>
      <c r="G208">
        <v>0.101309694167526</v>
      </c>
      <c r="H208" t="e">
        <v>#N/A</v>
      </c>
      <c r="I208">
        <v>3.9517443728683599E-2</v>
      </c>
      <c r="J208">
        <v>0.79762445396426696</v>
      </c>
      <c r="K208">
        <v>4.5987112356717902E-2</v>
      </c>
      <c r="L208">
        <v>0.66205120188820599</v>
      </c>
      <c r="M208">
        <v>8.9268758804024392E-3</v>
      </c>
      <c r="N208">
        <v>0.17754307599865399</v>
      </c>
      <c r="O208">
        <v>67775.213959770001</v>
      </c>
      <c r="P208" s="1">
        <v>0.1875</v>
      </c>
      <c r="Q208">
        <v>0.203125</v>
      </c>
      <c r="R208">
        <v>0.609375</v>
      </c>
      <c r="S208">
        <v>16</v>
      </c>
      <c r="T208">
        <v>84811.9375</v>
      </c>
      <c r="U208" s="1">
        <v>95.002422437500002</v>
      </c>
      <c r="V208">
        <v>127845.66107238299</v>
      </c>
      <c r="W208" s="1">
        <v>0.74099950208500598</v>
      </c>
      <c r="X208">
        <v>0.15814471809757399</v>
      </c>
      <c r="Y208">
        <v>0.10085577981742</v>
      </c>
      <c r="Z208">
        <v>0.25900049791499402</v>
      </c>
      <c r="AA208">
        <v>127.845661072383</v>
      </c>
      <c r="AB208">
        <v>3275.0520146440599</v>
      </c>
      <c r="AC208" s="1">
        <v>422.97474731695303</v>
      </c>
      <c r="AD208">
        <v>83694.745085713395</v>
      </c>
      <c r="AE208" s="1">
        <v>31</v>
      </c>
      <c r="AF208">
        <v>33423.5</v>
      </c>
      <c r="AG208" s="1">
        <v>51152.2018459069</v>
      </c>
      <c r="AH208" s="1">
        <v>44.754976443084303</v>
      </c>
      <c r="AI208">
        <v>22.754997093723802</v>
      </c>
      <c r="AJ208">
        <v>26.8234874555517</v>
      </c>
      <c r="AK208">
        <v>1.5</v>
      </c>
      <c r="AL208">
        <v>1.326284</v>
      </c>
      <c r="AM208">
        <v>1.4345410000000001</v>
      </c>
      <c r="AN208">
        <v>0</v>
      </c>
      <c r="AO208">
        <v>0.76830426801387897</v>
      </c>
      <c r="AP208">
        <v>2039.6170963690499</v>
      </c>
      <c r="AQ208" s="1">
        <v>2978.4464726270799</v>
      </c>
      <c r="AR208" s="1">
        <v>9283.70669921845</v>
      </c>
      <c r="AS208" s="1">
        <v>1200.0976219843899</v>
      </c>
      <c r="AT208" s="1">
        <v>244.03865875370099</v>
      </c>
      <c r="AU208">
        <v>15745.9065489527</v>
      </c>
      <c r="AV208" s="1">
        <v>10634.691640556901</v>
      </c>
      <c r="AW208" s="1">
        <v>0.56434288160000001</v>
      </c>
      <c r="AX208">
        <v>2986.8823908039999</v>
      </c>
      <c r="AY208" s="1">
        <v>0.1585025568</v>
      </c>
      <c r="AZ208">
        <v>2764.8813750881</v>
      </c>
      <c r="BA208">
        <v>0.14672180209999999</v>
      </c>
      <c r="BB208">
        <v>2457.9244683328002</v>
      </c>
      <c r="BC208" s="1">
        <v>0.1304327595</v>
      </c>
      <c r="BD208">
        <v>18844.3798747818</v>
      </c>
      <c r="BE208" s="1">
        <v>0.57046452069525999</v>
      </c>
      <c r="BF208">
        <v>0.21531928609704501</v>
      </c>
      <c r="BG208">
        <v>0.18234584180323599</v>
      </c>
      <c r="BH208">
        <v>2.4413571574772201E-2</v>
      </c>
      <c r="BI208">
        <v>7.4567798296860796E-3</v>
      </c>
    </row>
    <row r="209" spans="1:61" x14ac:dyDescent="0.35">
      <c r="A209" t="s">
        <v>1459</v>
      </c>
      <c r="B209" t="s">
        <v>832</v>
      </c>
      <c r="C209">
        <v>41</v>
      </c>
      <c r="D209">
        <v>63.815235048780501</v>
      </c>
      <c r="E209">
        <v>2616.4246370000001</v>
      </c>
      <c r="F209">
        <v>4.6221193434260099E-3</v>
      </c>
      <c r="G209">
        <v>2.6628680540543199E-2</v>
      </c>
      <c r="H209" t="e">
        <v>#N/A</v>
      </c>
      <c r="I209">
        <v>4.5360375060951599E-2</v>
      </c>
      <c r="J209">
        <v>0.87729857730777605</v>
      </c>
      <c r="K209">
        <v>4.4597861652119097E-2</v>
      </c>
      <c r="L209">
        <v>0.53223473470023097</v>
      </c>
      <c r="M209">
        <v>9.0176359014488006E-3</v>
      </c>
      <c r="N209">
        <v>0.19688099887326499</v>
      </c>
      <c r="O209">
        <v>70953.837841090004</v>
      </c>
      <c r="P209" s="1">
        <v>0.21195652173912999</v>
      </c>
      <c r="Q209">
        <v>0.157608695652174</v>
      </c>
      <c r="R209">
        <v>0.63043478260869601</v>
      </c>
      <c r="S209">
        <v>15</v>
      </c>
      <c r="T209">
        <v>95069.333333329996</v>
      </c>
      <c r="U209" s="1">
        <v>174.42830913333299</v>
      </c>
      <c r="V209">
        <v>176849.48133287299</v>
      </c>
      <c r="W209" s="1">
        <v>0.88847237471044205</v>
      </c>
      <c r="X209">
        <v>6.5943073955896797E-2</v>
      </c>
      <c r="Y209">
        <v>4.5584551333661599E-2</v>
      </c>
      <c r="Z209">
        <v>0.11152762528955799</v>
      </c>
      <c r="AA209">
        <v>176.84948133287301</v>
      </c>
      <c r="AB209">
        <v>3555.8857184083299</v>
      </c>
      <c r="AC209" s="1">
        <v>463.17551931842598</v>
      </c>
      <c r="AD209">
        <v>123559.33929214301</v>
      </c>
      <c r="AE209" s="1">
        <v>96</v>
      </c>
      <c r="AF209">
        <v>41463</v>
      </c>
      <c r="AG209" s="1">
        <v>63876.454314040697</v>
      </c>
      <c r="AH209" s="1">
        <v>21.799941021913899</v>
      </c>
      <c r="AI209">
        <v>19.999999027019701</v>
      </c>
      <c r="AJ209">
        <v>20.3760789755361</v>
      </c>
      <c r="AK209">
        <v>4.5999999999999996</v>
      </c>
      <c r="AL209">
        <v>4.5999999999999996</v>
      </c>
      <c r="AM209">
        <v>4.5999999999999996</v>
      </c>
      <c r="AN209">
        <v>1805.7554661376601</v>
      </c>
      <c r="AO209">
        <v>1.3085216136089901</v>
      </c>
      <c r="AP209">
        <v>1736.12537344411</v>
      </c>
      <c r="AQ209" s="1">
        <v>4238.1512859909699</v>
      </c>
      <c r="AR209" s="1">
        <v>8586.4968561676196</v>
      </c>
      <c r="AS209" s="1">
        <v>931.11533026739301</v>
      </c>
      <c r="AT209">
        <v>562.92912441337796</v>
      </c>
      <c r="AU209">
        <v>16054.8179702835</v>
      </c>
      <c r="AV209" s="1">
        <v>7997.8090914001004</v>
      </c>
      <c r="AW209" s="1">
        <v>0.51311642479999997</v>
      </c>
      <c r="AX209">
        <v>4817.3912960098996</v>
      </c>
      <c r="AY209" s="1">
        <v>0.30906996780000001</v>
      </c>
      <c r="AZ209">
        <v>1356.3981318302999</v>
      </c>
      <c r="BA209">
        <v>8.7022602300000002E-2</v>
      </c>
      <c r="BB209">
        <v>1415.1352212519</v>
      </c>
      <c r="BC209" s="1">
        <v>9.0791004999999994E-2</v>
      </c>
      <c r="BD209">
        <v>15586.7337404922</v>
      </c>
      <c r="BE209" s="1">
        <v>0.49835169340440399</v>
      </c>
      <c r="BF209">
        <v>0.18500643697323499</v>
      </c>
      <c r="BG209">
        <v>0.27783535097832601</v>
      </c>
      <c r="BH209">
        <v>2.8912884910387501E-2</v>
      </c>
      <c r="BI209">
        <v>9.8936337336483406E-3</v>
      </c>
    </row>
    <row r="210" spans="1:61" x14ac:dyDescent="0.35">
      <c r="A210" t="s">
        <v>1460</v>
      </c>
      <c r="B210" t="s">
        <v>833</v>
      </c>
      <c r="C210">
        <v>182</v>
      </c>
      <c r="D210">
        <v>7.9931016703296702</v>
      </c>
      <c r="E210">
        <v>1454.744504</v>
      </c>
      <c r="F210" t="e">
        <v>#N/A</v>
      </c>
      <c r="G210" t="e">
        <v>#N/A</v>
      </c>
      <c r="H210" t="e">
        <v>#N/A</v>
      </c>
      <c r="I210">
        <v>2.5947782805392401E-2</v>
      </c>
      <c r="J210">
        <v>0.92225577636615597</v>
      </c>
      <c r="K210">
        <v>4.2698373274956798E-2</v>
      </c>
      <c r="L210">
        <v>0.48465370337173602</v>
      </c>
      <c r="M210" t="e">
        <v>#N/A</v>
      </c>
      <c r="N210">
        <v>0.185003965800352</v>
      </c>
      <c r="O210">
        <v>61062.765637639997</v>
      </c>
      <c r="P210" s="1">
        <v>0.27722772277227697</v>
      </c>
      <c r="Q210">
        <v>0.14851485148514901</v>
      </c>
      <c r="R210">
        <v>0.57425742574257399</v>
      </c>
      <c r="S210">
        <v>12</v>
      </c>
      <c r="T210">
        <v>89607.833333329996</v>
      </c>
      <c r="U210" s="1">
        <v>121.228708666667</v>
      </c>
      <c r="V210">
        <v>256982.33536684301</v>
      </c>
      <c r="W210" s="1">
        <v>0.92055170445055601</v>
      </c>
      <c r="X210">
        <v>5.1805990333284799E-2</v>
      </c>
      <c r="Y210">
        <v>2.7642305216159398E-2</v>
      </c>
      <c r="Z210">
        <v>7.9448295549444103E-2</v>
      </c>
      <c r="AA210">
        <v>256.98233536684302</v>
      </c>
      <c r="AB210">
        <v>5205.7258021440202</v>
      </c>
      <c r="AC210" s="1">
        <v>768.365171290587</v>
      </c>
      <c r="AD210" s="1">
        <v>205879.870829639</v>
      </c>
      <c r="AE210" s="1">
        <v>382</v>
      </c>
      <c r="AF210">
        <v>44119</v>
      </c>
      <c r="AG210" s="1">
        <v>65595.322539098401</v>
      </c>
      <c r="AH210" s="1">
        <v>26.0998267836925</v>
      </c>
      <c r="AI210">
        <v>19.999997094226099</v>
      </c>
      <c r="AJ210">
        <v>21.708763309778199</v>
      </c>
      <c r="AK210">
        <v>2.5</v>
      </c>
      <c r="AL210">
        <v>0.66495599999999999</v>
      </c>
      <c r="AM210">
        <v>1.2168600000000001</v>
      </c>
      <c r="AN210">
        <v>0</v>
      </c>
      <c r="AO210">
        <v>0.87430350076718499</v>
      </c>
      <c r="AP210">
        <v>2039.2633633211501</v>
      </c>
      <c r="AQ210" s="1">
        <v>3787.0232503727698</v>
      </c>
      <c r="AR210" s="1">
        <v>7952.7966513630499</v>
      </c>
      <c r="AS210" s="1">
        <v>1278.4744158758499</v>
      </c>
      <c r="AT210" s="1">
        <v>338.43852899684202</v>
      </c>
      <c r="AU210" s="1">
        <v>15395.996209929701</v>
      </c>
      <c r="AV210" s="1">
        <v>7770.7656299179998</v>
      </c>
      <c r="AW210" s="1">
        <v>0.52612927320000002</v>
      </c>
      <c r="AX210">
        <v>4347.3806020723996</v>
      </c>
      <c r="AY210" s="1">
        <v>0.29434476669999998</v>
      </c>
      <c r="AZ210">
        <v>1555.2942771991</v>
      </c>
      <c r="BA210" s="1">
        <v>0.1053031177</v>
      </c>
      <c r="BB210">
        <v>1096.2482837355001</v>
      </c>
      <c r="BC210" s="1">
        <v>7.4222842400000003E-2</v>
      </c>
      <c r="BD210">
        <v>14769.688792925001</v>
      </c>
      <c r="BE210" s="1">
        <v>0.541520200057656</v>
      </c>
      <c r="BF210">
        <v>0.242490804255099</v>
      </c>
      <c r="BG210">
        <v>0.161348115978313</v>
      </c>
      <c r="BH210">
        <v>3.81794158026139E-2</v>
      </c>
      <c r="BI210">
        <v>1.6461463906319002E-2</v>
      </c>
    </row>
    <row r="211" spans="1:61" x14ac:dyDescent="0.35">
      <c r="A211" t="s">
        <v>1461</v>
      </c>
      <c r="B211" t="s">
        <v>834</v>
      </c>
      <c r="C211">
        <v>122</v>
      </c>
      <c r="D211">
        <v>6.6833854836065596</v>
      </c>
      <c r="E211">
        <v>815.37302899999997</v>
      </c>
      <c r="F211" t="e">
        <v>#N/A</v>
      </c>
      <c r="G211" t="e">
        <v>#N/A</v>
      </c>
      <c r="H211" t="e">
        <v>#N/A</v>
      </c>
      <c r="I211" t="e">
        <v>#N/A</v>
      </c>
      <c r="J211">
        <v>0.95375126420961898</v>
      </c>
      <c r="K211">
        <v>3.1420930034775502E-2</v>
      </c>
      <c r="L211">
        <v>0.52810105750117697</v>
      </c>
      <c r="M211" t="e">
        <v>#N/A</v>
      </c>
      <c r="N211">
        <v>0.18095003080154701</v>
      </c>
      <c r="O211">
        <v>65257.441643749997</v>
      </c>
      <c r="P211" s="1">
        <v>0.172839506172839</v>
      </c>
      <c r="Q211">
        <v>0.11111111111111099</v>
      </c>
      <c r="R211">
        <v>0.71604938271604901</v>
      </c>
      <c r="S211">
        <v>11</v>
      </c>
      <c r="T211">
        <v>70936.909090899993</v>
      </c>
      <c r="U211" s="1">
        <v>74.124820818181803</v>
      </c>
      <c r="V211">
        <v>358757.03462837997</v>
      </c>
      <c r="W211" s="1">
        <v>0.91464644857232502</v>
      </c>
      <c r="X211">
        <v>5.1482798779341497E-2</v>
      </c>
      <c r="Y211">
        <v>3.3870752648333002E-2</v>
      </c>
      <c r="Z211">
        <v>8.5353551427674507E-2</v>
      </c>
      <c r="AA211">
        <v>358.75703462837998</v>
      </c>
      <c r="AB211">
        <v>7418.3089026360203</v>
      </c>
      <c r="AC211" s="1">
        <v>802.30686659124206</v>
      </c>
      <c r="AD211" s="1">
        <v>228575.63607469399</v>
      </c>
      <c r="AE211" s="1">
        <v>432</v>
      </c>
      <c r="AF211">
        <v>33005</v>
      </c>
      <c r="AG211" s="1">
        <v>59084.559684161599</v>
      </c>
      <c r="AH211" s="1">
        <v>39.659968308117797</v>
      </c>
      <c r="AI211">
        <v>19.999998504969799</v>
      </c>
      <c r="AJ211">
        <v>20.231357807778199</v>
      </c>
      <c r="AK211">
        <v>3.05</v>
      </c>
      <c r="AL211">
        <v>1.6316580000000001</v>
      </c>
      <c r="AM211">
        <v>2.4979770000000001</v>
      </c>
      <c r="AN211">
        <v>0</v>
      </c>
      <c r="AO211" s="1">
        <v>1.2732227767769799</v>
      </c>
      <c r="AP211">
        <v>2927.4027777536398</v>
      </c>
      <c r="AQ211" s="1">
        <v>4300.9081429893604</v>
      </c>
      <c r="AR211" s="1">
        <v>8844.1774911836092</v>
      </c>
      <c r="AS211" s="1">
        <v>1214.6590637351101</v>
      </c>
      <c r="AT211">
        <v>197.10913199705601</v>
      </c>
      <c r="AU211">
        <v>17484.256607658801</v>
      </c>
      <c r="AV211" s="1">
        <v>9363.6073802736992</v>
      </c>
      <c r="AW211" s="1">
        <v>0.45696131919999999</v>
      </c>
      <c r="AX211">
        <v>6184.8735060081999</v>
      </c>
      <c r="AY211" s="1">
        <v>0.30183324030000003</v>
      </c>
      <c r="AZ211">
        <v>1209.0105114139999</v>
      </c>
      <c r="BA211">
        <v>5.9001944000000001E-2</v>
      </c>
      <c r="BB211">
        <v>3733.5370243563002</v>
      </c>
      <c r="BC211" s="1">
        <v>0.18220349650000001</v>
      </c>
      <c r="BD211">
        <v>20491.028422052201</v>
      </c>
      <c r="BE211" s="1">
        <v>0.55810842352613099</v>
      </c>
      <c r="BF211">
        <v>0.26290845039583899</v>
      </c>
      <c r="BG211">
        <v>0.13675355247734899</v>
      </c>
      <c r="BH211">
        <v>2.58660060346305E-2</v>
      </c>
      <c r="BI211">
        <v>1.6363567566050799E-2</v>
      </c>
    </row>
    <row r="212" spans="1:61" x14ac:dyDescent="0.35">
      <c r="A212" t="s">
        <v>1462</v>
      </c>
      <c r="B212" t="s">
        <v>835</v>
      </c>
      <c r="C212">
        <v>2</v>
      </c>
      <c r="D212">
        <v>563.85369200000002</v>
      </c>
      <c r="E212">
        <v>1127.707384</v>
      </c>
      <c r="F212">
        <v>1.1577066572933999E-2</v>
      </c>
      <c r="G212">
        <v>1.1557696895545699E-2</v>
      </c>
      <c r="H212" t="e">
        <v>#N/A</v>
      </c>
      <c r="I212">
        <v>3.0239800585040999E-2</v>
      </c>
      <c r="J212">
        <v>0.88833483174908501</v>
      </c>
      <c r="K212">
        <v>5.6510302966847697E-2</v>
      </c>
      <c r="L212">
        <v>8.3638594538309505E-2</v>
      </c>
      <c r="M212" t="e">
        <v>#N/A</v>
      </c>
      <c r="N212">
        <v>0.13510609813336699</v>
      </c>
      <c r="O212">
        <v>89649.742155369997</v>
      </c>
      <c r="P212" s="1">
        <v>0.12380952380952399</v>
      </c>
      <c r="Q212">
        <v>0.161904761904762</v>
      </c>
      <c r="R212">
        <v>0.71428571428571397</v>
      </c>
      <c r="S212">
        <v>23.5</v>
      </c>
      <c r="T212">
        <v>82580.340425529997</v>
      </c>
      <c r="U212" s="1">
        <v>47.987548255319098</v>
      </c>
      <c r="V212">
        <v>474525.73033786198</v>
      </c>
      <c r="W212" s="1">
        <v>0.83166407279240295</v>
      </c>
      <c r="X212">
        <v>0.12544981681609799</v>
      </c>
      <c r="Y212">
        <v>4.2886110391498901E-2</v>
      </c>
      <c r="Z212">
        <v>0.16833592720759699</v>
      </c>
      <c r="AA212">
        <v>474.525730337862</v>
      </c>
      <c r="AB212">
        <v>15680.9818317196</v>
      </c>
      <c r="AC212" s="1">
        <v>1187.3962776145099</v>
      </c>
      <c r="AD212">
        <v>403152.20722912002</v>
      </c>
      <c r="AE212" s="1">
        <v>588</v>
      </c>
      <c r="AF212">
        <v>69696</v>
      </c>
      <c r="AG212" s="1">
        <v>139793.116591928</v>
      </c>
      <c r="AH212" s="1">
        <v>106.14998684066001</v>
      </c>
      <c r="AI212">
        <v>26.8871987185302</v>
      </c>
      <c r="AJ212">
        <v>48.880986982560202</v>
      </c>
      <c r="AK212">
        <v>2</v>
      </c>
      <c r="AL212">
        <v>1.02369</v>
      </c>
      <c r="AM212">
        <v>1.35172</v>
      </c>
      <c r="AN212">
        <v>0</v>
      </c>
      <c r="AO212">
        <v>0.44015268705819199</v>
      </c>
      <c r="AP212">
        <v>3049.3185721660602</v>
      </c>
      <c r="AQ212" s="1">
        <v>2176.44173020685</v>
      </c>
      <c r="AR212" s="1">
        <v>12213.4842206549</v>
      </c>
      <c r="AS212" s="1">
        <v>1310.9110935820599</v>
      </c>
      <c r="AT212">
        <v>1813.3620112928199</v>
      </c>
      <c r="AU212">
        <v>20563.5176279027</v>
      </c>
      <c r="AV212" s="1">
        <v>2722.9536266545001</v>
      </c>
      <c r="AW212" s="1">
        <v>0.1157631006</v>
      </c>
      <c r="AX212">
        <v>14184.7965072719</v>
      </c>
      <c r="AY212" s="1">
        <v>0.60304957439999995</v>
      </c>
      <c r="AZ212">
        <v>6236.6008895978002</v>
      </c>
      <c r="BA212" s="1">
        <v>0.2651415909</v>
      </c>
      <c r="BB212">
        <v>377.42414941769999</v>
      </c>
      <c r="BC212" s="1">
        <v>1.60457341E-2</v>
      </c>
      <c r="BD212">
        <v>23521.7751729419</v>
      </c>
      <c r="BE212" s="1">
        <v>0.60550344018059399</v>
      </c>
      <c r="BF212">
        <v>0.221602427862477</v>
      </c>
      <c r="BG212">
        <v>0.13444399758932099</v>
      </c>
      <c r="BH212">
        <v>1.9800801541746901E-2</v>
      </c>
      <c r="BI212">
        <v>1.8649332825861401E-2</v>
      </c>
    </row>
    <row r="213" spans="1:61" x14ac:dyDescent="0.35">
      <c r="A213" t="s">
        <v>1463</v>
      </c>
      <c r="B213" t="s">
        <v>836</v>
      </c>
      <c r="C213">
        <v>40</v>
      </c>
      <c r="D213">
        <v>61.154381225000002</v>
      </c>
      <c r="E213">
        <v>2446.1752489999999</v>
      </c>
      <c r="F213">
        <v>1.7552648345114101E-2</v>
      </c>
      <c r="G213">
        <v>6.4451630965223503E-3</v>
      </c>
      <c r="H213" t="e">
        <v>#N/A</v>
      </c>
      <c r="I213">
        <v>2.8126433163146398E-2</v>
      </c>
      <c r="J213">
        <v>0.89699114012122005</v>
      </c>
      <c r="K213">
        <v>4.7764357653603998E-2</v>
      </c>
      <c r="L213">
        <v>7.9702284498335704E-2</v>
      </c>
      <c r="M213">
        <v>1.1707199116643901E-2</v>
      </c>
      <c r="N213">
        <v>9.8103849595708795E-2</v>
      </c>
      <c r="O213">
        <v>84652.640065569998</v>
      </c>
      <c r="P213" s="1">
        <v>0.05</v>
      </c>
      <c r="Q213">
        <v>0.11874999999999999</v>
      </c>
      <c r="R213">
        <v>0.83125000000000004</v>
      </c>
      <c r="S213">
        <v>16.5</v>
      </c>
      <c r="T213">
        <v>107038.42424242001</v>
      </c>
      <c r="U213" s="1">
        <v>148.253045393939</v>
      </c>
      <c r="V213">
        <v>324056.16168508597</v>
      </c>
      <c r="W213" s="1">
        <v>0.88029813042508398</v>
      </c>
      <c r="X213">
        <v>8.5105271128407101E-2</v>
      </c>
      <c r="Y213">
        <v>3.4596598446509301E-2</v>
      </c>
      <c r="Z213">
        <v>0.11970186957491601</v>
      </c>
      <c r="AA213">
        <v>324.05616168508601</v>
      </c>
      <c r="AB213">
        <v>9583.1817485616302</v>
      </c>
      <c r="AC213" s="1">
        <v>1012.94962452627</v>
      </c>
      <c r="AD213">
        <v>251927.343091002</v>
      </c>
      <c r="AE213" s="1">
        <v>479</v>
      </c>
      <c r="AF213">
        <v>74760</v>
      </c>
      <c r="AG213" s="1">
        <v>157417.878269618</v>
      </c>
      <c r="AH213" s="1">
        <v>81.649982169332304</v>
      </c>
      <c r="AI213">
        <v>26.207999874349898</v>
      </c>
      <c r="AJ213">
        <v>43.204497080405503</v>
      </c>
      <c r="AK213">
        <v>2.75</v>
      </c>
      <c r="AL213">
        <v>2.75</v>
      </c>
      <c r="AM213">
        <v>2.75</v>
      </c>
      <c r="AN213">
        <v>3056.7132845681099</v>
      </c>
      <c r="AO213">
        <v>0.73344816654876599</v>
      </c>
      <c r="AP213">
        <v>2117.3469775386502</v>
      </c>
      <c r="AQ213" s="1">
        <v>3737.12789945738</v>
      </c>
      <c r="AR213" s="1">
        <v>9035.3499852618297</v>
      </c>
      <c r="AS213" s="1">
        <v>1054.3509427848001</v>
      </c>
      <c r="AT213">
        <v>515.170105050801</v>
      </c>
      <c r="AU213">
        <v>16459.3459100935</v>
      </c>
      <c r="AV213" s="1">
        <v>3442.4379247688998</v>
      </c>
      <c r="AW213" s="1">
        <v>0.207175726</v>
      </c>
      <c r="AX213">
        <v>11097.262463019701</v>
      </c>
      <c r="AY213" s="1">
        <v>0.66786488479999995</v>
      </c>
      <c r="AZ213">
        <v>1669.3309000718</v>
      </c>
      <c r="BA213">
        <v>0.10046509150000001</v>
      </c>
      <c r="BB213">
        <v>406.99796636539998</v>
      </c>
      <c r="BC213" s="1">
        <v>2.4494297700000001E-2</v>
      </c>
      <c r="BD213">
        <v>16616.029254225799</v>
      </c>
      <c r="BE213" s="1">
        <v>0.57018242142943099</v>
      </c>
      <c r="BF213">
        <v>0.22555258930755101</v>
      </c>
      <c r="BG213">
        <v>0.13332790782071</v>
      </c>
      <c r="BH213">
        <v>5.1563258993083602E-2</v>
      </c>
      <c r="BI213">
        <v>1.9373822449224299E-2</v>
      </c>
    </row>
    <row r="214" spans="1:61" x14ac:dyDescent="0.35">
      <c r="A214" t="s">
        <v>1464</v>
      </c>
      <c r="B214" t="s">
        <v>837</v>
      </c>
      <c r="C214">
        <v>39</v>
      </c>
      <c r="D214">
        <v>12.0290804102564</v>
      </c>
      <c r="E214">
        <v>469.13413600000001</v>
      </c>
      <c r="F214" t="e">
        <v>#N/A</v>
      </c>
      <c r="G214" t="e">
        <v>#N/A</v>
      </c>
      <c r="H214" t="e">
        <v>#N/A</v>
      </c>
      <c r="I214" t="e">
        <v>#N/A</v>
      </c>
      <c r="J214">
        <v>0.97271293915024404</v>
      </c>
      <c r="K214" t="e">
        <v>#N/A</v>
      </c>
      <c r="L214">
        <v>0.68214048001897398</v>
      </c>
      <c r="M214" t="e">
        <v>#N/A</v>
      </c>
      <c r="N214">
        <v>0.12188331680882</v>
      </c>
      <c r="O214">
        <v>46230.004141730002</v>
      </c>
      <c r="P214" s="1">
        <v>0.25</v>
      </c>
      <c r="Q214">
        <v>0.25</v>
      </c>
      <c r="R214">
        <v>0.5</v>
      </c>
      <c r="S214">
        <v>5.2</v>
      </c>
      <c r="T214">
        <v>73863.269230759994</v>
      </c>
      <c r="U214" s="1">
        <v>90.2181030769231</v>
      </c>
      <c r="V214">
        <v>219276.049441007</v>
      </c>
      <c r="W214" s="1">
        <v>0.66982560881766395</v>
      </c>
      <c r="X214">
        <v>0.113833320307169</v>
      </c>
      <c r="Y214">
        <v>0.21634107087516799</v>
      </c>
      <c r="Z214">
        <v>0.33017439118233599</v>
      </c>
      <c r="AA214">
        <v>219.27604944100699</v>
      </c>
      <c r="AB214">
        <v>4669.4385078812502</v>
      </c>
      <c r="AC214" s="1">
        <v>513.22264044328699</v>
      </c>
      <c r="AD214">
        <v>161384.362721549</v>
      </c>
      <c r="AE214" s="1">
        <v>222</v>
      </c>
      <c r="AF214">
        <v>40370</v>
      </c>
      <c r="AG214" s="1">
        <v>65804.916767189396</v>
      </c>
      <c r="AH214" s="1">
        <v>25.069984336090201</v>
      </c>
      <c r="AI214">
        <v>19.9999912923439</v>
      </c>
      <c r="AJ214">
        <v>21.738989344168498</v>
      </c>
      <c r="AK214">
        <v>1</v>
      </c>
      <c r="AL214">
        <v>0.83861399999999997</v>
      </c>
      <c r="AM214">
        <v>0.83510099999999998</v>
      </c>
      <c r="AN214">
        <v>0</v>
      </c>
      <c r="AO214">
        <v>0.62513001220178699</v>
      </c>
      <c r="AP214">
        <v>2831.8272495097199</v>
      </c>
      <c r="AQ214" s="1">
        <v>4415.20872401406</v>
      </c>
      <c r="AR214" s="1">
        <v>11173.713353487499</v>
      </c>
      <c r="AS214" s="1">
        <v>415.10671480960002</v>
      </c>
      <c r="AT214">
        <v>443.211278063978</v>
      </c>
      <c r="AU214">
        <v>19279.067319884802</v>
      </c>
      <c r="AV214" s="1">
        <v>10611.903887820699</v>
      </c>
      <c r="AW214" s="1">
        <v>0.61294994479999998</v>
      </c>
      <c r="AX214">
        <v>3720.7923525835999</v>
      </c>
      <c r="AY214" s="1">
        <v>0.21491520189999999</v>
      </c>
      <c r="AZ214">
        <v>925.57919589690005</v>
      </c>
      <c r="BA214">
        <v>5.3462010499999997E-2</v>
      </c>
      <c r="BB214">
        <v>2054.5638552214</v>
      </c>
      <c r="BC214" s="1">
        <v>0.1186728428</v>
      </c>
      <c r="BD214">
        <v>17312.8392915226</v>
      </c>
      <c r="BE214" s="1">
        <v>0.49141269717499197</v>
      </c>
      <c r="BF214">
        <v>0.26187888191463798</v>
      </c>
      <c r="BG214">
        <v>0.19062095736995199</v>
      </c>
      <c r="BH214">
        <v>4.141183152623E-2</v>
      </c>
      <c r="BI214">
        <v>1.4675632014187499E-2</v>
      </c>
    </row>
    <row r="215" spans="1:61" x14ac:dyDescent="0.35">
      <c r="A215" t="s">
        <v>1465</v>
      </c>
      <c r="B215" t="s">
        <v>838</v>
      </c>
      <c r="C215">
        <v>33</v>
      </c>
      <c r="D215">
        <v>113.04640178787901</v>
      </c>
      <c r="E215">
        <v>3730.5312589999999</v>
      </c>
      <c r="F215">
        <v>2.2468972228831301E-2</v>
      </c>
      <c r="G215">
        <v>3.95381221200733E-2</v>
      </c>
      <c r="H215">
        <v>2.6264908988314802E-3</v>
      </c>
      <c r="I215">
        <v>1.47949788454215E-2</v>
      </c>
      <c r="J215">
        <v>0.88780465815383802</v>
      </c>
      <c r="K215">
        <v>3.2766777753004898E-2</v>
      </c>
      <c r="L215">
        <v>0.21000838934024199</v>
      </c>
      <c r="M215">
        <v>7.99743365574275E-3</v>
      </c>
      <c r="N215">
        <v>0.159476739189224</v>
      </c>
      <c r="O215">
        <v>77354.724154309995</v>
      </c>
      <c r="P215" s="1">
        <v>0.22413793103448301</v>
      </c>
      <c r="Q215">
        <v>0.13362068965517199</v>
      </c>
      <c r="R215">
        <v>0.64224137931034497</v>
      </c>
      <c r="S215">
        <v>27.03</v>
      </c>
      <c r="T215">
        <v>100934.92489826</v>
      </c>
      <c r="U215" s="1">
        <v>138.01447499075101</v>
      </c>
      <c r="V215">
        <v>325129.684163303</v>
      </c>
      <c r="W215" s="1">
        <v>0.78441733078425002</v>
      </c>
      <c r="X215">
        <v>0.156725582587181</v>
      </c>
      <c r="Y215">
        <v>5.8857086628568901E-2</v>
      </c>
      <c r="Z215">
        <v>0.21558266921575001</v>
      </c>
      <c r="AA215">
        <v>325.12968416330301</v>
      </c>
      <c r="AB215">
        <v>9044.7857576844908</v>
      </c>
      <c r="AC215" s="1">
        <v>1034.3802483066099</v>
      </c>
      <c r="AD215">
        <v>239114.394139551</v>
      </c>
      <c r="AE215" s="1">
        <v>452</v>
      </c>
      <c r="AF215">
        <v>49052</v>
      </c>
      <c r="AG215" s="1">
        <v>92796.322193286993</v>
      </c>
      <c r="AH215" s="1">
        <v>33.079990597878002</v>
      </c>
      <c r="AI215">
        <v>27.489999104921399</v>
      </c>
      <c r="AJ215">
        <v>27.489997420742501</v>
      </c>
      <c r="AK215">
        <v>4.8</v>
      </c>
      <c r="AL215">
        <v>4.8</v>
      </c>
      <c r="AM215">
        <v>4.8</v>
      </c>
      <c r="AN215">
        <v>0</v>
      </c>
      <c r="AO215" s="1">
        <v>0.83046280304004605</v>
      </c>
      <c r="AP215">
        <v>1767.74698351348</v>
      </c>
      <c r="AQ215" s="1">
        <v>2236.5818353272798</v>
      </c>
      <c r="AR215" s="1">
        <v>8440.0234561873203</v>
      </c>
      <c r="AS215" s="1">
        <v>844.10631123999894</v>
      </c>
      <c r="AT215">
        <v>413.33801888939001</v>
      </c>
      <c r="AU215">
        <v>13701.7966051575</v>
      </c>
      <c r="AV215" s="1">
        <v>4493.9320213595001</v>
      </c>
      <c r="AW215" s="1">
        <v>0.33409849850000001</v>
      </c>
      <c r="AX215">
        <v>7296.5833588623</v>
      </c>
      <c r="AY215" s="1">
        <v>0.54245981759999995</v>
      </c>
      <c r="AZ215">
        <v>738.70028688829996</v>
      </c>
      <c r="BA215">
        <v>5.4918199799999998E-2</v>
      </c>
      <c r="BB215">
        <v>921.7038716216</v>
      </c>
      <c r="BC215" s="1">
        <v>6.8523484100000004E-2</v>
      </c>
      <c r="BD215">
        <v>13450.9195387317</v>
      </c>
      <c r="BE215" s="1">
        <v>0.59428523817259105</v>
      </c>
      <c r="BF215">
        <v>0.25866606348448401</v>
      </c>
      <c r="BG215">
        <v>0.103667113348025</v>
      </c>
      <c r="BH215">
        <v>2.64892156068871E-2</v>
      </c>
      <c r="BI215">
        <v>1.6892369388012599E-2</v>
      </c>
    </row>
    <row r="216" spans="1:61" x14ac:dyDescent="0.35">
      <c r="A216" t="s">
        <v>1466</v>
      </c>
      <c r="B216" t="s">
        <v>839</v>
      </c>
      <c r="C216">
        <v>53</v>
      </c>
      <c r="D216">
        <v>19.2681255849057</v>
      </c>
      <c r="E216">
        <v>1021.210656</v>
      </c>
      <c r="F216" t="e">
        <v>#N/A</v>
      </c>
      <c r="G216">
        <v>1.41338677550345E-2</v>
      </c>
      <c r="H216" t="e">
        <v>#N/A</v>
      </c>
      <c r="I216">
        <v>7.2862883174843199E-2</v>
      </c>
      <c r="J216">
        <v>0.876660958481849</v>
      </c>
      <c r="K216">
        <v>3.2366151652499599E-2</v>
      </c>
      <c r="L216">
        <v>0.36858152567520502</v>
      </c>
      <c r="M216">
        <v>1.71759072811478E-2</v>
      </c>
      <c r="N216">
        <v>9.3391581144490698E-2</v>
      </c>
      <c r="O216">
        <v>64766.053174170003</v>
      </c>
      <c r="P216" s="1">
        <v>5.8139534883720902E-2</v>
      </c>
      <c r="Q216">
        <v>0.232558139534884</v>
      </c>
      <c r="R216">
        <v>0.70930232558139505</v>
      </c>
      <c r="S216">
        <v>9.1999999999999993</v>
      </c>
      <c r="T216">
        <v>72749.260869560007</v>
      </c>
      <c r="U216" s="1">
        <v>111.00115826087</v>
      </c>
      <c r="V216">
        <v>238010.599059006</v>
      </c>
      <c r="W216" s="1">
        <v>0.87882252931552096</v>
      </c>
      <c r="X216">
        <v>7.6117416119940606E-2</v>
      </c>
      <c r="Y216">
        <v>4.5060054564538599E-2</v>
      </c>
      <c r="Z216">
        <v>0.121177470684479</v>
      </c>
      <c r="AA216">
        <v>238.01059905900601</v>
      </c>
      <c r="AB216">
        <v>6385.9772336727401</v>
      </c>
      <c r="AC216" s="1">
        <v>788.65013331784098</v>
      </c>
      <c r="AD216">
        <v>163903.527659935</v>
      </c>
      <c r="AE216" s="1">
        <v>232</v>
      </c>
      <c r="AF216">
        <v>43755</v>
      </c>
      <c r="AG216" s="1">
        <v>78782.1722778283</v>
      </c>
      <c r="AH216" s="1">
        <v>48.3499737496861</v>
      </c>
      <c r="AI216">
        <v>25.799996245418399</v>
      </c>
      <c r="AJ216">
        <v>25.991053466241301</v>
      </c>
      <c r="AK216">
        <v>1.9</v>
      </c>
      <c r="AL216">
        <v>0.97968900000000003</v>
      </c>
      <c r="AM216">
        <v>1.430264</v>
      </c>
      <c r="AN216">
        <v>926.33703383525994</v>
      </c>
      <c r="AO216" s="1">
        <v>1.1351392440636401</v>
      </c>
      <c r="AP216">
        <v>1734.4602600778201</v>
      </c>
      <c r="AQ216" s="1">
        <v>2508.9678265166899</v>
      </c>
      <c r="AR216" s="1">
        <v>8496.4566899309793</v>
      </c>
      <c r="AS216" s="1">
        <v>729.36147466130603</v>
      </c>
      <c r="AT216">
        <v>170.97893463422699</v>
      </c>
      <c r="AU216">
        <v>13640.225185821</v>
      </c>
      <c r="AV216" s="1">
        <v>7195.5380357330996</v>
      </c>
      <c r="AW216" s="1">
        <v>0.45421496389999999</v>
      </c>
      <c r="AX216">
        <v>6067.0518932969999</v>
      </c>
      <c r="AY216" s="1">
        <v>0.38297980539999998</v>
      </c>
      <c r="AZ216">
        <v>1677.4838023432001</v>
      </c>
      <c r="BA216">
        <v>0.1058903783</v>
      </c>
      <c r="BB216">
        <v>901.6281219361</v>
      </c>
      <c r="BC216" s="1">
        <v>5.6914852299999999E-2</v>
      </c>
      <c r="BD216">
        <v>15841.7018533094</v>
      </c>
      <c r="BE216" s="1">
        <v>0.55218680958063604</v>
      </c>
      <c r="BF216">
        <v>0.22807349345427999</v>
      </c>
      <c r="BG216">
        <v>0.16644033980182099</v>
      </c>
      <c r="BH216">
        <v>4.2404957761955402E-2</v>
      </c>
      <c r="BI216">
        <v>1.0894399401307601E-2</v>
      </c>
    </row>
    <row r="217" spans="1:61" x14ac:dyDescent="0.35">
      <c r="A217" t="s">
        <v>1467</v>
      </c>
      <c r="B217" t="s">
        <v>840</v>
      </c>
      <c r="C217">
        <v>112</v>
      </c>
      <c r="D217">
        <v>11.214433607142899</v>
      </c>
      <c r="E217">
        <v>1256.016564</v>
      </c>
      <c r="F217" t="e">
        <v>#N/A</v>
      </c>
      <c r="G217" t="e">
        <v>#N/A</v>
      </c>
      <c r="H217" t="e">
        <v>#N/A</v>
      </c>
      <c r="I217">
        <v>2.1655354020420001E-2</v>
      </c>
      <c r="J217">
        <v>0.9271719045247</v>
      </c>
      <c r="K217">
        <v>3.9188479207237899E-2</v>
      </c>
      <c r="L217">
        <v>0.40509729695788799</v>
      </c>
      <c r="M217" t="e">
        <v>#N/A</v>
      </c>
      <c r="N217">
        <v>0.13099764747895701</v>
      </c>
      <c r="O217">
        <v>57753.910447759998</v>
      </c>
      <c r="P217" s="1">
        <v>0.31868131868131899</v>
      </c>
      <c r="Q217">
        <v>0.164835164835165</v>
      </c>
      <c r="R217">
        <v>0.51648351648351698</v>
      </c>
      <c r="S217">
        <v>10</v>
      </c>
      <c r="T217">
        <v>97677.8</v>
      </c>
      <c r="U217" s="1">
        <v>125.6016564</v>
      </c>
      <c r="V217">
        <v>267573.73241138202</v>
      </c>
      <c r="W217" s="1">
        <v>0.90431393349572498</v>
      </c>
      <c r="X217">
        <v>4.1254290980425198E-2</v>
      </c>
      <c r="Y217">
        <v>5.4431775523850097E-2</v>
      </c>
      <c r="Z217">
        <v>9.5686066504275302E-2</v>
      </c>
      <c r="AA217">
        <v>267.57373241138203</v>
      </c>
      <c r="AB217">
        <v>5464.3459303933196</v>
      </c>
      <c r="AC217" s="1">
        <v>665.78159394401098</v>
      </c>
      <c r="AD217">
        <v>200580.64705781199</v>
      </c>
      <c r="AE217" s="1">
        <v>364</v>
      </c>
      <c r="AF217">
        <v>45304</v>
      </c>
      <c r="AG217" s="1">
        <v>71839.499237029493</v>
      </c>
      <c r="AH217" s="1">
        <v>27.7498774139342</v>
      </c>
      <c r="AI217">
        <v>19.999993419302498</v>
      </c>
      <c r="AJ217">
        <v>19.9999711495879</v>
      </c>
      <c r="AK217">
        <v>2.5</v>
      </c>
      <c r="AL217">
        <v>2.5</v>
      </c>
      <c r="AM217">
        <v>2.5</v>
      </c>
      <c r="AN217">
        <v>2120.24854315536</v>
      </c>
      <c r="AO217">
        <v>1.3647786527408901</v>
      </c>
      <c r="AP217">
        <v>1864.30927514424</v>
      </c>
      <c r="AQ217" s="1">
        <v>2711.2569273409699</v>
      </c>
      <c r="AR217" s="1">
        <v>7647.4146960374001</v>
      </c>
      <c r="AS217" s="1">
        <v>1042.0606284297401</v>
      </c>
      <c r="AT217">
        <v>296.58602495946099</v>
      </c>
      <c r="AU217">
        <v>13561.627551911801</v>
      </c>
      <c r="AV217" s="1">
        <v>6845.8975584260997</v>
      </c>
      <c r="AW217" s="1">
        <v>0.43662543459999997</v>
      </c>
      <c r="AX217">
        <v>6500.9871186014998</v>
      </c>
      <c r="AY217" s="1">
        <v>0.4146273446</v>
      </c>
      <c r="AZ217">
        <v>1309.8524816448</v>
      </c>
      <c r="BA217">
        <v>8.3541260199999995E-2</v>
      </c>
      <c r="BB217">
        <v>1022.3713303892</v>
      </c>
      <c r="BC217" s="1">
        <v>6.5205960600000001E-2</v>
      </c>
      <c r="BD217">
        <v>15679.1084890616</v>
      </c>
      <c r="BE217" s="1">
        <v>0.52980030742228701</v>
      </c>
      <c r="BF217">
        <v>0.23403578402450601</v>
      </c>
      <c r="BG217">
        <v>0.17000863247207701</v>
      </c>
      <c r="BH217">
        <v>5.3284833701954901E-2</v>
      </c>
      <c r="BI217">
        <v>1.28704423791754E-2</v>
      </c>
    </row>
    <row r="218" spans="1:61" x14ac:dyDescent="0.35">
      <c r="A218" t="s">
        <v>1468</v>
      </c>
      <c r="B218" t="s">
        <v>841</v>
      </c>
      <c r="C218">
        <v>164</v>
      </c>
      <c r="D218">
        <v>10.9996607743902</v>
      </c>
      <c r="E218">
        <v>1803.9443670000001</v>
      </c>
      <c r="F218" t="e">
        <v>#N/A</v>
      </c>
      <c r="G218">
        <v>9.0529267894694804E-3</v>
      </c>
      <c r="H218" t="e">
        <v>#N/A</v>
      </c>
      <c r="I218">
        <v>1.76038800803856E-2</v>
      </c>
      <c r="J218">
        <v>0.92881531774939496</v>
      </c>
      <c r="K218">
        <v>4.0353798031068901E-2</v>
      </c>
      <c r="L218">
        <v>0.69868294189514202</v>
      </c>
      <c r="M218" t="e">
        <v>#N/A</v>
      </c>
      <c r="N218">
        <v>0.145612213542333</v>
      </c>
      <c r="O218">
        <v>65376.677419350002</v>
      </c>
      <c r="P218" s="1">
        <v>0.16129032258064499</v>
      </c>
      <c r="Q218">
        <v>0.12903225806451599</v>
      </c>
      <c r="R218">
        <v>0.70967741935483897</v>
      </c>
      <c r="S218">
        <v>18</v>
      </c>
      <c r="T218">
        <v>81631.5</v>
      </c>
      <c r="U218" s="1">
        <v>100.2191315</v>
      </c>
      <c r="V218">
        <v>140022.23384530799</v>
      </c>
      <c r="W218" s="1">
        <v>0.80551340594995102</v>
      </c>
      <c r="X218">
        <v>7.4402816364329702E-2</v>
      </c>
      <c r="Y218">
        <v>0.120083777685719</v>
      </c>
      <c r="Z218">
        <v>0.19448659405004901</v>
      </c>
      <c r="AA218">
        <v>140.02223384530799</v>
      </c>
      <c r="AB218">
        <v>2863.7108186385699</v>
      </c>
      <c r="AC218" s="1">
        <v>322.72548458252999</v>
      </c>
      <c r="AD218">
        <v>112798.075078726</v>
      </c>
      <c r="AE218" s="1">
        <v>75</v>
      </c>
      <c r="AF218">
        <v>35458</v>
      </c>
      <c r="AG218" s="1">
        <v>51942.366727754001</v>
      </c>
      <c r="AH218" s="1">
        <v>22.699972042948399</v>
      </c>
      <c r="AI218">
        <v>19.999995085186001</v>
      </c>
      <c r="AJ218">
        <v>21.7151282512433</v>
      </c>
      <c r="AK218">
        <v>0</v>
      </c>
      <c r="AL218">
        <v>0</v>
      </c>
      <c r="AM218">
        <v>0</v>
      </c>
      <c r="AN218">
        <v>1589.6033505560999</v>
      </c>
      <c r="AO218" s="1">
        <v>1.5323245993019301</v>
      </c>
      <c r="AP218">
        <v>2079.1642406564301</v>
      </c>
      <c r="AQ218" s="1">
        <v>3261.5981111351002</v>
      </c>
      <c r="AR218" s="1">
        <v>10336.278746228099</v>
      </c>
      <c r="AS218" s="1">
        <v>721.41904362841103</v>
      </c>
      <c r="AT218">
        <v>84.340882558935405</v>
      </c>
      <c r="AU218">
        <v>16482.801024207001</v>
      </c>
      <c r="AV218" s="1">
        <v>9575.5267051677001</v>
      </c>
      <c r="AW218" s="1">
        <v>0.4994051176</v>
      </c>
      <c r="AX218">
        <v>3926.1255198695999</v>
      </c>
      <c r="AY218" s="1">
        <v>0.20476442049999999</v>
      </c>
      <c r="AZ218">
        <v>1332.3179733652</v>
      </c>
      <c r="BA218">
        <v>6.9486142599999995E-2</v>
      </c>
      <c r="BB218">
        <v>4339.8956038209999</v>
      </c>
      <c r="BC218" s="1">
        <v>0.22634431930000001</v>
      </c>
      <c r="BD218">
        <v>19173.865802223499</v>
      </c>
      <c r="BE218" s="1">
        <v>0.51768342892243602</v>
      </c>
      <c r="BF218">
        <v>0.27050746955504801</v>
      </c>
      <c r="BG218">
        <v>7.1165181308428194E-2</v>
      </c>
      <c r="BH218">
        <v>0.13246084618985399</v>
      </c>
      <c r="BI218">
        <v>8.1830740242337108E-3</v>
      </c>
    </row>
    <row r="219" spans="1:61" x14ac:dyDescent="0.35">
      <c r="A219" t="s">
        <v>1469</v>
      </c>
      <c r="B219" t="s">
        <v>842</v>
      </c>
      <c r="C219">
        <v>45</v>
      </c>
      <c r="D219">
        <v>34.757589488888897</v>
      </c>
      <c r="E219">
        <v>1564.091527</v>
      </c>
      <c r="F219" t="e">
        <v>#N/A</v>
      </c>
      <c r="G219">
        <v>1.35728559437265E-2</v>
      </c>
      <c r="H219" t="e">
        <v>#N/A</v>
      </c>
      <c r="I219">
        <v>3.3857134203274797E-2</v>
      </c>
      <c r="J219">
        <v>0.90413905560561902</v>
      </c>
      <c r="K219">
        <v>4.4931611875708002E-2</v>
      </c>
      <c r="L219">
        <v>0.53069767023928505</v>
      </c>
      <c r="M219" t="e">
        <v>#N/A</v>
      </c>
      <c r="N219">
        <v>0.16077119796067399</v>
      </c>
      <c r="O219">
        <v>64128.593384009997</v>
      </c>
      <c r="P219" s="1">
        <v>0.20408163265306101</v>
      </c>
      <c r="Q219">
        <v>0.24489795918367299</v>
      </c>
      <c r="R219">
        <v>0.55102040816326503</v>
      </c>
      <c r="S219">
        <v>13.54</v>
      </c>
      <c r="T219">
        <v>84884.963072369996</v>
      </c>
      <c r="U219" s="1">
        <v>115.516360930576</v>
      </c>
      <c r="V219">
        <v>238581.14666457099</v>
      </c>
      <c r="W219" s="1">
        <v>0.85570805231765501</v>
      </c>
      <c r="X219">
        <v>0.100700592435874</v>
      </c>
      <c r="Y219">
        <v>4.3591355246470898E-2</v>
      </c>
      <c r="Z219">
        <v>0.14429194768234499</v>
      </c>
      <c r="AA219">
        <v>238.58114666457101</v>
      </c>
      <c r="AB219">
        <v>7221.07229981817</v>
      </c>
      <c r="AC219" s="1">
        <v>930.41814042126703</v>
      </c>
      <c r="AD219">
        <v>177401.646859898</v>
      </c>
      <c r="AE219" s="1">
        <v>281</v>
      </c>
      <c r="AF219">
        <v>45920</v>
      </c>
      <c r="AG219" s="1">
        <v>72433.184791632098</v>
      </c>
      <c r="AH219" s="1">
        <v>36.139972102464696</v>
      </c>
      <c r="AI219">
        <v>29.939996875218899</v>
      </c>
      <c r="AJ219">
        <v>30.500794220829299</v>
      </c>
      <c r="AK219">
        <v>3</v>
      </c>
      <c r="AL219">
        <v>3</v>
      </c>
      <c r="AM219">
        <v>3</v>
      </c>
      <c r="AN219">
        <v>0</v>
      </c>
      <c r="AO219">
        <v>0.95348861766440396</v>
      </c>
      <c r="AP219">
        <v>1539.76261518358</v>
      </c>
      <c r="AQ219" s="1">
        <v>2381.9606625872302</v>
      </c>
      <c r="AR219" s="1">
        <v>7404.1716357945597</v>
      </c>
      <c r="AS219" s="1">
        <v>1068.7062752690199</v>
      </c>
      <c r="AT219" s="1">
        <v>218.39358765351801</v>
      </c>
      <c r="AU219">
        <v>12612.9947764879</v>
      </c>
      <c r="AV219" s="1">
        <v>5155.6925371558</v>
      </c>
      <c r="AW219" s="1">
        <v>0.36900852379999999</v>
      </c>
      <c r="AX219">
        <v>6672.1220967948002</v>
      </c>
      <c r="AY219" s="1">
        <v>0.47754397840000001</v>
      </c>
      <c r="AZ219">
        <v>1010.8455847929999</v>
      </c>
      <c r="BA219" s="1">
        <v>7.23492788E-2</v>
      </c>
      <c r="BB219">
        <v>1133.0835349961999</v>
      </c>
      <c r="BC219" s="1">
        <v>8.1098218999999999E-2</v>
      </c>
      <c r="BD219">
        <v>13971.7437537398</v>
      </c>
      <c r="BE219" s="1">
        <v>0.53115255095457603</v>
      </c>
      <c r="BF219">
        <v>0.23568771378480599</v>
      </c>
      <c r="BG219">
        <v>0.18027821302031199</v>
      </c>
      <c r="BH219">
        <v>3.7973273793194602E-2</v>
      </c>
      <c r="BI219">
        <v>1.4908248447110899E-2</v>
      </c>
    </row>
    <row r="220" spans="1:61" x14ac:dyDescent="0.35">
      <c r="A220" t="s">
        <v>1921</v>
      </c>
      <c r="B220" t="s">
        <v>843</v>
      </c>
      <c r="C220">
        <v>127</v>
      </c>
      <c r="D220">
        <v>18.170680157480302</v>
      </c>
      <c r="E220">
        <v>2307.6763799999999</v>
      </c>
      <c r="F220">
        <v>1.02469800012128E-2</v>
      </c>
      <c r="G220">
        <v>9.73017726779145E-3</v>
      </c>
      <c r="H220" t="e">
        <v>#N/A</v>
      </c>
      <c r="I220">
        <v>3.1844444636133201E-2</v>
      </c>
      <c r="J220">
        <v>0.91570248370487795</v>
      </c>
      <c r="K220">
        <v>3.1462473414138097E-2</v>
      </c>
      <c r="L220">
        <v>0.54943592029070898</v>
      </c>
      <c r="M220">
        <v>8.6239201052922595E-3</v>
      </c>
      <c r="N220">
        <v>0.12538755567778401</v>
      </c>
      <c r="O220">
        <v>65747.035714280006</v>
      </c>
      <c r="P220" s="1">
        <v>0.14371257485029901</v>
      </c>
      <c r="Q220">
        <v>0.16167664670658699</v>
      </c>
      <c r="R220">
        <v>0.69461077844311403</v>
      </c>
      <c r="S220">
        <v>17</v>
      </c>
      <c r="T220">
        <v>88784.35294117</v>
      </c>
      <c r="U220" s="1">
        <v>135.74566941176499</v>
      </c>
      <c r="V220">
        <v>301801.52470079</v>
      </c>
      <c r="W220" s="1">
        <v>0.74845254987632104</v>
      </c>
      <c r="X220">
        <v>0.206517242010581</v>
      </c>
      <c r="Y220">
        <v>4.5030208113097603E-2</v>
      </c>
      <c r="Z220">
        <v>0.25154745012367902</v>
      </c>
      <c r="AA220">
        <v>301.80152470079003</v>
      </c>
      <c r="AB220">
        <v>6920.51803208212</v>
      </c>
      <c r="AC220" s="1">
        <v>800.30056900786099</v>
      </c>
      <c r="AD220">
        <v>184341.21692102501</v>
      </c>
      <c r="AE220" s="1">
        <v>306</v>
      </c>
      <c r="AF220">
        <v>35609</v>
      </c>
      <c r="AG220" s="1">
        <v>57030.747752011397</v>
      </c>
      <c r="AH220" s="1">
        <v>33.7599783175365</v>
      </c>
      <c r="AI220">
        <v>22.359999650851002</v>
      </c>
      <c r="AJ220">
        <v>22.637698883516499</v>
      </c>
      <c r="AK220">
        <v>2.5</v>
      </c>
      <c r="AL220">
        <v>0.90656000000000003</v>
      </c>
      <c r="AM220">
        <v>1.6858420000000001</v>
      </c>
      <c r="AN220">
        <v>1222.7957500696</v>
      </c>
      <c r="AO220">
        <v>1.3481652146443901</v>
      </c>
      <c r="AP220">
        <v>2032.70260538005</v>
      </c>
      <c r="AQ220" s="1">
        <v>2261.3351010681999</v>
      </c>
      <c r="AR220" s="1">
        <v>9074.6458695391193</v>
      </c>
      <c r="AS220" s="1">
        <v>650.58706801861001</v>
      </c>
      <c r="AT220">
        <v>385.29918133494999</v>
      </c>
      <c r="AU220">
        <v>14404.569825340899</v>
      </c>
      <c r="AV220" s="1">
        <v>6535.0930405469999</v>
      </c>
      <c r="AW220" s="1">
        <v>0.4005267059</v>
      </c>
      <c r="AX220">
        <v>7009.1454233262002</v>
      </c>
      <c r="AY220" s="1">
        <v>0.429580713</v>
      </c>
      <c r="AZ220">
        <v>792.64747633429999</v>
      </c>
      <c r="BA220">
        <v>4.8580254400000002E-2</v>
      </c>
      <c r="BB220">
        <v>1979.3620000767</v>
      </c>
      <c r="BC220" s="1">
        <v>0.1213123267</v>
      </c>
      <c r="BD220">
        <v>16316.2479402842</v>
      </c>
      <c r="BE220" s="1">
        <v>0.56020415288943504</v>
      </c>
      <c r="BF220">
        <v>0.27938451061012498</v>
      </c>
      <c r="BG220">
        <v>0.117591715859104</v>
      </c>
      <c r="BH220">
        <v>2.8017067866103699E-2</v>
      </c>
      <c r="BI220">
        <v>1.48025527752319E-2</v>
      </c>
    </row>
    <row r="221" spans="1:61" x14ac:dyDescent="0.35">
      <c r="A221" t="s">
        <v>1470</v>
      </c>
      <c r="B221" t="s">
        <v>844</v>
      </c>
      <c r="C221">
        <v>40</v>
      </c>
      <c r="D221">
        <v>153.05119239999999</v>
      </c>
      <c r="E221">
        <v>6122.0476959999996</v>
      </c>
      <c r="F221">
        <v>2.5574007384302599E-2</v>
      </c>
      <c r="G221">
        <v>0.50601511507432695</v>
      </c>
      <c r="H221">
        <v>2.7684277191817701E-3</v>
      </c>
      <c r="I221">
        <v>0.113311949509976</v>
      </c>
      <c r="J221">
        <v>0.26048858793745999</v>
      </c>
      <c r="K221">
        <v>9.1841912374752893E-2</v>
      </c>
      <c r="L221">
        <v>0.79263457283987304</v>
      </c>
      <c r="M221">
        <v>0.102816254753585</v>
      </c>
      <c r="N221">
        <v>0.19144004464362599</v>
      </c>
      <c r="O221">
        <v>77279.999012750006</v>
      </c>
      <c r="P221" s="1">
        <v>0.20052770448548801</v>
      </c>
      <c r="Q221">
        <v>0.20052770448548801</v>
      </c>
      <c r="R221">
        <v>0.59894459102902398</v>
      </c>
      <c r="S221">
        <v>42</v>
      </c>
      <c r="T221">
        <v>109882.73809523</v>
      </c>
      <c r="U221" s="1">
        <v>145.76304038095199</v>
      </c>
      <c r="V221">
        <v>279787.78099346597</v>
      </c>
      <c r="W221" s="1">
        <v>0.63983680669030396</v>
      </c>
      <c r="X221">
        <v>0.30806485291441199</v>
      </c>
      <c r="Y221">
        <v>5.2098340395284402E-2</v>
      </c>
      <c r="Z221">
        <v>0.36016319330969598</v>
      </c>
      <c r="AA221">
        <v>279.78778099346601</v>
      </c>
      <c r="AB221">
        <v>8165.8016210267697</v>
      </c>
      <c r="AC221" s="1">
        <v>503.483209059925</v>
      </c>
      <c r="AD221">
        <v>136980.52598258501</v>
      </c>
      <c r="AE221" s="1">
        <v>127</v>
      </c>
      <c r="AF221">
        <v>39095</v>
      </c>
      <c r="AG221" s="1">
        <v>51235.668944236299</v>
      </c>
      <c r="AH221" s="1">
        <v>58.019989264651002</v>
      </c>
      <c r="AI221">
        <v>25.459999486112601</v>
      </c>
      <c r="AJ221">
        <v>32.047498360358503</v>
      </c>
      <c r="AK221">
        <v>1.47</v>
      </c>
      <c r="AL221">
        <v>1.47</v>
      </c>
      <c r="AM221">
        <v>1.47</v>
      </c>
      <c r="AN221">
        <v>0</v>
      </c>
      <c r="AO221">
        <v>1.2269103576248801</v>
      </c>
      <c r="AP221">
        <v>2084.5493752585799</v>
      </c>
      <c r="AQ221" s="1">
        <v>3459.5331793703799</v>
      </c>
      <c r="AR221" s="1">
        <v>8376.2336127346607</v>
      </c>
      <c r="AS221" s="1">
        <v>1213.2763968587001</v>
      </c>
      <c r="AT221">
        <v>340.01070448373702</v>
      </c>
      <c r="AU221">
        <v>15473.6032687061</v>
      </c>
      <c r="AV221" s="1">
        <v>7511.7763392527004</v>
      </c>
      <c r="AW221" s="1">
        <v>0.4109366216</v>
      </c>
      <c r="AX221">
        <v>6880.3420892252998</v>
      </c>
      <c r="AY221" s="1">
        <v>0.37639359929999999</v>
      </c>
      <c r="AZ221">
        <v>1286.1240762436</v>
      </c>
      <c r="BA221">
        <v>7.0358255999999994E-2</v>
      </c>
      <c r="BB221">
        <v>2601.4043919260998</v>
      </c>
      <c r="BC221" s="1">
        <v>0.1423115231</v>
      </c>
      <c r="BD221">
        <v>18279.6468966477</v>
      </c>
      <c r="BE221" s="1">
        <v>0.52773837292848602</v>
      </c>
      <c r="BF221">
        <v>0.24342661000876201</v>
      </c>
      <c r="BG221">
        <v>0.202998457636475</v>
      </c>
      <c r="BH221">
        <v>1.7864260358837401E-2</v>
      </c>
      <c r="BI221">
        <v>7.97229906743885E-3</v>
      </c>
    </row>
    <row r="222" spans="1:61" x14ac:dyDescent="0.35">
      <c r="A222" t="s">
        <v>1471</v>
      </c>
      <c r="B222" t="s">
        <v>845</v>
      </c>
      <c r="C222">
        <v>22</v>
      </c>
      <c r="D222">
        <v>380.89061727272701</v>
      </c>
      <c r="E222">
        <v>8379.5935800000007</v>
      </c>
      <c r="F222">
        <v>1.8914979444575399E-2</v>
      </c>
      <c r="G222">
        <v>0.12364853037373499</v>
      </c>
      <c r="H222">
        <v>1.6022043329067699E-3</v>
      </c>
      <c r="I222">
        <v>0.23778704214596499</v>
      </c>
      <c r="J222">
        <v>0.54751867074951699</v>
      </c>
      <c r="K222">
        <v>7.0528572953300894E-2</v>
      </c>
      <c r="L222">
        <v>1</v>
      </c>
      <c r="M222">
        <v>0.11029547256201</v>
      </c>
      <c r="N222">
        <v>0.21677845498883899</v>
      </c>
      <c r="O222">
        <v>62099.457827869999</v>
      </c>
      <c r="P222" s="1">
        <v>0.36915077989601403</v>
      </c>
      <c r="Q222">
        <v>0.25129982668977502</v>
      </c>
      <c r="R222">
        <v>0.37954939341421101</v>
      </c>
      <c r="S222">
        <v>57.5</v>
      </c>
      <c r="T222">
        <v>85819.642434780006</v>
      </c>
      <c r="U222" s="1">
        <v>145.73206226087001</v>
      </c>
      <c r="V222">
        <v>150333.54994765701</v>
      </c>
      <c r="W222" s="1">
        <v>0.78677850297052798</v>
      </c>
      <c r="X222">
        <v>0.20733211902940901</v>
      </c>
      <c r="Y222">
        <v>5.8893780000627899E-3</v>
      </c>
      <c r="Z222">
        <v>0.21322149702947199</v>
      </c>
      <c r="AA222">
        <v>150.33354994765699</v>
      </c>
      <c r="AB222">
        <v>3122.4992895180499</v>
      </c>
      <c r="AC222" s="1">
        <v>490.40037929858602</v>
      </c>
      <c r="AD222">
        <v>90389.345652262302</v>
      </c>
      <c r="AE222" s="1">
        <v>38</v>
      </c>
      <c r="AF222">
        <v>36031</v>
      </c>
      <c r="AG222" s="1">
        <v>53379.015254660197</v>
      </c>
      <c r="AH222" s="1">
        <v>39.539968055209201</v>
      </c>
      <c r="AI222">
        <v>19.999999596420899</v>
      </c>
      <c r="AJ222">
        <v>23.161099140592199</v>
      </c>
      <c r="AK222">
        <v>4.7699999999999996</v>
      </c>
      <c r="AL222">
        <v>4.5606289999999996</v>
      </c>
      <c r="AM222">
        <v>4.64879</v>
      </c>
      <c r="AN222">
        <v>0</v>
      </c>
      <c r="AO222" s="1">
        <v>0.73394821265034305</v>
      </c>
      <c r="AP222">
        <v>1714.4349225108799</v>
      </c>
      <c r="AQ222" s="1">
        <v>3223.6324640460698</v>
      </c>
      <c r="AR222" s="1">
        <v>9028.9729469194608</v>
      </c>
      <c r="AS222" s="1">
        <v>1152.71886730335</v>
      </c>
      <c r="AT222">
        <v>303.84685076814901</v>
      </c>
      <c r="AU222">
        <v>15423.6060515479</v>
      </c>
      <c r="AV222" s="1">
        <v>10055.5977560505</v>
      </c>
      <c r="AW222" s="1">
        <v>0.63290957510000001</v>
      </c>
      <c r="AX222">
        <v>2405.7860387625001</v>
      </c>
      <c r="AY222" s="1">
        <v>0.15142262610000001</v>
      </c>
      <c r="AZ222">
        <v>624.63509151159997</v>
      </c>
      <c r="BA222" s="1">
        <v>3.9315169499999997E-2</v>
      </c>
      <c r="BB222">
        <v>2801.8711877931</v>
      </c>
      <c r="BC222" s="1">
        <v>0.1763526292</v>
      </c>
      <c r="BD222">
        <v>15887.8900741177</v>
      </c>
      <c r="BE222" s="1">
        <v>0.58401757909293905</v>
      </c>
      <c r="BF222">
        <v>0.235273709937733</v>
      </c>
      <c r="BG222">
        <v>0.14764268058845301</v>
      </c>
      <c r="BH222">
        <v>2.4030236890648399E-2</v>
      </c>
      <c r="BI222">
        <v>9.0357934902268802E-3</v>
      </c>
    </row>
    <row r="223" spans="1:61" x14ac:dyDescent="0.35">
      <c r="A223" t="s">
        <v>1472</v>
      </c>
      <c r="B223" t="s">
        <v>846</v>
      </c>
      <c r="C223">
        <v>19</v>
      </c>
      <c r="D223">
        <v>155.26522942105299</v>
      </c>
      <c r="E223">
        <v>2950.0393589999999</v>
      </c>
      <c r="F223">
        <v>1.4855947735387899E-2</v>
      </c>
      <c r="G223">
        <v>0.15833336238094201</v>
      </c>
      <c r="H223" t="e">
        <v>#N/A</v>
      </c>
      <c r="I223">
        <v>7.5152219224702901E-2</v>
      </c>
      <c r="J223">
        <v>0.65653077429838602</v>
      </c>
      <c r="K223">
        <v>9.3581184580024498E-2</v>
      </c>
      <c r="L223">
        <v>0.62219145493787098</v>
      </c>
      <c r="M223">
        <v>3.1777322811185102E-2</v>
      </c>
      <c r="N223">
        <v>0.13774767794708201</v>
      </c>
      <c r="O223">
        <v>79290.800847449995</v>
      </c>
      <c r="P223" s="1">
        <v>0.26530612244898</v>
      </c>
      <c r="Q223">
        <v>0.13265306122449</v>
      </c>
      <c r="R223">
        <v>0.60204081632653095</v>
      </c>
      <c r="S223">
        <v>16</v>
      </c>
      <c r="T223">
        <v>110944.625</v>
      </c>
      <c r="U223" s="1">
        <v>184.37745993749999</v>
      </c>
      <c r="V223">
        <v>183772.47013537199</v>
      </c>
      <c r="W223" s="1">
        <v>0.57164041599744697</v>
      </c>
      <c r="X223">
        <v>0.36984733093366501</v>
      </c>
      <c r="Y223">
        <v>5.8512253068888499E-2</v>
      </c>
      <c r="Z223">
        <v>0.42835958400255297</v>
      </c>
      <c r="AA223">
        <v>183.772470135372</v>
      </c>
      <c r="AB223">
        <v>3959.3268355441</v>
      </c>
      <c r="AC223" s="1">
        <v>281.80099952354601</v>
      </c>
      <c r="AD223">
        <v>98356.919666604095</v>
      </c>
      <c r="AE223" s="1">
        <v>50</v>
      </c>
      <c r="AF223">
        <v>39742</v>
      </c>
      <c r="AG223" s="1">
        <v>54963.367899796103</v>
      </c>
      <c r="AH223" s="1">
        <v>46.3999924341773</v>
      </c>
      <c r="AI223">
        <v>19.9999993546448</v>
      </c>
      <c r="AJ223">
        <v>19.9999990025314</v>
      </c>
      <c r="AK223">
        <v>2</v>
      </c>
      <c r="AL223">
        <v>0.804786</v>
      </c>
      <c r="AM223">
        <v>1.141832</v>
      </c>
      <c r="AN223">
        <v>0</v>
      </c>
      <c r="AO223">
        <v>0.82570801271535099</v>
      </c>
      <c r="AP223">
        <v>1656.3481856921201</v>
      </c>
      <c r="AQ223" s="1">
        <v>2683.14647933482</v>
      </c>
      <c r="AR223" s="1">
        <v>7930.4153345026598</v>
      </c>
      <c r="AS223" s="1">
        <v>646.39900623102199</v>
      </c>
      <c r="AT223" s="1">
        <v>718.948963690759</v>
      </c>
      <c r="AU223">
        <v>13635.257969451401</v>
      </c>
      <c r="AV223" s="1">
        <v>9370.1002708678006</v>
      </c>
      <c r="AW223" s="1">
        <v>0.64193874220000002</v>
      </c>
      <c r="AX223">
        <v>2875.4842717429001</v>
      </c>
      <c r="AY223" s="1">
        <v>0.19699733229999999</v>
      </c>
      <c r="AZ223">
        <v>1224.1240223309001</v>
      </c>
      <c r="BA223">
        <v>8.3863844800000004E-2</v>
      </c>
      <c r="BB223">
        <v>1126.8559594814999</v>
      </c>
      <c r="BC223" s="1">
        <v>7.7200080700000007E-2</v>
      </c>
      <c r="BD223">
        <v>14596.5645244231</v>
      </c>
      <c r="BE223" s="1">
        <v>0.54857444442597103</v>
      </c>
      <c r="BF223">
        <v>0.20510321346513499</v>
      </c>
      <c r="BG223">
        <v>0.17298367441631499</v>
      </c>
      <c r="BH223">
        <v>3.9173847443124597E-2</v>
      </c>
      <c r="BI223">
        <v>3.4164820249453803E-2</v>
      </c>
    </row>
    <row r="224" spans="1:61" x14ac:dyDescent="0.35">
      <c r="A224" t="s">
        <v>1473</v>
      </c>
      <c r="B224" t="s">
        <v>847</v>
      </c>
      <c r="C224">
        <v>89</v>
      </c>
      <c r="D224">
        <v>4.2134419325842698</v>
      </c>
      <c r="E224">
        <v>374.996332</v>
      </c>
      <c r="F224" t="e">
        <v>#N/A</v>
      </c>
      <c r="G224" t="e">
        <v>#N/A</v>
      </c>
      <c r="H224" t="e">
        <v>#N/A</v>
      </c>
      <c r="I224">
        <v>3.4530793262236299E-2</v>
      </c>
      <c r="J224">
        <v>0.94082051104075104</v>
      </c>
      <c r="K224" t="e">
        <v>#N/A</v>
      </c>
      <c r="L224">
        <v>0.42153269303580798</v>
      </c>
      <c r="M224" t="e">
        <v>#N/A</v>
      </c>
      <c r="N224">
        <v>0.104656954215119</v>
      </c>
      <c r="O224">
        <v>62369.512605039999</v>
      </c>
      <c r="P224" s="1">
        <v>0.13888888888888901</v>
      </c>
      <c r="Q224">
        <v>0.194444444444444</v>
      </c>
      <c r="R224">
        <v>0.66666666666666696</v>
      </c>
      <c r="S224">
        <v>5</v>
      </c>
      <c r="T224">
        <v>72607.600000000006</v>
      </c>
      <c r="U224" s="1">
        <v>74.999266399999996</v>
      </c>
      <c r="V224">
        <v>313220.58371493599</v>
      </c>
      <c r="W224" s="1">
        <v>0.88652580268604797</v>
      </c>
      <c r="X224">
        <v>1.6933578087628499E-2</v>
      </c>
      <c r="Y224">
        <v>9.6540619226323399E-2</v>
      </c>
      <c r="Z224">
        <v>0.113474197313952</v>
      </c>
      <c r="AA224">
        <v>313.22058371493603</v>
      </c>
      <c r="AB224">
        <v>6722.2310857163302</v>
      </c>
      <c r="AC224" s="1">
        <v>782.57053458325595</v>
      </c>
      <c r="AD224">
        <v>200837.65936670799</v>
      </c>
      <c r="AE224" s="1">
        <v>365</v>
      </c>
      <c r="AF224">
        <v>41439</v>
      </c>
      <c r="AG224" s="1">
        <v>64475.214676034397</v>
      </c>
      <c r="AH224" s="1">
        <v>34.9999514962524</v>
      </c>
      <c r="AI224">
        <v>19.999984634337601</v>
      </c>
      <c r="AJ224">
        <v>20.8008205293219</v>
      </c>
      <c r="AK224">
        <v>2.85</v>
      </c>
      <c r="AL224">
        <v>0.90983599999999998</v>
      </c>
      <c r="AM224">
        <v>2.5475660000000002</v>
      </c>
      <c r="AN224">
        <v>3576.3235945465199</v>
      </c>
      <c r="AO224">
        <v>1.99863353089252</v>
      </c>
      <c r="AP224">
        <v>2724.95126698999</v>
      </c>
      <c r="AQ224" s="1">
        <v>8804.87121671366</v>
      </c>
      <c r="AR224" s="1">
        <v>10534.152958061501</v>
      </c>
      <c r="AS224" s="1">
        <v>1040.5658847884399</v>
      </c>
      <c r="AT224">
        <v>981.41797290966599</v>
      </c>
      <c r="AU224">
        <v>24085.9592994632</v>
      </c>
      <c r="AV224" s="1">
        <v>9980.4373709480005</v>
      </c>
      <c r="AW224" s="1">
        <v>0.41571848989999999</v>
      </c>
      <c r="AX224">
        <v>9409.2922822124001</v>
      </c>
      <c r="AY224" s="1">
        <v>0.39192839280000002</v>
      </c>
      <c r="AZ224">
        <v>2814.3197156356</v>
      </c>
      <c r="BA224">
        <v>0.11722579869999999</v>
      </c>
      <c r="BB224">
        <v>1803.6327861197001</v>
      </c>
      <c r="BC224" s="1">
        <v>7.5127318600000006E-2</v>
      </c>
      <c r="BD224">
        <v>24007.682154915699</v>
      </c>
      <c r="BE224" s="1">
        <v>0.51564541301715905</v>
      </c>
      <c r="BF224">
        <v>0.25000204155190597</v>
      </c>
      <c r="BG224">
        <v>0.15619201091901999</v>
      </c>
      <c r="BH224">
        <v>5.2637613007904101E-2</v>
      </c>
      <c r="BI224">
        <v>2.55229215040105E-2</v>
      </c>
    </row>
    <row r="225" spans="1:61" x14ac:dyDescent="0.35">
      <c r="A225" t="s">
        <v>1474</v>
      </c>
      <c r="B225" t="s">
        <v>848</v>
      </c>
      <c r="C225">
        <v>76</v>
      </c>
      <c r="D225">
        <v>9.1814465394736793</v>
      </c>
      <c r="E225">
        <v>697.78993700000001</v>
      </c>
      <c r="F225" t="e">
        <v>#N/A</v>
      </c>
      <c r="G225" t="e">
        <v>#N/A</v>
      </c>
      <c r="H225" t="e">
        <v>#N/A</v>
      </c>
      <c r="I225">
        <v>1.9271492556069102E-2</v>
      </c>
      <c r="J225">
        <v>0.92826244463258201</v>
      </c>
      <c r="K225">
        <v>4.66430855508582E-2</v>
      </c>
      <c r="L225">
        <v>0.40332161982430997</v>
      </c>
      <c r="M225" t="e">
        <v>#N/A</v>
      </c>
      <c r="N225">
        <v>0.15704881211722099</v>
      </c>
      <c r="O225">
        <v>66253.371715610003</v>
      </c>
      <c r="P225" s="1">
        <v>0.25925925925925902</v>
      </c>
      <c r="Q225">
        <v>0.148148148148148</v>
      </c>
      <c r="R225">
        <v>0.592592592592593</v>
      </c>
      <c r="S225">
        <v>10</v>
      </c>
      <c r="T225">
        <v>67382</v>
      </c>
      <c r="U225" s="1">
        <v>69.778993700000001</v>
      </c>
      <c r="V225">
        <v>251322.56958873299</v>
      </c>
      <c r="W225" s="1">
        <v>0.89132131564307704</v>
      </c>
      <c r="X225">
        <v>7.2464811043325694E-2</v>
      </c>
      <c r="Y225">
        <v>3.62138733135976E-2</v>
      </c>
      <c r="Z225">
        <v>0.108678684356923</v>
      </c>
      <c r="AA225">
        <v>251.32256958873299</v>
      </c>
      <c r="AB225">
        <v>5094.7066036579999</v>
      </c>
      <c r="AC225" s="1">
        <v>630.76214869518799</v>
      </c>
      <c r="AD225">
        <v>179679.07403537599</v>
      </c>
      <c r="AE225" s="1">
        <v>290</v>
      </c>
      <c r="AF225">
        <v>44460.5</v>
      </c>
      <c r="AG225" s="1">
        <v>63848.418825561297</v>
      </c>
      <c r="AH225" s="1">
        <v>27.499984254051402</v>
      </c>
      <c r="AI225">
        <v>19.999994882009201</v>
      </c>
      <c r="AJ225">
        <v>19.9997954073675</v>
      </c>
      <c r="AK225">
        <v>0.5</v>
      </c>
      <c r="AL225">
        <v>0.26245299999999999</v>
      </c>
      <c r="AM225">
        <v>0.34839700000000001</v>
      </c>
      <c r="AN225">
        <v>1612.8536258899901</v>
      </c>
      <c r="AO225">
        <v>1.2920745318903899</v>
      </c>
      <c r="AP225">
        <v>2182.8636373700001</v>
      </c>
      <c r="AQ225" s="1">
        <v>3803.7091383276902</v>
      </c>
      <c r="AR225" s="1">
        <v>8663.6916777434108</v>
      </c>
      <c r="AS225" s="1">
        <v>1654.3314238135799</v>
      </c>
      <c r="AT225">
        <v>160.30176714915899</v>
      </c>
      <c r="AU225">
        <v>16464.897644403802</v>
      </c>
      <c r="AV225" s="1">
        <v>10064.679879326801</v>
      </c>
      <c r="AW225" s="1">
        <v>0.56605653899999997</v>
      </c>
      <c r="AX225">
        <v>5330.9502530230002</v>
      </c>
      <c r="AY225" s="1">
        <v>0.29982267550000002</v>
      </c>
      <c r="AZ225">
        <v>1102.9853176019001</v>
      </c>
      <c r="BA225">
        <v>6.2033970200000003E-2</v>
      </c>
      <c r="BB225">
        <v>1281.7283605007001</v>
      </c>
      <c r="BC225" s="1">
        <v>7.2086815299999996E-2</v>
      </c>
      <c r="BD225">
        <v>17780.343810452399</v>
      </c>
      <c r="BE225" s="1">
        <v>0.52226932697966499</v>
      </c>
      <c r="BF225">
        <v>0.25868494160317101</v>
      </c>
      <c r="BG225">
        <v>0.16953464174197699</v>
      </c>
      <c r="BH225">
        <v>3.74344792038937E-2</v>
      </c>
      <c r="BI225">
        <v>1.20766104712931E-2</v>
      </c>
    </row>
    <row r="226" spans="1:61" x14ac:dyDescent="0.35">
      <c r="A226" t="s">
        <v>1475</v>
      </c>
      <c r="B226" t="s">
        <v>849</v>
      </c>
      <c r="C226">
        <v>383</v>
      </c>
      <c r="D226">
        <v>3.3409038459530001</v>
      </c>
      <c r="E226">
        <v>1279.5661729999999</v>
      </c>
      <c r="F226" t="e">
        <v>#N/A</v>
      </c>
      <c r="G226">
        <v>2.2035623451820498E-2</v>
      </c>
      <c r="H226" t="e">
        <v>#N/A</v>
      </c>
      <c r="I226" t="e">
        <v>#N/A</v>
      </c>
      <c r="J226">
        <v>0.91823945083534797</v>
      </c>
      <c r="K226">
        <v>4.6841417642920602E-2</v>
      </c>
      <c r="L226">
        <v>0.534274318063515</v>
      </c>
      <c r="M226" t="e">
        <v>#N/A</v>
      </c>
      <c r="N226">
        <v>0.164095254716043</v>
      </c>
      <c r="O226">
        <v>64754.089422019999</v>
      </c>
      <c r="P226" s="1">
        <v>0.10638297872340401</v>
      </c>
      <c r="Q226">
        <v>0.170212765957447</v>
      </c>
      <c r="R226">
        <v>0.72340425531914898</v>
      </c>
      <c r="S226">
        <v>11</v>
      </c>
      <c r="T226">
        <v>112295</v>
      </c>
      <c r="U226" s="1">
        <v>116.32419754545499</v>
      </c>
      <c r="V226">
        <v>716512.73638350598</v>
      </c>
      <c r="W226" s="1">
        <v>0.32776705393848898</v>
      </c>
      <c r="X226">
        <v>0.240176859835459</v>
      </c>
      <c r="Y226">
        <v>0.43205608622605202</v>
      </c>
      <c r="Z226">
        <v>0.67223294606151096</v>
      </c>
      <c r="AA226">
        <v>716.51273638350597</v>
      </c>
      <c r="AB226">
        <v>20758.235533630399</v>
      </c>
      <c r="AC226" s="1">
        <v>603.00883712092298</v>
      </c>
      <c r="AD226">
        <v>493463.733231424</v>
      </c>
      <c r="AE226" s="1">
        <v>594</v>
      </c>
      <c r="AF226">
        <v>37911</v>
      </c>
      <c r="AG226" s="1">
        <v>68471.140325756205</v>
      </c>
      <c r="AH226" s="1">
        <v>34.749998245481301</v>
      </c>
      <c r="AI226">
        <v>19.999998003362201</v>
      </c>
      <c r="AJ226">
        <v>30.818596671956701</v>
      </c>
      <c r="AK226">
        <v>0.5</v>
      </c>
      <c r="AL226">
        <v>0.34654400000000002</v>
      </c>
      <c r="AM226">
        <v>0.5</v>
      </c>
      <c r="AN226">
        <v>0</v>
      </c>
      <c r="AO226" s="1">
        <v>0.827985296904029</v>
      </c>
      <c r="AP226">
        <v>2914.76520612897</v>
      </c>
      <c r="AQ226" s="1">
        <v>3555.8848897453599</v>
      </c>
      <c r="AR226" s="1">
        <v>10524.5761603921</v>
      </c>
      <c r="AS226" s="1">
        <v>1130.14711588503</v>
      </c>
      <c r="AT226" s="1">
        <v>638.46622960077298</v>
      </c>
      <c r="AU226">
        <v>18763.839601752301</v>
      </c>
      <c r="AV226" s="1">
        <v>7938.1799909052997</v>
      </c>
      <c r="AW226" s="1">
        <v>0.26634054190000001</v>
      </c>
      <c r="AX226">
        <v>16223.629179646699</v>
      </c>
      <c r="AY226" s="1">
        <v>0.54433260419999996</v>
      </c>
      <c r="AZ226">
        <v>1910.6394657209</v>
      </c>
      <c r="BA226">
        <v>6.4105468900000004E-2</v>
      </c>
      <c r="BB226">
        <v>3732.1764318840001</v>
      </c>
      <c r="BC226" s="1">
        <v>0.12522138499999999</v>
      </c>
      <c r="BD226">
        <v>29804.6250681569</v>
      </c>
      <c r="BE226" s="1">
        <v>0.47110204655742299</v>
      </c>
      <c r="BF226">
        <v>0.29811183045670198</v>
      </c>
      <c r="BG226">
        <v>0.160046256408306</v>
      </c>
      <c r="BH226">
        <v>4.0875435515125999E-2</v>
      </c>
      <c r="BI226">
        <v>2.9864431062442701E-2</v>
      </c>
    </row>
    <row r="227" spans="1:61" x14ac:dyDescent="0.35">
      <c r="A227" t="s">
        <v>1476</v>
      </c>
      <c r="B227" t="s">
        <v>850</v>
      </c>
      <c r="C227">
        <v>10</v>
      </c>
      <c r="D227">
        <v>161.1797966</v>
      </c>
      <c r="E227">
        <v>1611.7979660000001</v>
      </c>
      <c r="F227" t="e">
        <v>#N/A</v>
      </c>
      <c r="G227">
        <v>2.4511272003150199E-2</v>
      </c>
      <c r="H227" t="e">
        <v>#N/A</v>
      </c>
      <c r="I227">
        <v>2.8816916355524799E-2</v>
      </c>
      <c r="J227">
        <v>0.84771001609525498</v>
      </c>
      <c r="K227">
        <v>9.2395963977286999E-2</v>
      </c>
      <c r="L227">
        <v>0.46053163737682801</v>
      </c>
      <c r="M227" t="e">
        <v>#N/A</v>
      </c>
      <c r="N227">
        <v>0.20443879718750299</v>
      </c>
      <c r="O227">
        <v>65759.764759390004</v>
      </c>
      <c r="P227" s="1">
        <v>0.24590163934426201</v>
      </c>
      <c r="Q227">
        <v>0.19672131147541</v>
      </c>
      <c r="R227">
        <v>0.55737704918032804</v>
      </c>
      <c r="S227">
        <v>14</v>
      </c>
      <c r="T227">
        <v>103970.5</v>
      </c>
      <c r="U227" s="1">
        <v>115.12842614285699</v>
      </c>
      <c r="V227">
        <v>265191.40612937103</v>
      </c>
      <c r="W227" s="1">
        <v>0.56444256436117701</v>
      </c>
      <c r="X227">
        <v>0.36728969407273698</v>
      </c>
      <c r="Y227">
        <v>6.8267741566086004E-2</v>
      </c>
      <c r="Z227">
        <v>0.43555743563882299</v>
      </c>
      <c r="AA227">
        <v>265.19140612937099</v>
      </c>
      <c r="AB227">
        <v>8536.5785850607008</v>
      </c>
      <c r="AC227" s="1">
        <v>665.20187555566099</v>
      </c>
      <c r="AD227" s="1">
        <v>174899.61214483401</v>
      </c>
      <c r="AE227" s="1">
        <v>274</v>
      </c>
      <c r="AF227">
        <v>41110</v>
      </c>
      <c r="AG227" s="1">
        <v>61283.281298904498</v>
      </c>
      <c r="AH227" s="1">
        <v>49.799965867055597</v>
      </c>
      <c r="AI227">
        <v>30.899996099683801</v>
      </c>
      <c r="AJ227">
        <v>30.8999937379158</v>
      </c>
      <c r="AK227">
        <v>5.2</v>
      </c>
      <c r="AL227">
        <v>2.9374199999999999</v>
      </c>
      <c r="AM227">
        <v>3.7063579999999998</v>
      </c>
      <c r="AN227">
        <v>0</v>
      </c>
      <c r="AO227">
        <v>1.15653846074644</v>
      </c>
      <c r="AP227">
        <v>2574.2009715378899</v>
      </c>
      <c r="AQ227" s="1">
        <v>2328.7116556641699</v>
      </c>
      <c r="AR227" s="1">
        <v>7718.7210881490801</v>
      </c>
      <c r="AS227" s="1">
        <v>696.56291525559595</v>
      </c>
      <c r="AT227">
        <v>406.38901637626202</v>
      </c>
      <c r="AU227">
        <v>13724.585646983</v>
      </c>
      <c r="AV227" s="1">
        <v>6508.7707493818998</v>
      </c>
      <c r="AW227" s="1">
        <v>0.38527574079999999</v>
      </c>
      <c r="AX227">
        <v>7500.8217075345001</v>
      </c>
      <c r="AY227" s="1">
        <v>0.44399852919999999</v>
      </c>
      <c r="AZ227">
        <v>1535.4299740573999</v>
      </c>
      <c r="BA227">
        <v>9.0887195700000006E-2</v>
      </c>
      <c r="BB227">
        <v>1348.7761162182001</v>
      </c>
      <c r="BC227" s="1">
        <v>7.9838534399999994E-2</v>
      </c>
      <c r="BD227">
        <v>16893.798547192</v>
      </c>
      <c r="BE227" s="1">
        <v>0.55769184129640603</v>
      </c>
      <c r="BF227">
        <v>0.20941486410919899</v>
      </c>
      <c r="BG227">
        <v>0.183184036680581</v>
      </c>
      <c r="BH227">
        <v>3.45428458993099E-2</v>
      </c>
      <c r="BI227">
        <v>1.5166412014504299E-2</v>
      </c>
    </row>
    <row r="228" spans="1:61" x14ac:dyDescent="0.35">
      <c r="A228" t="s">
        <v>1477</v>
      </c>
      <c r="B228" t="s">
        <v>851</v>
      </c>
      <c r="C228">
        <v>44</v>
      </c>
      <c r="D228">
        <v>19.8612289318182</v>
      </c>
      <c r="E228">
        <v>873.89407300000005</v>
      </c>
      <c r="F228" t="e">
        <v>#N/A</v>
      </c>
      <c r="G228" t="e">
        <v>#N/A</v>
      </c>
      <c r="H228" t="e">
        <v>#N/A</v>
      </c>
      <c r="I228">
        <v>0.10781575242604099</v>
      </c>
      <c r="J228">
        <v>0.86135653579611404</v>
      </c>
      <c r="K228">
        <v>2.2766112973231702E-2</v>
      </c>
      <c r="L228">
        <v>0.40698866706043202</v>
      </c>
      <c r="M228">
        <v>3.83426469272947E-2</v>
      </c>
      <c r="N228">
        <v>0.19487849889523101</v>
      </c>
      <c r="O228">
        <v>72318.290774900001</v>
      </c>
      <c r="P228" s="1">
        <v>0.232876712328767</v>
      </c>
      <c r="Q228">
        <v>0.24657534246575299</v>
      </c>
      <c r="R228">
        <v>0.52054794520547898</v>
      </c>
      <c r="S228">
        <v>10.67</v>
      </c>
      <c r="T228">
        <v>93294.939081529999</v>
      </c>
      <c r="U228" s="1">
        <v>81.901974976569804</v>
      </c>
      <c r="V228">
        <v>177191.726988632</v>
      </c>
      <c r="W228" s="1">
        <v>0.82693429893288095</v>
      </c>
      <c r="X228">
        <v>9.7816164105425499E-2</v>
      </c>
      <c r="Y228">
        <v>7.52495369616938E-2</v>
      </c>
      <c r="Z228">
        <v>0.17306570106711899</v>
      </c>
      <c r="AA228">
        <v>177.19172698863201</v>
      </c>
      <c r="AB228">
        <v>3692.6054309101601</v>
      </c>
      <c r="AC228" s="1">
        <v>467.229670752098</v>
      </c>
      <c r="AD228">
        <v>137622.83288631501</v>
      </c>
      <c r="AE228" s="1">
        <v>130</v>
      </c>
      <c r="AF228">
        <v>40793</v>
      </c>
      <c r="AG228" s="1">
        <v>64942.277406679801</v>
      </c>
      <c r="AH228" s="1">
        <v>30.699999570894601</v>
      </c>
      <c r="AI228">
        <v>19.999995314261898</v>
      </c>
      <c r="AJ228">
        <v>20.352067669669299</v>
      </c>
      <c r="AK228">
        <v>2.5</v>
      </c>
      <c r="AL228">
        <v>1.4478949999999999</v>
      </c>
      <c r="AM228">
        <v>2.1776249999999999</v>
      </c>
      <c r="AN228">
        <v>2617.2391834038699</v>
      </c>
      <c r="AO228">
        <v>1.43670448013193</v>
      </c>
      <c r="AP228">
        <v>1830.54587440828</v>
      </c>
      <c r="AQ228" s="1">
        <v>2449.5266487520798</v>
      </c>
      <c r="AR228" s="1">
        <v>9941.5763173393207</v>
      </c>
      <c r="AS228" s="1">
        <v>1257.7315763531899</v>
      </c>
      <c r="AT228">
        <v>807.29685873495998</v>
      </c>
      <c r="AU228">
        <v>16286.677275587799</v>
      </c>
      <c r="AV228" s="1">
        <v>9894.1979919300993</v>
      </c>
      <c r="AW228" s="1">
        <v>0.53175165560000004</v>
      </c>
      <c r="AX228">
        <v>5888.4897155578001</v>
      </c>
      <c r="AY228" s="1">
        <v>0.31646972880000002</v>
      </c>
      <c r="AZ228">
        <v>1222.7543544031</v>
      </c>
      <c r="BA228">
        <v>6.5715447900000001E-2</v>
      </c>
      <c r="BB228">
        <v>1601.3603568911001</v>
      </c>
      <c r="BC228" s="1">
        <v>8.6063167699999998E-2</v>
      </c>
      <c r="BD228">
        <v>18606.802418782099</v>
      </c>
      <c r="BE228" s="1">
        <v>0.58516645980885795</v>
      </c>
      <c r="BF228">
        <v>0.24122926865754399</v>
      </c>
      <c r="BG228">
        <v>0.129414549436144</v>
      </c>
      <c r="BH228">
        <v>3.2886428637441803E-2</v>
      </c>
      <c r="BI228">
        <v>1.1303293460012499E-2</v>
      </c>
    </row>
    <row r="229" spans="1:61" x14ac:dyDescent="0.35">
      <c r="A229" t="s">
        <v>1478</v>
      </c>
      <c r="B229" t="s">
        <v>852</v>
      </c>
      <c r="C229">
        <v>78</v>
      </c>
      <c r="D229">
        <v>42.205758230769199</v>
      </c>
      <c r="E229">
        <v>3292.0491419999998</v>
      </c>
      <c r="F229">
        <v>2.2313485917398401E-2</v>
      </c>
      <c r="G229">
        <v>4.8839194399901403E-3</v>
      </c>
      <c r="H229" t="e">
        <v>#N/A</v>
      </c>
      <c r="I229">
        <v>2.96453655669539E-2</v>
      </c>
      <c r="J229">
        <v>0.90809067783737096</v>
      </c>
      <c r="K229">
        <v>3.3888408617797197E-2</v>
      </c>
      <c r="L229">
        <v>0.10830569886418399</v>
      </c>
      <c r="M229">
        <v>1.33937365650921E-2</v>
      </c>
      <c r="N229">
        <v>0.105858481183616</v>
      </c>
      <c r="O229">
        <v>82685.974979909995</v>
      </c>
      <c r="P229" s="1">
        <v>0.148148148148148</v>
      </c>
      <c r="Q229">
        <v>0.169312169312169</v>
      </c>
      <c r="R229">
        <v>0.682539682539683</v>
      </c>
      <c r="S229">
        <v>17</v>
      </c>
      <c r="T229">
        <v>92768.705882349997</v>
      </c>
      <c r="U229" s="1">
        <v>193.649949529412</v>
      </c>
      <c r="V229">
        <v>397776.43452930002</v>
      </c>
      <c r="W229" s="1">
        <v>0.91358824195719301</v>
      </c>
      <c r="X229">
        <v>6.8696097395434794E-2</v>
      </c>
      <c r="Y229">
        <v>1.7715660647372299E-2</v>
      </c>
      <c r="Z229">
        <v>8.6411758042807194E-2</v>
      </c>
      <c r="AA229">
        <v>397.77643452929999</v>
      </c>
      <c r="AB229">
        <v>9827.4884743503608</v>
      </c>
      <c r="AC229" s="1">
        <v>1191.2257748429399</v>
      </c>
      <c r="AD229">
        <v>317713.76215283998</v>
      </c>
      <c r="AE229" s="1">
        <v>552</v>
      </c>
      <c r="AF229">
        <v>64139</v>
      </c>
      <c r="AG229" s="1">
        <v>158261.541202881</v>
      </c>
      <c r="AH229" s="1">
        <v>69.399943531196897</v>
      </c>
      <c r="AI229">
        <v>23.899998747015299</v>
      </c>
      <c r="AJ229">
        <v>23.8999945641003</v>
      </c>
      <c r="AK229">
        <v>0</v>
      </c>
      <c r="AL229">
        <v>0</v>
      </c>
      <c r="AM229">
        <v>0</v>
      </c>
      <c r="AN229">
        <v>0</v>
      </c>
      <c r="AO229">
        <v>0.52641713499226095</v>
      </c>
      <c r="AP229">
        <v>1234.1784750915499</v>
      </c>
      <c r="AQ229" s="1">
        <v>2479.7485328668299</v>
      </c>
      <c r="AR229" s="1">
        <v>7614.3605392145801</v>
      </c>
      <c r="AS229" s="1">
        <v>998.58670943254106</v>
      </c>
      <c r="AT229" s="1">
        <v>300.12939278292203</v>
      </c>
      <c r="AU229">
        <v>12627.0036493884</v>
      </c>
      <c r="AV229" s="1">
        <v>2797.2257064001001</v>
      </c>
      <c r="AW229" s="1">
        <v>0.21180106779999999</v>
      </c>
      <c r="AX229">
        <v>8435.7460417669008</v>
      </c>
      <c r="AY229" s="1">
        <v>0.63874002559999998</v>
      </c>
      <c r="AZ229">
        <v>1134.7228799902</v>
      </c>
      <c r="BA229">
        <v>8.5919243899999997E-2</v>
      </c>
      <c r="BB229">
        <v>839.15902705209999</v>
      </c>
      <c r="BC229" s="1">
        <v>6.3539662699999999E-2</v>
      </c>
      <c r="BD229">
        <v>13206.853655209299</v>
      </c>
      <c r="BE229" s="1">
        <v>0.59925240058451601</v>
      </c>
      <c r="BF229">
        <v>0.21370855050026699</v>
      </c>
      <c r="BG229">
        <v>0.146588591621751</v>
      </c>
      <c r="BH229">
        <v>2.68021557031007E-2</v>
      </c>
      <c r="BI229">
        <v>1.36483015903654E-2</v>
      </c>
    </row>
    <row r="230" spans="1:61" x14ac:dyDescent="0.35">
      <c r="A230" t="s">
        <v>1479</v>
      </c>
      <c r="B230" t="s">
        <v>853</v>
      </c>
      <c r="C230">
        <v>120</v>
      </c>
      <c r="D230">
        <v>13.396716250000001</v>
      </c>
      <c r="E230">
        <v>1607.6059499999999</v>
      </c>
      <c r="F230" t="e">
        <v>#N/A</v>
      </c>
      <c r="G230">
        <v>1.0641486016267999E-2</v>
      </c>
      <c r="H230" t="e">
        <v>#N/A</v>
      </c>
      <c r="I230">
        <v>2.67407395441648E-2</v>
      </c>
      <c r="J230">
        <v>0.93572643067336403</v>
      </c>
      <c r="K230">
        <v>2.45265690959219E-2</v>
      </c>
      <c r="L230">
        <v>0.38841042048268898</v>
      </c>
      <c r="M230">
        <v>5.9119366757044304E-3</v>
      </c>
      <c r="N230">
        <v>0.16219757774664401</v>
      </c>
      <c r="O230">
        <v>59715.200800639999</v>
      </c>
      <c r="P230" s="1">
        <v>0.25190839694656503</v>
      </c>
      <c r="Q230">
        <v>0.18320610687022901</v>
      </c>
      <c r="R230">
        <v>0.56488549618320605</v>
      </c>
      <c r="S230">
        <v>15.69</v>
      </c>
      <c r="T230">
        <v>74674.368387499999</v>
      </c>
      <c r="U230" s="1">
        <v>102.460544933078</v>
      </c>
      <c r="V230">
        <v>283541.74105911999</v>
      </c>
      <c r="W230" s="1">
        <v>0.87085155941646597</v>
      </c>
      <c r="X230">
        <v>0.100013406508165</v>
      </c>
      <c r="Y230">
        <v>2.91350340753685E-2</v>
      </c>
      <c r="Z230">
        <v>0.129148440583534</v>
      </c>
      <c r="AA230">
        <v>283.54174105912</v>
      </c>
      <c r="AB230">
        <v>5387.2903369137202</v>
      </c>
      <c r="AC230" s="1">
        <v>615.52271562567898</v>
      </c>
      <c r="AD230">
        <v>180050.60598797299</v>
      </c>
      <c r="AE230" s="1">
        <v>293</v>
      </c>
      <c r="AF230">
        <v>44170</v>
      </c>
      <c r="AG230" s="1">
        <v>73736.188872921397</v>
      </c>
      <c r="AH230" s="1">
        <v>18.999911900442999</v>
      </c>
      <c r="AI230">
        <v>18.999995742585199</v>
      </c>
      <c r="AJ230">
        <v>18.9999660001601</v>
      </c>
      <c r="AK230">
        <v>1.1000000000000001</v>
      </c>
      <c r="AL230">
        <v>0.90827000000000002</v>
      </c>
      <c r="AM230">
        <v>0.92511900000000002</v>
      </c>
      <c r="AN230">
        <v>1055.31290799216</v>
      </c>
      <c r="AO230" s="1">
        <v>1.1635231068881799</v>
      </c>
      <c r="AP230">
        <v>1803.98295365851</v>
      </c>
      <c r="AQ230" s="1">
        <v>3105.8591565924498</v>
      </c>
      <c r="AR230" s="1">
        <v>7777.2698713885702</v>
      </c>
      <c r="AS230" s="1">
        <v>1782.9519354540801</v>
      </c>
      <c r="AT230">
        <v>126.480938939048</v>
      </c>
      <c r="AU230">
        <v>14596.5448560327</v>
      </c>
      <c r="AV230" s="1">
        <v>6936.5809656481997</v>
      </c>
      <c r="AW230" s="1">
        <v>0.46550023070000002</v>
      </c>
      <c r="AX230">
        <v>5244.0244798541999</v>
      </c>
      <c r="AY230" s="1">
        <v>0.35191611210000001</v>
      </c>
      <c r="AZ230">
        <v>1063.0451504702</v>
      </c>
      <c r="BA230">
        <v>7.1338857699999994E-2</v>
      </c>
      <c r="BB230">
        <v>1657.6974783539999</v>
      </c>
      <c r="BC230" s="1">
        <v>0.11124479950000001</v>
      </c>
      <c r="BD230">
        <v>14901.348074326601</v>
      </c>
      <c r="BE230" s="1">
        <v>0.56351155231307604</v>
      </c>
      <c r="BF230">
        <v>0.23507738852277099</v>
      </c>
      <c r="BG230">
        <v>0.126967495753493</v>
      </c>
      <c r="BH230">
        <v>4.6944803793361002E-2</v>
      </c>
      <c r="BI230">
        <v>2.74987596172988E-2</v>
      </c>
    </row>
    <row r="231" spans="1:61" x14ac:dyDescent="0.35">
      <c r="A231" t="s">
        <v>1480</v>
      </c>
      <c r="B231" t="s">
        <v>854</v>
      </c>
      <c r="C231">
        <v>59</v>
      </c>
      <c r="D231">
        <v>264.62234288135602</v>
      </c>
      <c r="E231">
        <v>15612.71823</v>
      </c>
      <c r="F231">
        <v>6.6609811863828194E-2</v>
      </c>
      <c r="G231">
        <v>8.8971343504556502E-2</v>
      </c>
      <c r="H231">
        <v>1.2466762606913101E-3</v>
      </c>
      <c r="I231">
        <v>0.12533607257230001</v>
      </c>
      <c r="J231">
        <v>0.65973841225060403</v>
      </c>
      <c r="K231">
        <v>5.8097683548019897E-2</v>
      </c>
      <c r="L231">
        <v>0.35050282595999599</v>
      </c>
      <c r="M231">
        <v>0.116224979467089</v>
      </c>
      <c r="N231">
        <v>0.16945139249348001</v>
      </c>
      <c r="O231">
        <v>88742.779039200002</v>
      </c>
      <c r="P231" s="1">
        <v>0.18846153846153799</v>
      </c>
      <c r="Q231">
        <v>0.21538461538461501</v>
      </c>
      <c r="R231">
        <v>0.59615384615384603</v>
      </c>
      <c r="S231">
        <v>78</v>
      </c>
      <c r="T231">
        <v>110856.89743589</v>
      </c>
      <c r="U231" s="1">
        <v>200.16305423076901</v>
      </c>
      <c r="V231">
        <v>293410.85918002902</v>
      </c>
      <c r="W231" s="1">
        <v>0.761996154646015</v>
      </c>
      <c r="X231">
        <v>0.20360610314509001</v>
      </c>
      <c r="Y231">
        <v>3.4397742208895098E-2</v>
      </c>
      <c r="Z231">
        <v>0.238003845353985</v>
      </c>
      <c r="AA231">
        <v>293.41085918002898</v>
      </c>
      <c r="AB231">
        <v>10432.852473249301</v>
      </c>
      <c r="AC231" s="1">
        <v>938.71002051639505</v>
      </c>
      <c r="AD231">
        <v>215499.68400836599</v>
      </c>
      <c r="AE231" s="1">
        <v>410</v>
      </c>
      <c r="AF231">
        <v>57610</v>
      </c>
      <c r="AG231" s="1">
        <v>98340.531829733198</v>
      </c>
      <c r="AH231" s="1">
        <v>84.9499946152294</v>
      </c>
      <c r="AI231">
        <v>31.114899526091801</v>
      </c>
      <c r="AJ231">
        <v>43.837699782341197</v>
      </c>
      <c r="AK231">
        <v>2</v>
      </c>
      <c r="AL231">
        <v>1.095234</v>
      </c>
      <c r="AM231">
        <v>1.3846940000000001</v>
      </c>
      <c r="AN231">
        <v>0</v>
      </c>
      <c r="AO231" s="1">
        <v>0.81116958657219196</v>
      </c>
      <c r="AP231">
        <v>1284.4526164230899</v>
      </c>
      <c r="AQ231" s="1">
        <v>2443.5970346721601</v>
      </c>
      <c r="AR231" s="1">
        <v>9860.2215118564909</v>
      </c>
      <c r="AS231" s="1">
        <v>1405.5540506606601</v>
      </c>
      <c r="AT231" s="1">
        <v>628.83679096538697</v>
      </c>
      <c r="AU231">
        <v>15622.6620045778</v>
      </c>
      <c r="AV231" s="1">
        <v>4383.7800808618003</v>
      </c>
      <c r="AW231" s="1">
        <v>0.27665167159999998</v>
      </c>
      <c r="AX231">
        <v>9167.7375222152004</v>
      </c>
      <c r="AY231" s="1">
        <v>0.57855774329999998</v>
      </c>
      <c r="AZ231">
        <v>1298.1974613768</v>
      </c>
      <c r="BA231">
        <v>8.1926668600000002E-2</v>
      </c>
      <c r="BB231">
        <v>996.13200780449995</v>
      </c>
      <c r="BC231" s="1">
        <v>6.2863916500000006E-2</v>
      </c>
      <c r="BD231">
        <v>15845.847072258301</v>
      </c>
      <c r="BE231" s="1">
        <v>0.61101324382641697</v>
      </c>
      <c r="BF231">
        <v>0.24784486899566199</v>
      </c>
      <c r="BG231">
        <v>9.3263269701796395E-2</v>
      </c>
      <c r="BH231">
        <v>3.4483898185227298E-2</v>
      </c>
      <c r="BI231">
        <v>1.33947192908973E-2</v>
      </c>
    </row>
    <row r="232" spans="1:61" x14ac:dyDescent="0.35">
      <c r="A232" t="s">
        <v>1481</v>
      </c>
      <c r="B232" t="s">
        <v>855</v>
      </c>
      <c r="C232">
        <v>152</v>
      </c>
      <c r="D232">
        <v>13.9557565657895</v>
      </c>
      <c r="E232">
        <v>2121.2749979999999</v>
      </c>
      <c r="F232">
        <v>7.2205361617442999E-3</v>
      </c>
      <c r="G232">
        <v>1.7780297683606599E-2</v>
      </c>
      <c r="H232" t="e">
        <v>#N/A</v>
      </c>
      <c r="I232">
        <v>2.71492184125301E-2</v>
      </c>
      <c r="J232">
        <v>0.88536824854864904</v>
      </c>
      <c r="K232">
        <v>6.1569620273207198E-2</v>
      </c>
      <c r="L232">
        <v>0.62334481720652901</v>
      </c>
      <c r="M232" t="e">
        <v>#N/A</v>
      </c>
      <c r="N232">
        <v>0.154132107285716</v>
      </c>
      <c r="O232">
        <v>64712.842787790003</v>
      </c>
      <c r="P232" s="1">
        <v>0.168918918918919</v>
      </c>
      <c r="Q232">
        <v>0.21621621621621601</v>
      </c>
      <c r="R232">
        <v>0.61486486486486502</v>
      </c>
      <c r="S232">
        <v>16</v>
      </c>
      <c r="T232">
        <v>99114.1875</v>
      </c>
      <c r="U232" s="1">
        <v>132.57968737499999</v>
      </c>
      <c r="V232">
        <v>192894.627233993</v>
      </c>
      <c r="W232" s="1">
        <v>0.74718882806708198</v>
      </c>
      <c r="X232">
        <v>0.14936768442349299</v>
      </c>
      <c r="Y232">
        <v>0.103443487509426</v>
      </c>
      <c r="Z232">
        <v>0.25281117193291802</v>
      </c>
      <c r="AA232">
        <v>192.89462723399299</v>
      </c>
      <c r="AB232">
        <v>3968.6598898951402</v>
      </c>
      <c r="AC232" s="1">
        <v>484.756927305283</v>
      </c>
      <c r="AD232">
        <v>157072.32346223301</v>
      </c>
      <c r="AE232" s="1">
        <v>206</v>
      </c>
      <c r="AF232">
        <v>35262.5</v>
      </c>
      <c r="AG232" s="1">
        <v>54341.378314261798</v>
      </c>
      <c r="AH232" s="1">
        <v>25.499990904209</v>
      </c>
      <c r="AI232">
        <v>19.999998037526598</v>
      </c>
      <c r="AJ232">
        <v>20.035488349300898</v>
      </c>
      <c r="AK232">
        <v>1</v>
      </c>
      <c r="AL232">
        <v>1</v>
      </c>
      <c r="AM232">
        <v>1</v>
      </c>
      <c r="AN232">
        <v>1841.96184543915</v>
      </c>
      <c r="AO232" s="1">
        <v>1.45823576075648</v>
      </c>
      <c r="AP232">
        <v>1606.4364890044301</v>
      </c>
      <c r="AQ232" s="1">
        <v>3495.6751562109298</v>
      </c>
      <c r="AR232" s="1">
        <v>8736.7271322546403</v>
      </c>
      <c r="AS232" s="1">
        <v>971.14588251984901</v>
      </c>
      <c r="AT232">
        <v>575.00644713675194</v>
      </c>
      <c r="AU232">
        <v>15384.9911071266</v>
      </c>
      <c r="AV232" s="1">
        <v>8585.1071935936998</v>
      </c>
      <c r="AW232" s="1">
        <v>0.50210312410000002</v>
      </c>
      <c r="AX232">
        <v>5334.8885096755002</v>
      </c>
      <c r="AY232" s="1">
        <v>0.31201289939999999</v>
      </c>
      <c r="AZ232">
        <v>1068.0030026842001</v>
      </c>
      <c r="BA232">
        <v>6.2462545000000001E-2</v>
      </c>
      <c r="BB232">
        <v>2110.2960100967998</v>
      </c>
      <c r="BC232" s="1">
        <v>0.1234214315</v>
      </c>
      <c r="BD232">
        <v>17098.294716050201</v>
      </c>
      <c r="BE232" s="1">
        <v>0.57372446124698195</v>
      </c>
      <c r="BF232">
        <v>0.26115528422911699</v>
      </c>
      <c r="BG232">
        <v>0.116088122873909</v>
      </c>
      <c r="BH232">
        <v>3.53152757605701E-2</v>
      </c>
      <c r="BI232">
        <v>1.3716855889422499E-2</v>
      </c>
    </row>
    <row r="233" spans="1:61" x14ac:dyDescent="0.35">
      <c r="A233" t="s">
        <v>1482</v>
      </c>
      <c r="B233" t="s">
        <v>856</v>
      </c>
      <c r="C233">
        <v>96</v>
      </c>
      <c r="D233">
        <v>8.2437010937499995</v>
      </c>
      <c r="E233">
        <v>791.39530500000001</v>
      </c>
      <c r="F233" t="e">
        <v>#N/A</v>
      </c>
      <c r="G233" t="e">
        <v>#N/A</v>
      </c>
      <c r="H233" t="e">
        <v>#N/A</v>
      </c>
      <c r="I233">
        <v>1.6653514517328299E-2</v>
      </c>
      <c r="J233">
        <v>0.955426347913089</v>
      </c>
      <c r="K233">
        <v>2.57892708342768E-2</v>
      </c>
      <c r="L233">
        <v>0.39189304289738502</v>
      </c>
      <c r="M233" t="e">
        <v>#N/A</v>
      </c>
      <c r="N233">
        <v>0.14481013948090601</v>
      </c>
      <c r="O233">
        <v>59525.230414739999</v>
      </c>
      <c r="P233" s="1">
        <v>7.0175438596491196E-2</v>
      </c>
      <c r="Q233">
        <v>0.140350877192982</v>
      </c>
      <c r="R233">
        <v>0.78947368421052599</v>
      </c>
      <c r="S233">
        <v>9</v>
      </c>
      <c r="T233">
        <v>80070.44444444</v>
      </c>
      <c r="U233" s="1">
        <v>87.932811666666694</v>
      </c>
      <c r="V233">
        <v>656876.28763478703</v>
      </c>
      <c r="W233" s="1">
        <v>0.43338889243585998</v>
      </c>
      <c r="X233">
        <v>1.9190156461068E-2</v>
      </c>
      <c r="Y233">
        <v>0.54742095110307198</v>
      </c>
      <c r="Z233">
        <v>0.56661110756414002</v>
      </c>
      <c r="AA233">
        <v>656.87628763478699</v>
      </c>
      <c r="AB233">
        <v>22983.521490565301</v>
      </c>
      <c r="AC233" s="1">
        <v>739.95852174028198</v>
      </c>
      <c r="AD233">
        <v>531166.59143315605</v>
      </c>
      <c r="AE233" s="1">
        <v>599</v>
      </c>
      <c r="AF233">
        <v>42054</v>
      </c>
      <c r="AG233" s="1">
        <v>69887.456455541993</v>
      </c>
      <c r="AH233" s="1">
        <v>46.999996099462003</v>
      </c>
      <c r="AI233">
        <v>19.9999955614086</v>
      </c>
      <c r="AJ233">
        <v>30.8782696035878</v>
      </c>
      <c r="AK233">
        <v>2.4</v>
      </c>
      <c r="AL233">
        <v>1.3835759999999999</v>
      </c>
      <c r="AM233">
        <v>1.7886070000000001</v>
      </c>
      <c r="AN233">
        <v>2743.5147849404998</v>
      </c>
      <c r="AO233">
        <v>1.38220615505327</v>
      </c>
      <c r="AP233">
        <v>2790.37510842953</v>
      </c>
      <c r="AQ233" s="1">
        <v>3272.95065264508</v>
      </c>
      <c r="AR233" s="1">
        <v>8518.0960354572708</v>
      </c>
      <c r="AS233" s="1">
        <v>1354.75539623021</v>
      </c>
      <c r="AT233">
        <v>775.97600860166801</v>
      </c>
      <c r="AU233">
        <v>16712.153201363799</v>
      </c>
      <c r="AV233" s="1">
        <v>5265.4051453013999</v>
      </c>
      <c r="AW233" s="1">
        <v>0.21442128899999999</v>
      </c>
      <c r="AX233">
        <v>16154.1453458961</v>
      </c>
      <c r="AY233" s="1">
        <v>0.65783972410000002</v>
      </c>
      <c r="AZ233">
        <v>1734.0495762875</v>
      </c>
      <c r="BA233" s="1">
        <v>7.0615106600000005E-2</v>
      </c>
      <c r="BB233">
        <v>1402.7542440162999</v>
      </c>
      <c r="BC233">
        <v>5.7123880299999999E-2</v>
      </c>
      <c r="BD233">
        <v>24556.354311501302</v>
      </c>
      <c r="BE233" s="1">
        <v>0.51048874740477301</v>
      </c>
      <c r="BF233">
        <v>0.23137612929156401</v>
      </c>
      <c r="BG233">
        <v>0.134556897862634</v>
      </c>
      <c r="BH233">
        <v>4.91961037681026E-2</v>
      </c>
      <c r="BI233">
        <v>7.4382121672925905E-2</v>
      </c>
    </row>
    <row r="234" spans="1:61" x14ac:dyDescent="0.35">
      <c r="A234" t="s">
        <v>1483</v>
      </c>
      <c r="B234" t="s">
        <v>857</v>
      </c>
      <c r="C234">
        <v>54</v>
      </c>
      <c r="D234">
        <v>7.3094219259259301</v>
      </c>
      <c r="E234">
        <v>394.70878399999998</v>
      </c>
      <c r="F234" t="e">
        <v>#N/A</v>
      </c>
      <c r="G234" t="e">
        <v>#N/A</v>
      </c>
      <c r="H234" t="e">
        <v>#N/A</v>
      </c>
      <c r="I234">
        <v>0.19729020513282999</v>
      </c>
      <c r="J234">
        <v>0.78479438460609297</v>
      </c>
      <c r="K234" t="e">
        <v>#N/A</v>
      </c>
      <c r="L234">
        <v>0.31418617889877198</v>
      </c>
      <c r="M234" t="e">
        <v>#N/A</v>
      </c>
      <c r="N234">
        <v>0.16083731805755599</v>
      </c>
      <c r="O234">
        <v>65650.530550170006</v>
      </c>
      <c r="P234" s="1">
        <v>0.18918918918918901</v>
      </c>
      <c r="Q234">
        <v>0.108108108108108</v>
      </c>
      <c r="R234">
        <v>0.70270270270270296</v>
      </c>
      <c r="S234">
        <v>5</v>
      </c>
      <c r="T234">
        <v>85465.8</v>
      </c>
      <c r="U234" s="1">
        <v>78.941756799999993</v>
      </c>
      <c r="V234">
        <v>259032.97353524301</v>
      </c>
      <c r="W234" s="1">
        <v>0.76798983672068599</v>
      </c>
      <c r="X234">
        <v>4.1636660417151E-2</v>
      </c>
      <c r="Y234">
        <v>0.19037350286216301</v>
      </c>
      <c r="Z234">
        <v>0.23201016327931401</v>
      </c>
      <c r="AA234">
        <v>259.032973535243</v>
      </c>
      <c r="AB234">
        <v>5961.33426815249</v>
      </c>
      <c r="AC234" s="1">
        <v>622.56825781713496</v>
      </c>
      <c r="AD234">
        <v>203199.259942487</v>
      </c>
      <c r="AE234" s="1">
        <v>373</v>
      </c>
      <c r="AF234">
        <v>42702</v>
      </c>
      <c r="AG234" s="1">
        <v>63829.568760611197</v>
      </c>
      <c r="AH234" s="1">
        <v>30.259994204768901</v>
      </c>
      <c r="AI234">
        <v>21.309996641674299</v>
      </c>
      <c r="AJ234">
        <v>21.3091725706124</v>
      </c>
      <c r="AK234">
        <v>2.5</v>
      </c>
      <c r="AL234">
        <v>0.89658800000000005</v>
      </c>
      <c r="AM234">
        <v>1.9029769999999999</v>
      </c>
      <c r="AN234">
        <v>2687.0866902217199</v>
      </c>
      <c r="AO234">
        <v>1.7012186690423201</v>
      </c>
      <c r="AP234">
        <v>3384.8084059867301</v>
      </c>
      <c r="AQ234" s="1">
        <v>2952.0695946812298</v>
      </c>
      <c r="AR234" s="1">
        <v>10224.2591844624</v>
      </c>
      <c r="AS234" s="1">
        <v>1118.53743290395</v>
      </c>
      <c r="AT234">
        <v>220.05527497964201</v>
      </c>
      <c r="AU234">
        <v>17899.729893013999</v>
      </c>
      <c r="AV234" s="1">
        <v>9741.1380105081007</v>
      </c>
      <c r="AW234" s="1">
        <v>0.4805803635</v>
      </c>
      <c r="AX234">
        <v>7393.0549182005998</v>
      </c>
      <c r="AY234" s="1">
        <v>0.36473736600000001</v>
      </c>
      <c r="AZ234">
        <v>1759.6752697781001</v>
      </c>
      <c r="BA234">
        <v>8.6813817799999998E-2</v>
      </c>
      <c r="BB234">
        <v>1375.6616244188001</v>
      </c>
      <c r="BC234" s="1">
        <v>6.7868452600000004E-2</v>
      </c>
      <c r="BD234">
        <v>20269.529822905599</v>
      </c>
      <c r="BE234" s="1">
        <v>0.53676337074910996</v>
      </c>
      <c r="BF234">
        <v>0.224504791409677</v>
      </c>
      <c r="BG234">
        <v>0.20271965018468499</v>
      </c>
      <c r="BH234">
        <v>2.4906289209950701E-2</v>
      </c>
      <c r="BI234">
        <v>1.1105898446577301E-2</v>
      </c>
    </row>
    <row r="235" spans="1:61" x14ac:dyDescent="0.35">
      <c r="A235" t="s">
        <v>1484</v>
      </c>
      <c r="B235" t="s">
        <v>858</v>
      </c>
      <c r="C235">
        <v>66</v>
      </c>
      <c r="D235">
        <v>10.9886261818182</v>
      </c>
      <c r="E235">
        <v>725.24932799999999</v>
      </c>
      <c r="F235" t="e">
        <v>#N/A</v>
      </c>
      <c r="G235" t="e">
        <v>#N/A</v>
      </c>
      <c r="H235" t="e">
        <v>#N/A</v>
      </c>
      <c r="I235">
        <v>5.3031892536919298E-2</v>
      </c>
      <c r="J235">
        <v>0.90506429139974098</v>
      </c>
      <c r="K235">
        <v>2.9440126657109E-2</v>
      </c>
      <c r="L235">
        <v>0.34239147200375403</v>
      </c>
      <c r="M235" t="e">
        <v>#N/A</v>
      </c>
      <c r="N235">
        <v>0.12290908297502399</v>
      </c>
      <c r="O235">
        <v>68885.913736029994</v>
      </c>
      <c r="P235" s="1">
        <v>0.203703703703704</v>
      </c>
      <c r="Q235">
        <v>3.7037037037037E-2</v>
      </c>
      <c r="R235">
        <v>0.75925925925925897</v>
      </c>
      <c r="S235">
        <v>9</v>
      </c>
      <c r="T235">
        <v>72738.333333329996</v>
      </c>
      <c r="U235" s="1">
        <v>80.583258666666694</v>
      </c>
      <c r="V235">
        <v>416550.78927560197</v>
      </c>
      <c r="W235" s="1">
        <v>0.46549258435478902</v>
      </c>
      <c r="X235">
        <v>9.2851786598207905E-2</v>
      </c>
      <c r="Y235">
        <v>0.44165562904700301</v>
      </c>
      <c r="Z235">
        <v>0.53450741564521098</v>
      </c>
      <c r="AA235">
        <v>416.55078927560203</v>
      </c>
      <c r="AB235">
        <v>11636.4671764301</v>
      </c>
      <c r="AC235" s="1">
        <v>610.13498794996497</v>
      </c>
      <c r="AD235">
        <v>341183.03580187098</v>
      </c>
      <c r="AE235" s="1">
        <v>568</v>
      </c>
      <c r="AF235">
        <v>43564</v>
      </c>
      <c r="AG235" s="1">
        <v>72528.653696498004</v>
      </c>
      <c r="AH235" s="1">
        <v>35.539994320429003</v>
      </c>
      <c r="AI235">
        <v>21.919998316110298</v>
      </c>
      <c r="AJ235">
        <v>21.91939486974</v>
      </c>
      <c r="AK235">
        <v>1.28</v>
      </c>
      <c r="AL235">
        <v>1.28</v>
      </c>
      <c r="AM235">
        <v>1.28</v>
      </c>
      <c r="AN235">
        <v>822.680596816768</v>
      </c>
      <c r="AO235">
        <v>1.1315757541443101</v>
      </c>
      <c r="AP235">
        <v>1701.88419671311</v>
      </c>
      <c r="AQ235" s="1">
        <v>3182.93399370099</v>
      </c>
      <c r="AR235" s="1">
        <v>8126.5423385542299</v>
      </c>
      <c r="AS235" s="1">
        <v>458.09226864943702</v>
      </c>
      <c r="AT235">
        <v>416.71750435596402</v>
      </c>
      <c r="AU235">
        <v>13886.1703019737</v>
      </c>
      <c r="AV235" s="1">
        <v>6412.4931272018002</v>
      </c>
      <c r="AW235" s="1">
        <v>0.36148573579999999</v>
      </c>
      <c r="AX235">
        <v>8303.3470104413009</v>
      </c>
      <c r="AY235" s="1">
        <v>0.4680771494</v>
      </c>
      <c r="AZ235">
        <v>2212.9802833341</v>
      </c>
      <c r="BA235">
        <v>0.1247503569</v>
      </c>
      <c r="BB235">
        <v>810.44974127260002</v>
      </c>
      <c r="BC235" s="1">
        <v>4.56867579E-2</v>
      </c>
      <c r="BD235">
        <v>17739.270162249799</v>
      </c>
      <c r="BE235" s="1">
        <v>0.53515692093752398</v>
      </c>
      <c r="BF235">
        <v>0.227662854922556</v>
      </c>
      <c r="BG235">
        <v>0.17384433118338399</v>
      </c>
      <c r="BH235">
        <v>4.4062216327118403E-2</v>
      </c>
      <c r="BI235">
        <v>1.9273676629418101E-2</v>
      </c>
    </row>
    <row r="236" spans="1:61" x14ac:dyDescent="0.35">
      <c r="A236" t="s">
        <v>1485</v>
      </c>
      <c r="B236" t="s">
        <v>859</v>
      </c>
      <c r="C236">
        <v>19</v>
      </c>
      <c r="D236">
        <v>120.83310936842101</v>
      </c>
      <c r="E236">
        <v>2295.8290780000002</v>
      </c>
      <c r="F236">
        <v>1.5734660923740401E-2</v>
      </c>
      <c r="G236">
        <v>3.9391911990227901E-2</v>
      </c>
      <c r="H236" t="e">
        <v>#N/A</v>
      </c>
      <c r="I236">
        <v>3.9369490419967297E-2</v>
      </c>
      <c r="J236">
        <v>0.83331866096649398</v>
      </c>
      <c r="K236">
        <v>7.09134666129594E-2</v>
      </c>
      <c r="L236">
        <v>0.44198783449916001</v>
      </c>
      <c r="M236">
        <v>8.5581097518359905E-3</v>
      </c>
      <c r="N236">
        <v>0.133822152420949</v>
      </c>
      <c r="O236">
        <v>75189.186169869994</v>
      </c>
      <c r="P236" s="1">
        <v>0.105555555555556</v>
      </c>
      <c r="Q236">
        <v>7.7777777777777807E-2</v>
      </c>
      <c r="R236">
        <v>0.81666666666666698</v>
      </c>
      <c r="S236">
        <v>15.34</v>
      </c>
      <c r="T236">
        <v>99030.869621899998</v>
      </c>
      <c r="U236" s="1">
        <v>149.66291251629701</v>
      </c>
      <c r="V236">
        <v>342622.18278254598</v>
      </c>
      <c r="W236" s="1">
        <v>0.71338762347620399</v>
      </c>
      <c r="X236">
        <v>0.26672969049390999</v>
      </c>
      <c r="Y236">
        <v>1.9882686029886201E-2</v>
      </c>
      <c r="Z236">
        <v>0.28661237652379601</v>
      </c>
      <c r="AA236">
        <v>342.62218278254602</v>
      </c>
      <c r="AB236">
        <v>11823.0216962171</v>
      </c>
      <c r="AC236" s="1">
        <v>1076.7101365200101</v>
      </c>
      <c r="AD236">
        <v>233556.33507756799</v>
      </c>
      <c r="AE236" s="1">
        <v>442</v>
      </c>
      <c r="AF236">
        <v>40075</v>
      </c>
      <c r="AG236" s="1">
        <v>79389.532586647896</v>
      </c>
      <c r="AH236" s="1">
        <v>44.049972633851198</v>
      </c>
      <c r="AI236">
        <v>34.149999008290301</v>
      </c>
      <c r="AJ236">
        <v>34.752197344169801</v>
      </c>
      <c r="AK236">
        <v>1</v>
      </c>
      <c r="AL236">
        <v>0.62660899999999997</v>
      </c>
      <c r="AM236">
        <v>0.86512100000000003</v>
      </c>
      <c r="AN236">
        <v>0</v>
      </c>
      <c r="AO236">
        <v>1.0613336807151299</v>
      </c>
      <c r="AP236">
        <v>1837.7461852149299</v>
      </c>
      <c r="AQ236" s="1">
        <v>3025.0440359654699</v>
      </c>
      <c r="AR236" s="1">
        <v>9196.5485376607794</v>
      </c>
      <c r="AS236" s="1">
        <v>833.709673050844</v>
      </c>
      <c r="AT236">
        <v>355.79889105316101</v>
      </c>
      <c r="AU236">
        <v>15248.847322945199</v>
      </c>
      <c r="AV236" s="1">
        <v>4168.7388425221998</v>
      </c>
      <c r="AW236" s="1">
        <v>0.25438319459999997</v>
      </c>
      <c r="AX236">
        <v>9838.8740871202008</v>
      </c>
      <c r="AY236" s="1">
        <v>0.60038402889999998</v>
      </c>
      <c r="AZ236">
        <v>973.6877737003</v>
      </c>
      <c r="BA236">
        <v>5.9416004600000003E-2</v>
      </c>
      <c r="BB236">
        <v>1406.3338999869</v>
      </c>
      <c r="BC236" s="1">
        <v>8.5816771900000005E-2</v>
      </c>
      <c r="BD236">
        <v>16387.634603329599</v>
      </c>
      <c r="BE236" s="1">
        <v>0.584392879105187</v>
      </c>
      <c r="BF236">
        <v>0.26197270599012701</v>
      </c>
      <c r="BG236">
        <v>0.11360902498701</v>
      </c>
      <c r="BH236">
        <v>2.6527496616103E-2</v>
      </c>
      <c r="BI236">
        <v>1.3497893301573E-2</v>
      </c>
    </row>
    <row r="237" spans="1:61" x14ac:dyDescent="0.35">
      <c r="A237" t="s">
        <v>1486</v>
      </c>
      <c r="B237" t="s">
        <v>860</v>
      </c>
      <c r="C237">
        <v>25</v>
      </c>
      <c r="D237">
        <v>69.555415440000004</v>
      </c>
      <c r="E237">
        <v>1738.8853859999999</v>
      </c>
      <c r="F237">
        <v>9.2550312203612296E-3</v>
      </c>
      <c r="G237">
        <v>4.7175140789009903E-2</v>
      </c>
      <c r="H237" t="e">
        <v>#N/A</v>
      </c>
      <c r="I237">
        <v>3.4258952258947602E-2</v>
      </c>
      <c r="J237">
        <v>0.87582039821537205</v>
      </c>
      <c r="K237">
        <v>3.3490477516309E-2</v>
      </c>
      <c r="L237">
        <v>0.49279058577113699</v>
      </c>
      <c r="M237">
        <v>6.26314223832932E-3</v>
      </c>
      <c r="N237">
        <v>0.115507399214095</v>
      </c>
      <c r="O237">
        <v>60779.449617120001</v>
      </c>
      <c r="P237" s="1">
        <v>0.25203252032520301</v>
      </c>
      <c r="Q237">
        <v>0.17073170731707299</v>
      </c>
      <c r="R237">
        <v>0.57723577235772405</v>
      </c>
      <c r="S237">
        <v>18.329999999999998</v>
      </c>
      <c r="T237">
        <v>68392.489361700005</v>
      </c>
      <c r="U237" s="1">
        <v>94.8655420621931</v>
      </c>
      <c r="V237">
        <v>181840.21934151801</v>
      </c>
      <c r="W237" s="1">
        <v>0.82533901877708105</v>
      </c>
      <c r="X237">
        <v>0.140301480743316</v>
      </c>
      <c r="Y237">
        <v>3.4359500479602602E-2</v>
      </c>
      <c r="Z237">
        <v>0.17466098122291901</v>
      </c>
      <c r="AA237">
        <v>181.84021934151801</v>
      </c>
      <c r="AB237">
        <v>5753.3665418935198</v>
      </c>
      <c r="AC237" s="1">
        <v>659.11836928854405</v>
      </c>
      <c r="AD237" s="1">
        <v>125314.10818195999</v>
      </c>
      <c r="AE237" s="1">
        <v>99</v>
      </c>
      <c r="AF237">
        <v>37886.5</v>
      </c>
      <c r="AG237" s="1">
        <v>59807.210060060097</v>
      </c>
      <c r="AH237" s="1">
        <v>52.199973307438498</v>
      </c>
      <c r="AI237">
        <v>30.399999049705102</v>
      </c>
      <c r="AJ237">
        <v>33.897080983508197</v>
      </c>
      <c r="AK237">
        <v>0.5</v>
      </c>
      <c r="AL237">
        <v>0.31998100000000002</v>
      </c>
      <c r="AM237">
        <v>0.43013600000000002</v>
      </c>
      <c r="AN237">
        <v>0</v>
      </c>
      <c r="AO237">
        <v>1.0503807996090599</v>
      </c>
      <c r="AP237">
        <v>1535.4179933282901</v>
      </c>
      <c r="AQ237" s="1">
        <v>2671.6709838402198</v>
      </c>
      <c r="AR237" s="1">
        <v>7446.0403970523703</v>
      </c>
      <c r="AS237" s="1">
        <v>567.11475519870805</v>
      </c>
      <c r="AT237" s="1">
        <v>240.35907332652701</v>
      </c>
      <c r="AU237">
        <v>12460.603202746101</v>
      </c>
      <c r="AV237" s="1">
        <v>7405.2062537676002</v>
      </c>
      <c r="AW237" s="1">
        <v>0.51532757689999997</v>
      </c>
      <c r="AX237">
        <v>4487.9405421903002</v>
      </c>
      <c r="AY237" s="1">
        <v>0.3123153421</v>
      </c>
      <c r="AZ237">
        <v>1062.0590773701001</v>
      </c>
      <c r="BA237">
        <v>7.3908586999999998E-2</v>
      </c>
      <c r="BB237">
        <v>1414.6951098811001</v>
      </c>
      <c r="BC237" s="1">
        <v>9.8448493900000003E-2</v>
      </c>
      <c r="BD237">
        <v>14369.9009832091</v>
      </c>
      <c r="BE237" s="1">
        <v>0.56311671430462096</v>
      </c>
      <c r="BF237">
        <v>0.26876613325135801</v>
      </c>
      <c r="BG237">
        <v>0.12557295859526299</v>
      </c>
      <c r="BH237">
        <v>2.6291502307182701E-2</v>
      </c>
      <c r="BI237">
        <v>1.6252691541575499E-2</v>
      </c>
    </row>
    <row r="238" spans="1:61" x14ac:dyDescent="0.35">
      <c r="A238" t="s">
        <v>1487</v>
      </c>
      <c r="B238" t="s">
        <v>861</v>
      </c>
      <c r="C238">
        <v>23</v>
      </c>
      <c r="D238">
        <v>244.846164347826</v>
      </c>
      <c r="E238">
        <v>5631.4617799999996</v>
      </c>
      <c r="F238">
        <v>2.2824946256558901E-2</v>
      </c>
      <c r="G238">
        <v>0.25554617038433503</v>
      </c>
      <c r="H238" t="e">
        <v>#N/A</v>
      </c>
      <c r="I238">
        <v>8.5094331833029793E-2</v>
      </c>
      <c r="J238">
        <v>0.51018449836833901</v>
      </c>
      <c r="K238">
        <v>0.125399464195316</v>
      </c>
      <c r="L238">
        <v>0.47971141262334299</v>
      </c>
      <c r="M238">
        <v>9.1312454640900098E-2</v>
      </c>
      <c r="N238">
        <v>0.169466958519598</v>
      </c>
      <c r="O238">
        <v>81738.486254959993</v>
      </c>
      <c r="P238" s="1">
        <v>0.16094986807387901</v>
      </c>
      <c r="Q238">
        <v>0.171503957783641</v>
      </c>
      <c r="R238">
        <v>0.66754617414247996</v>
      </c>
      <c r="S238">
        <v>37.5</v>
      </c>
      <c r="T238">
        <v>113083.28533333</v>
      </c>
      <c r="U238" s="1">
        <v>150.172314133333</v>
      </c>
      <c r="V238">
        <v>200609.37890268301</v>
      </c>
      <c r="W238" s="1">
        <v>0.84901473948438999</v>
      </c>
      <c r="X238">
        <v>0.13136532766563699</v>
      </c>
      <c r="Y238">
        <v>1.96199328499734E-2</v>
      </c>
      <c r="Z238">
        <v>0.15098526051561001</v>
      </c>
      <c r="AA238">
        <v>200.60937890268301</v>
      </c>
      <c r="AB238">
        <v>6107.0395828913897</v>
      </c>
      <c r="AC238" s="1">
        <v>830.78327844036301</v>
      </c>
      <c r="AD238">
        <v>127121.321752178</v>
      </c>
      <c r="AE238" s="1">
        <v>103</v>
      </c>
      <c r="AF238">
        <v>41490</v>
      </c>
      <c r="AG238" s="1">
        <v>60139.074945743901</v>
      </c>
      <c r="AH238" s="1">
        <v>58.249970336262699</v>
      </c>
      <c r="AI238">
        <v>28.492914009064101</v>
      </c>
      <c r="AJ238">
        <v>38.889093656702698</v>
      </c>
      <c r="AK238">
        <v>1.5</v>
      </c>
      <c r="AL238">
        <v>0.864147</v>
      </c>
      <c r="AM238">
        <v>1.299418</v>
      </c>
      <c r="AN238">
        <v>0</v>
      </c>
      <c r="AO238">
        <v>1.05538868988912</v>
      </c>
      <c r="AP238">
        <v>1808.57426683983</v>
      </c>
      <c r="AQ238" s="1">
        <v>2215.6903069668001</v>
      </c>
      <c r="AR238" s="1">
        <v>8998.4531795934508</v>
      </c>
      <c r="AS238" s="1">
        <v>1025.3153507152099</v>
      </c>
      <c r="AT238">
        <v>349.15227463374498</v>
      </c>
      <c r="AU238">
        <v>14397.185378749</v>
      </c>
      <c r="AV238" s="1">
        <v>7478.4421646486999</v>
      </c>
      <c r="AW238" s="1">
        <v>0.47589190069999998</v>
      </c>
      <c r="AX238">
        <v>5083.9808218323997</v>
      </c>
      <c r="AY238" s="1">
        <v>0.32351995820000001</v>
      </c>
      <c r="AZ238">
        <v>1257.5348026772001</v>
      </c>
      <c r="BA238">
        <v>8.0023434599999999E-2</v>
      </c>
      <c r="BB238">
        <v>1894.6239331577001</v>
      </c>
      <c r="BC238" s="1">
        <v>0.12056470649999999</v>
      </c>
      <c r="BD238">
        <v>15714.581722315999</v>
      </c>
      <c r="BE238" s="1">
        <v>0.604833607522275</v>
      </c>
      <c r="BF238">
        <v>0.26392128890898398</v>
      </c>
      <c r="BG238">
        <v>7.3670586657706705E-2</v>
      </c>
      <c r="BH238">
        <v>2.58365048323736E-2</v>
      </c>
      <c r="BI238">
        <v>3.1738012078660602E-2</v>
      </c>
    </row>
    <row r="239" spans="1:61" x14ac:dyDescent="0.35">
      <c r="A239" t="s">
        <v>1488</v>
      </c>
      <c r="B239" t="s">
        <v>862</v>
      </c>
      <c r="C239">
        <v>30</v>
      </c>
      <c r="D239">
        <v>141.88303426666701</v>
      </c>
      <c r="E239">
        <v>4256.4910280000004</v>
      </c>
      <c r="F239">
        <v>7.0568454576861506E-2</v>
      </c>
      <c r="G239">
        <v>1.6450740698296301E-2</v>
      </c>
      <c r="H239" t="e">
        <v>#N/A</v>
      </c>
      <c r="I239">
        <v>3.2412677138752101E-2</v>
      </c>
      <c r="J239">
        <v>0.83783072144706405</v>
      </c>
      <c r="K239">
        <v>4.25124630494816E-2</v>
      </c>
      <c r="L239">
        <v>7.7623280810410103E-2</v>
      </c>
      <c r="M239">
        <v>2.0395404126013102E-2</v>
      </c>
      <c r="N239">
        <v>0.139281279376851</v>
      </c>
      <c r="O239">
        <v>90684.166471189994</v>
      </c>
      <c r="P239" s="1">
        <v>0.13793103448275901</v>
      </c>
      <c r="Q239">
        <v>0.21316614420062699</v>
      </c>
      <c r="R239">
        <v>0.64890282131661403</v>
      </c>
      <c r="S239">
        <v>26</v>
      </c>
      <c r="T239">
        <v>110905.96153846</v>
      </c>
      <c r="U239" s="1">
        <v>163.711193384615</v>
      </c>
      <c r="V239">
        <v>381122.88721591502</v>
      </c>
      <c r="W239" s="1">
        <v>0.84163001403948501</v>
      </c>
      <c r="X239">
        <v>0.13815733204236599</v>
      </c>
      <c r="Y239">
        <v>2.02126539181492E-2</v>
      </c>
      <c r="Z239">
        <v>0.15836998596051499</v>
      </c>
      <c r="AA239">
        <v>381.122887215915</v>
      </c>
      <c r="AB239">
        <v>15235.3665433358</v>
      </c>
      <c r="AC239" s="1">
        <v>1321.86545043506</v>
      </c>
      <c r="AD239" s="1">
        <v>313112.37500921101</v>
      </c>
      <c r="AE239" s="1">
        <v>545</v>
      </c>
      <c r="AF239">
        <v>82221</v>
      </c>
      <c r="AG239" s="1">
        <v>196409.54569042401</v>
      </c>
      <c r="AH239" s="1">
        <v>92.429986062781495</v>
      </c>
      <c r="AI239">
        <v>35.974399761874601</v>
      </c>
      <c r="AJ239">
        <v>56.671298006649899</v>
      </c>
      <c r="AK239">
        <v>1.5</v>
      </c>
      <c r="AL239">
        <v>0.93222099999999997</v>
      </c>
      <c r="AM239">
        <v>1.1596470000000001</v>
      </c>
      <c r="AN239">
        <v>0</v>
      </c>
      <c r="AO239">
        <v>0.49273070703696598</v>
      </c>
      <c r="AP239">
        <v>2229.3483922738801</v>
      </c>
      <c r="AQ239" s="1">
        <v>2982.5252435607899</v>
      </c>
      <c r="AR239" s="1">
        <v>11317.727469200199</v>
      </c>
      <c r="AS239" s="1">
        <v>1555.3704909630101</v>
      </c>
      <c r="AT239" s="1">
        <v>569.21231222198196</v>
      </c>
      <c r="AU239">
        <v>18654.1839082199</v>
      </c>
      <c r="AV239" s="1">
        <v>3979.9214687054</v>
      </c>
      <c r="AW239" s="1">
        <v>0.21047895480000001</v>
      </c>
      <c r="AX239">
        <v>12475.341791385799</v>
      </c>
      <c r="AY239" s="1">
        <v>0.65976098299999997</v>
      </c>
      <c r="AZ239">
        <v>1655.8134130328001</v>
      </c>
      <c r="BA239">
        <v>8.7568028500000006E-2</v>
      </c>
      <c r="BB239">
        <v>797.8041373218</v>
      </c>
      <c r="BC239" s="1">
        <v>4.2192033699999999E-2</v>
      </c>
      <c r="BD239">
        <v>18908.8808104458</v>
      </c>
      <c r="BE239" s="1">
        <v>0.56401951041159404</v>
      </c>
      <c r="BF239">
        <v>0.25902595676225898</v>
      </c>
      <c r="BG239">
        <v>0.13391798138887501</v>
      </c>
      <c r="BH239">
        <v>2.8042553483433201E-2</v>
      </c>
      <c r="BI239">
        <v>1.4993997953838101E-2</v>
      </c>
    </row>
    <row r="240" spans="1:61" x14ac:dyDescent="0.35">
      <c r="A240" t="s">
        <v>1489</v>
      </c>
      <c r="B240" t="s">
        <v>863</v>
      </c>
      <c r="C240">
        <v>60</v>
      </c>
      <c r="D240">
        <v>16.982883616666701</v>
      </c>
      <c r="E240">
        <v>1018.973017</v>
      </c>
      <c r="F240" t="e">
        <v>#N/A</v>
      </c>
      <c r="G240">
        <v>1.00487197951546E-2</v>
      </c>
      <c r="H240" t="e">
        <v>#N/A</v>
      </c>
      <c r="I240" t="e">
        <v>#N/A</v>
      </c>
      <c r="J240">
        <v>0.94574443458370305</v>
      </c>
      <c r="K240">
        <v>3.6586493289058102E-2</v>
      </c>
      <c r="L240">
        <v>0.99459062720721203</v>
      </c>
      <c r="M240" t="e">
        <v>#N/A</v>
      </c>
      <c r="N240">
        <v>0.15668520629565999</v>
      </c>
      <c r="O240">
        <v>64395.580372839999</v>
      </c>
      <c r="P240" s="1">
        <v>0.157894736842105</v>
      </c>
      <c r="Q240">
        <v>0.26315789473684198</v>
      </c>
      <c r="R240">
        <v>0.57894736842105299</v>
      </c>
      <c r="S240">
        <v>11</v>
      </c>
      <c r="T240">
        <v>65402.272727269999</v>
      </c>
      <c r="U240" s="1">
        <v>92.633910636363595</v>
      </c>
      <c r="V240">
        <v>102070.23960871001</v>
      </c>
      <c r="W240" s="1">
        <v>0.92495482507781701</v>
      </c>
      <c r="X240">
        <v>8.0474530420216704E-3</v>
      </c>
      <c r="Y240">
        <v>6.6997721880161301E-2</v>
      </c>
      <c r="Z240">
        <v>7.5045174922183003E-2</v>
      </c>
      <c r="AA240">
        <v>102.07023960871</v>
      </c>
      <c r="AB240">
        <v>2102.2529196177902</v>
      </c>
      <c r="AC240" s="1">
        <v>273.41517915778098</v>
      </c>
      <c r="AD240" s="1">
        <v>78842.725347182306</v>
      </c>
      <c r="AE240" s="1">
        <v>29</v>
      </c>
      <c r="AF240">
        <v>39688</v>
      </c>
      <c r="AG240" s="1">
        <v>53946.320901320898</v>
      </c>
      <c r="AH240" s="1">
        <v>28.499961252658501</v>
      </c>
      <c r="AI240">
        <v>20.018490335037001</v>
      </c>
      <c r="AJ240">
        <v>21.187827811562901</v>
      </c>
      <c r="AK240">
        <v>0</v>
      </c>
      <c r="AL240">
        <v>0</v>
      </c>
      <c r="AM240">
        <v>0</v>
      </c>
      <c r="AN240">
        <v>0</v>
      </c>
      <c r="AO240">
        <v>0.69819423272459902</v>
      </c>
      <c r="AP240">
        <v>1127.551221506</v>
      </c>
      <c r="AQ240" s="1">
        <v>3234.5919813497899</v>
      </c>
      <c r="AR240" s="1">
        <v>9184.9509102359298</v>
      </c>
      <c r="AS240" s="1">
        <v>710.13262169630104</v>
      </c>
      <c r="AT240" s="1">
        <v>319.074091831423</v>
      </c>
      <c r="AU240">
        <v>14576.300826619399</v>
      </c>
      <c r="AV240" s="1">
        <v>14812.3956250217</v>
      </c>
      <c r="AW240" s="1">
        <v>0.73746909819999995</v>
      </c>
      <c r="AX240">
        <v>1661.421325735</v>
      </c>
      <c r="AY240" s="1">
        <v>8.2717672300000003E-2</v>
      </c>
      <c r="AZ240">
        <v>1257.5250531453</v>
      </c>
      <c r="BA240">
        <v>6.2608769699999997E-2</v>
      </c>
      <c r="BB240">
        <v>2354.1038292436001</v>
      </c>
      <c r="BC240" s="1">
        <v>0.11720445979999999</v>
      </c>
      <c r="BD240">
        <v>20085.445833145601</v>
      </c>
      <c r="BE240" s="1">
        <v>0.56151857793160498</v>
      </c>
      <c r="BF240">
        <v>0.22411428733241801</v>
      </c>
      <c r="BG240">
        <v>0.16489198141424699</v>
      </c>
      <c r="BH240">
        <v>4.5680232832310902E-2</v>
      </c>
      <c r="BI240">
        <v>3.7949204894191998E-3</v>
      </c>
    </row>
    <row r="241" spans="1:61" x14ac:dyDescent="0.35">
      <c r="A241" t="s">
        <v>1490</v>
      </c>
      <c r="B241" t="s">
        <v>864</v>
      </c>
      <c r="C241">
        <v>22</v>
      </c>
      <c r="D241">
        <v>50.937976636363601</v>
      </c>
      <c r="E241">
        <v>1120.6354859999999</v>
      </c>
      <c r="F241" t="e">
        <v>#N/A</v>
      </c>
      <c r="G241">
        <v>1.5360478799284099E-2</v>
      </c>
      <c r="H241" t="e">
        <v>#N/A</v>
      </c>
      <c r="I241">
        <v>3.6345534874588498E-2</v>
      </c>
      <c r="J241">
        <v>0.89396013637220495</v>
      </c>
      <c r="K241">
        <v>4.6991219431546799E-2</v>
      </c>
      <c r="L241">
        <v>0.37118158377440003</v>
      </c>
      <c r="M241" t="e">
        <v>#N/A</v>
      </c>
      <c r="N241">
        <v>0.102272517762747</v>
      </c>
      <c r="O241">
        <v>72941.303907780006</v>
      </c>
      <c r="P241" s="1">
        <v>9.7560975609756101E-2</v>
      </c>
      <c r="Q241">
        <v>0.18292682926829301</v>
      </c>
      <c r="R241">
        <v>0.71951219512195097</v>
      </c>
      <c r="S241">
        <v>7</v>
      </c>
      <c r="T241">
        <v>95647.285714280006</v>
      </c>
      <c r="U241" s="1">
        <v>160.090783714286</v>
      </c>
      <c r="V241">
        <v>395796.62213195302</v>
      </c>
      <c r="W241" s="1">
        <v>0.82851247094593194</v>
      </c>
      <c r="X241">
        <v>0.13513280561687099</v>
      </c>
      <c r="Y241">
        <v>3.6354723437196999E-2</v>
      </c>
      <c r="Z241">
        <v>0.171487529054068</v>
      </c>
      <c r="AA241">
        <v>395.79662213195297</v>
      </c>
      <c r="AB241">
        <v>11831.9562120309</v>
      </c>
      <c r="AC241" s="1">
        <v>1312.51300567864</v>
      </c>
      <c r="AD241">
        <v>352854.84798882698</v>
      </c>
      <c r="AE241" s="1">
        <v>574</v>
      </c>
      <c r="AF241">
        <v>43242</v>
      </c>
      <c r="AG241" s="1">
        <v>88917.302183849693</v>
      </c>
      <c r="AH241" s="1">
        <v>68.019976545605502</v>
      </c>
      <c r="AI241">
        <v>27.119997762064301</v>
      </c>
      <c r="AJ241">
        <v>36.644887800269998</v>
      </c>
      <c r="AK241">
        <v>3</v>
      </c>
      <c r="AL241">
        <v>0.93599699999999997</v>
      </c>
      <c r="AM241">
        <v>2.0311170000000001</v>
      </c>
      <c r="AN241">
        <v>0</v>
      </c>
      <c r="AO241">
        <v>0.87671475322702597</v>
      </c>
      <c r="AP241">
        <v>2304.3866201466999</v>
      </c>
      <c r="AQ241" s="1">
        <v>2720.30210365835</v>
      </c>
      <c r="AR241" s="1">
        <v>8815.42260923906</v>
      </c>
      <c r="AS241" s="1">
        <v>934.55583290354605</v>
      </c>
      <c r="AT241">
        <v>169.66403650008999</v>
      </c>
      <c r="AU241">
        <v>14944.3312024478</v>
      </c>
      <c r="AV241" s="1">
        <v>3845.1876328580001</v>
      </c>
      <c r="AW241" s="1">
        <v>0.21779678599999999</v>
      </c>
      <c r="AX241">
        <v>10412.2768743673</v>
      </c>
      <c r="AY241" s="1">
        <v>0.58976587229999999</v>
      </c>
      <c r="AZ241">
        <v>1507.993997601</v>
      </c>
      <c r="BA241">
        <v>8.5414881499999998E-2</v>
      </c>
      <c r="BB241">
        <v>1889.4743481117</v>
      </c>
      <c r="BC241" s="1">
        <v>0.1070224602</v>
      </c>
      <c r="BD241">
        <v>17654.932852938</v>
      </c>
      <c r="BE241" s="1">
        <v>0.54892277390353705</v>
      </c>
      <c r="BF241">
        <v>0.227805488778201</v>
      </c>
      <c r="BG241">
        <v>0.17611652644888201</v>
      </c>
      <c r="BH241">
        <v>3.0645251555156398E-2</v>
      </c>
      <c r="BI241">
        <v>1.65099593142242E-2</v>
      </c>
    </row>
    <row r="242" spans="1:61" x14ac:dyDescent="0.35">
      <c r="A242" t="s">
        <v>1491</v>
      </c>
      <c r="B242" t="s">
        <v>865</v>
      </c>
      <c r="C242">
        <v>10</v>
      </c>
      <c r="D242">
        <v>96.235374500000006</v>
      </c>
      <c r="E242">
        <v>962.353745</v>
      </c>
      <c r="F242">
        <v>2.9300602551251199E-2</v>
      </c>
      <c r="G242" t="e">
        <v>#N/A</v>
      </c>
      <c r="H242" t="e">
        <v>#N/A</v>
      </c>
      <c r="I242">
        <v>2.3420547251865001E-2</v>
      </c>
      <c r="J242">
        <v>0.90063143873964602</v>
      </c>
      <c r="K242">
        <v>3.8840562373282803E-2</v>
      </c>
      <c r="L242">
        <v>0.15029130774308</v>
      </c>
      <c r="M242">
        <v>1.12223455581853E-2</v>
      </c>
      <c r="N242">
        <v>0.13366823082970899</v>
      </c>
      <c r="O242">
        <v>88661.039755349993</v>
      </c>
      <c r="P242" s="1">
        <v>0.11111111111111099</v>
      </c>
      <c r="Q242">
        <v>7.7777777777777807E-2</v>
      </c>
      <c r="R242">
        <v>0.81111111111111101</v>
      </c>
      <c r="S242">
        <v>10.98</v>
      </c>
      <c r="T242">
        <v>123205.53734061</v>
      </c>
      <c r="U242" s="1">
        <v>87.646060564663003</v>
      </c>
      <c r="V242">
        <v>546691.28969826002</v>
      </c>
      <c r="W242" s="1">
        <v>0.59150000472334296</v>
      </c>
      <c r="X242">
        <v>0.33540288624967501</v>
      </c>
      <c r="Y242">
        <v>7.3097109026981605E-2</v>
      </c>
      <c r="Z242">
        <v>0.40849999527665698</v>
      </c>
      <c r="AA242">
        <v>546.69128969825999</v>
      </c>
      <c r="AB242">
        <v>16129.2893394414</v>
      </c>
      <c r="AC242" s="1">
        <v>1467.5439954774599</v>
      </c>
      <c r="AD242" s="1">
        <v>498557.04106108297</v>
      </c>
      <c r="AE242" s="1">
        <v>595</v>
      </c>
      <c r="AF242">
        <v>55956</v>
      </c>
      <c r="AG242" s="1">
        <v>159172.63795110601</v>
      </c>
      <c r="AH242" s="1">
        <v>30.9999830980715</v>
      </c>
      <c r="AI242">
        <v>28.853599540428601</v>
      </c>
      <c r="AJ242">
        <v>30.3233981614421</v>
      </c>
      <c r="AK242">
        <v>1.45</v>
      </c>
      <c r="AL242">
        <v>1.253646</v>
      </c>
      <c r="AM242">
        <v>1.39747</v>
      </c>
      <c r="AN242">
        <v>0</v>
      </c>
      <c r="AO242">
        <v>0.46897056619817901</v>
      </c>
      <c r="AP242">
        <v>3139.2774701572998</v>
      </c>
      <c r="AQ242" s="1">
        <v>4169.01536555043</v>
      </c>
      <c r="AR242" s="1">
        <v>13924.953895201999</v>
      </c>
      <c r="AS242" s="1">
        <v>1057.6382700105801</v>
      </c>
      <c r="AT242" s="1">
        <v>705.67387878768</v>
      </c>
      <c r="AU242">
        <v>22996.558879708002</v>
      </c>
      <c r="AV242" s="1">
        <v>2510.9062047648999</v>
      </c>
      <c r="AW242" s="1">
        <v>0.1178096991</v>
      </c>
      <c r="AX242">
        <v>16637.969570957401</v>
      </c>
      <c r="AY242" s="1">
        <v>0.78064014729999998</v>
      </c>
      <c r="AZ242">
        <v>1754.0591684976</v>
      </c>
      <c r="BA242" s="1">
        <v>8.2299045099999996E-2</v>
      </c>
      <c r="BB242">
        <v>410.303464588</v>
      </c>
      <c r="BC242">
        <v>1.9251108499999999E-2</v>
      </c>
      <c r="BD242">
        <v>21313.238408807902</v>
      </c>
      <c r="BE242" s="1">
        <v>0.55572414477865295</v>
      </c>
      <c r="BF242">
        <v>0.21869256247232699</v>
      </c>
      <c r="BG242">
        <v>0.17957235304364999</v>
      </c>
      <c r="BH242">
        <v>2.99772200237781E-2</v>
      </c>
      <c r="BI242">
        <v>1.6033719681592298E-2</v>
      </c>
    </row>
    <row r="243" spans="1:61" x14ac:dyDescent="0.35">
      <c r="A243" t="s">
        <v>1492</v>
      </c>
      <c r="B243" t="s">
        <v>866</v>
      </c>
      <c r="C243">
        <v>74</v>
      </c>
      <c r="D243">
        <v>24.108750621621599</v>
      </c>
      <c r="E243">
        <v>1784.047546</v>
      </c>
      <c r="F243" t="e">
        <v>#N/A</v>
      </c>
      <c r="G243">
        <v>4.6272949621954898E-2</v>
      </c>
      <c r="H243" t="e">
        <v>#N/A</v>
      </c>
      <c r="I243">
        <v>2.84684571196843E-2</v>
      </c>
      <c r="J243">
        <v>0.86154737584487195</v>
      </c>
      <c r="K243">
        <v>6.0307248327796999E-2</v>
      </c>
      <c r="L243">
        <v>0.694256908511376</v>
      </c>
      <c r="M243" t="e">
        <v>#N/A</v>
      </c>
      <c r="N243">
        <v>0.15592989405055399</v>
      </c>
      <c r="O243">
        <v>55656.37605993</v>
      </c>
      <c r="P243" s="1">
        <v>0.229007633587786</v>
      </c>
      <c r="Q243">
        <v>0.16793893129771001</v>
      </c>
      <c r="R243">
        <v>0.60305343511450404</v>
      </c>
      <c r="S243">
        <v>17</v>
      </c>
      <c r="T243">
        <v>61773.235294110003</v>
      </c>
      <c r="U243" s="1">
        <v>104.943973294118</v>
      </c>
      <c r="V243">
        <v>264926.43150666298</v>
      </c>
      <c r="W243" s="1">
        <v>0.62102357315964796</v>
      </c>
      <c r="X243">
        <v>0.25706432583606997</v>
      </c>
      <c r="Y243">
        <v>0.121912101004282</v>
      </c>
      <c r="Z243">
        <v>0.37897642684035199</v>
      </c>
      <c r="AA243">
        <v>264.92643150666299</v>
      </c>
      <c r="AB243">
        <v>6514.0046441340701</v>
      </c>
      <c r="AC243" s="1">
        <v>699.82031745694303</v>
      </c>
      <c r="AD243" s="1">
        <v>203045.46304214501</v>
      </c>
      <c r="AE243" s="1">
        <v>372</v>
      </c>
      <c r="AF243">
        <v>38606</v>
      </c>
      <c r="AG243" s="1">
        <v>67024.828348655894</v>
      </c>
      <c r="AH243" s="1">
        <v>38.762996631418901</v>
      </c>
      <c r="AI243">
        <v>20.0061992068586</v>
      </c>
      <c r="AJ243">
        <v>28.9342985959664</v>
      </c>
      <c r="AK243">
        <v>1.587</v>
      </c>
      <c r="AL243">
        <v>1.3779749999999999</v>
      </c>
      <c r="AM243">
        <v>1.495063</v>
      </c>
      <c r="AN243">
        <v>0</v>
      </c>
      <c r="AO243">
        <v>0.52766858893461599</v>
      </c>
      <c r="AP243">
        <v>1967.5548097752301</v>
      </c>
      <c r="AQ243" s="1">
        <v>3018.5826056454198</v>
      </c>
      <c r="AR243" s="1">
        <v>7675.2217062268801</v>
      </c>
      <c r="AS243" s="1">
        <v>839.02845154329805</v>
      </c>
      <c r="AT243" s="1">
        <v>328.51637352046203</v>
      </c>
      <c r="AU243">
        <v>13828.9039467113</v>
      </c>
      <c r="AV243" s="1">
        <v>4925.4063477845002</v>
      </c>
      <c r="AW243" s="1">
        <v>0.37478614160000001</v>
      </c>
      <c r="AX243">
        <v>5521.6126912437003</v>
      </c>
      <c r="AY243" s="1">
        <v>0.42015293149999999</v>
      </c>
      <c r="AZ243">
        <v>470.9614871814</v>
      </c>
      <c r="BA243">
        <v>3.5836604399999999E-2</v>
      </c>
      <c r="BB243">
        <v>2223.9310898816998</v>
      </c>
      <c r="BC243" s="1">
        <v>0.1692243225</v>
      </c>
      <c r="BD243">
        <v>13141.9116160913</v>
      </c>
      <c r="BE243" s="1">
        <v>0.49887603989847201</v>
      </c>
      <c r="BF243">
        <v>0.27633758885951698</v>
      </c>
      <c r="BG243">
        <v>0.17189688535057299</v>
      </c>
      <c r="BH243">
        <v>3.19970600440505E-2</v>
      </c>
      <c r="BI243">
        <v>2.08924258473875E-2</v>
      </c>
    </row>
    <row r="244" spans="1:61" x14ac:dyDescent="0.35">
      <c r="A244" t="s">
        <v>1493</v>
      </c>
      <c r="B244" t="s">
        <v>867</v>
      </c>
      <c r="C244">
        <v>23</v>
      </c>
      <c r="D244">
        <v>92.478529347826097</v>
      </c>
      <c r="E244">
        <v>2127.006175</v>
      </c>
      <c r="F244">
        <v>0.104043120441372</v>
      </c>
      <c r="G244">
        <v>2.84798719860282E-2</v>
      </c>
      <c r="H244" t="e">
        <v>#N/A</v>
      </c>
      <c r="I244">
        <v>5.5296350028969897E-2</v>
      </c>
      <c r="J244">
        <v>0.75172337846909398</v>
      </c>
      <c r="K244">
        <v>5.8734872727786297E-2</v>
      </c>
      <c r="L244">
        <v>8.3611447809813694E-2</v>
      </c>
      <c r="M244">
        <v>3.1347280199652203E-2</v>
      </c>
      <c r="N244">
        <v>8.8855532524828501E-2</v>
      </c>
      <c r="O244">
        <v>93372.698397100001</v>
      </c>
      <c r="P244" s="1">
        <v>0.15469613259668499</v>
      </c>
      <c r="Q244">
        <v>0.143646408839779</v>
      </c>
      <c r="R244">
        <v>0.70165745856353601</v>
      </c>
      <c r="S244">
        <v>17.87</v>
      </c>
      <c r="T244">
        <v>116707.07834358999</v>
      </c>
      <c r="U244" s="1">
        <v>119.02664661443799</v>
      </c>
      <c r="V244">
        <v>850898.39478251606</v>
      </c>
      <c r="W244" s="1">
        <v>0.90846381600354198</v>
      </c>
      <c r="X244">
        <v>8.04580166354181E-2</v>
      </c>
      <c r="Y244">
        <v>1.10781673610403E-2</v>
      </c>
      <c r="Z244">
        <v>9.1536183996458395E-2</v>
      </c>
      <c r="AA244">
        <v>850.89839478251599</v>
      </c>
      <c r="AB244">
        <v>17321.228040158399</v>
      </c>
      <c r="AC244" s="1">
        <v>1681.5197868431201</v>
      </c>
      <c r="AD244">
        <v>669154.35986962402</v>
      </c>
      <c r="AE244" s="1">
        <v>604</v>
      </c>
      <c r="AF244">
        <v>94710</v>
      </c>
      <c r="AG244" s="1">
        <v>579761.86350931705</v>
      </c>
      <c r="AH244" s="1">
        <v>45.38</v>
      </c>
      <c r="AI244">
        <v>20</v>
      </c>
      <c r="AJ244">
        <v>20.935097141676799</v>
      </c>
      <c r="AK244">
        <v>0</v>
      </c>
      <c r="AL244">
        <v>0</v>
      </c>
      <c r="AM244">
        <v>0</v>
      </c>
      <c r="AN244">
        <v>0</v>
      </c>
      <c r="AO244">
        <v>0.185799661645175</v>
      </c>
      <c r="AP244">
        <v>2848.4995865138899</v>
      </c>
      <c r="AQ244" s="1">
        <v>2970.5063221078799</v>
      </c>
      <c r="AR244" s="1">
        <v>11877.0695341305</v>
      </c>
      <c r="AS244" s="1">
        <v>1666.3723413967</v>
      </c>
      <c r="AT244">
        <v>1380.03193150109</v>
      </c>
      <c r="AU244">
        <v>20742.479715650101</v>
      </c>
      <c r="AV244" s="1">
        <v>2857.8410962291</v>
      </c>
      <c r="AW244" s="1">
        <v>0.1271418973</v>
      </c>
      <c r="AX244">
        <v>15060.539684865</v>
      </c>
      <c r="AY244" s="1">
        <v>0.67002521339999999</v>
      </c>
      <c r="AZ244">
        <v>4115.4902200226998</v>
      </c>
      <c r="BA244">
        <v>0.18309318729999999</v>
      </c>
      <c r="BB244">
        <v>443.70056330009999</v>
      </c>
      <c r="BC244" s="1">
        <v>1.9739702000000001E-2</v>
      </c>
      <c r="BD244">
        <v>22477.571564416899</v>
      </c>
      <c r="BE244" s="1">
        <v>0.57351002408275698</v>
      </c>
      <c r="BF244">
        <v>0.19584069479984301</v>
      </c>
      <c r="BG244">
        <v>0.17245819780321101</v>
      </c>
      <c r="BH244">
        <v>4.5537137517821E-2</v>
      </c>
      <c r="BI244">
        <v>1.26539457963682E-2</v>
      </c>
    </row>
    <row r="245" spans="1:61" x14ac:dyDescent="0.35">
      <c r="A245" t="s">
        <v>1494</v>
      </c>
      <c r="B245" t="s">
        <v>868</v>
      </c>
      <c r="C245">
        <v>126</v>
      </c>
      <c r="D245">
        <v>10.7054949365079</v>
      </c>
      <c r="E245">
        <v>1348.892362</v>
      </c>
      <c r="F245" t="e">
        <v>#N/A</v>
      </c>
      <c r="G245" t="e">
        <v>#N/A</v>
      </c>
      <c r="H245" t="e">
        <v>#N/A</v>
      </c>
      <c r="I245">
        <v>2.0822773220189501E-2</v>
      </c>
      <c r="J245">
        <v>0.90885758829900198</v>
      </c>
      <c r="K245">
        <v>6.0965578606354001E-2</v>
      </c>
      <c r="L245">
        <v>0.54887605459968303</v>
      </c>
      <c r="M245" t="e">
        <v>#N/A</v>
      </c>
      <c r="N245">
        <v>0.163432849565744</v>
      </c>
      <c r="O245">
        <v>71207.284891489995</v>
      </c>
      <c r="P245" s="1">
        <v>0.114285714285714</v>
      </c>
      <c r="Q245">
        <v>0.104761904761905</v>
      </c>
      <c r="R245">
        <v>0.78095238095238095</v>
      </c>
      <c r="S245">
        <v>11</v>
      </c>
      <c r="T245">
        <v>86121.727272720003</v>
      </c>
      <c r="U245" s="1">
        <v>122.626578363636</v>
      </c>
      <c r="V245">
        <v>458389.028968347</v>
      </c>
      <c r="W245" s="1">
        <v>0.881023447081698</v>
      </c>
      <c r="X245">
        <v>8.7012519426509505E-2</v>
      </c>
      <c r="Y245">
        <v>3.1964033491792401E-2</v>
      </c>
      <c r="Z245">
        <v>0.118976552918302</v>
      </c>
      <c r="AA245">
        <v>458.38902896834702</v>
      </c>
      <c r="AB245">
        <v>11302.849233569899</v>
      </c>
      <c r="AC245" s="1">
        <v>1313.2627405299199</v>
      </c>
      <c r="AD245">
        <v>360622.98608511599</v>
      </c>
      <c r="AE245" s="1">
        <v>577</v>
      </c>
      <c r="AF245">
        <v>40655.5</v>
      </c>
      <c r="AG245" s="1">
        <v>67317.144919786093</v>
      </c>
      <c r="AH245" s="1">
        <v>41.549955676809098</v>
      </c>
      <c r="AI245">
        <v>24.099997176697901</v>
      </c>
      <c r="AJ245">
        <v>24.099966989681999</v>
      </c>
      <c r="AK245">
        <v>1.5</v>
      </c>
      <c r="AL245">
        <v>1.5</v>
      </c>
      <c r="AM245">
        <v>1.5</v>
      </c>
      <c r="AN245">
        <v>0</v>
      </c>
      <c r="AO245">
        <v>1.70844221703391</v>
      </c>
      <c r="AP245">
        <v>1608.2856802476299</v>
      </c>
      <c r="AQ245" s="1">
        <v>2688.77340562775</v>
      </c>
      <c r="AR245" s="1">
        <v>9045.0647981354705</v>
      </c>
      <c r="AS245" s="1">
        <v>1242.7409385835001</v>
      </c>
      <c r="AT245">
        <v>658.22326896680897</v>
      </c>
      <c r="AU245">
        <v>15243.0880915612</v>
      </c>
      <c r="AV245" s="1">
        <v>5449.7581408349997</v>
      </c>
      <c r="AW245" s="1">
        <v>0.28008175089999998</v>
      </c>
      <c r="AX245">
        <v>10252.8534257886</v>
      </c>
      <c r="AY245" s="1">
        <v>0.52692928110000004</v>
      </c>
      <c r="AZ245">
        <v>1950.1555021444001</v>
      </c>
      <c r="BA245">
        <v>0.1002251758</v>
      </c>
      <c r="BB245">
        <v>1804.9738325878</v>
      </c>
      <c r="BC245" s="1">
        <v>9.2763792100000006E-2</v>
      </c>
      <c r="BD245">
        <v>19457.740901355799</v>
      </c>
      <c r="BE245" s="1">
        <v>0.53020743969394701</v>
      </c>
      <c r="BF245">
        <v>0.22252554845567599</v>
      </c>
      <c r="BG245">
        <v>0.19472861414265699</v>
      </c>
      <c r="BH245">
        <v>3.3269525512444102E-2</v>
      </c>
      <c r="BI245">
        <v>1.9268872195275899E-2</v>
      </c>
    </row>
    <row r="246" spans="1:61" x14ac:dyDescent="0.35">
      <c r="A246" t="s">
        <v>1495</v>
      </c>
      <c r="B246" t="s">
        <v>869</v>
      </c>
      <c r="C246">
        <v>125</v>
      </c>
      <c r="D246">
        <v>13.263391616</v>
      </c>
      <c r="E246">
        <v>1657.9239520000001</v>
      </c>
      <c r="F246" t="e">
        <v>#N/A</v>
      </c>
      <c r="G246" t="e">
        <v>#N/A</v>
      </c>
      <c r="H246" t="e">
        <v>#N/A</v>
      </c>
      <c r="I246" t="e">
        <v>#N/A</v>
      </c>
      <c r="J246">
        <v>0.97335453723812504</v>
      </c>
      <c r="K246">
        <v>1.34881807334054E-2</v>
      </c>
      <c r="L246">
        <v>0.46793823425214098</v>
      </c>
      <c r="M246" t="e">
        <v>#N/A</v>
      </c>
      <c r="N246">
        <v>0.140207998545687</v>
      </c>
      <c r="O246">
        <v>70118.061836640001</v>
      </c>
      <c r="P246" s="1">
        <v>0.27678571428571402</v>
      </c>
      <c r="Q246">
        <v>0.160714285714286</v>
      </c>
      <c r="R246">
        <v>0.5625</v>
      </c>
      <c r="S246">
        <v>11.5</v>
      </c>
      <c r="T246">
        <v>95734.956521729997</v>
      </c>
      <c r="U246" s="1">
        <v>144.16730017391299</v>
      </c>
      <c r="V246">
        <v>177704.320903616</v>
      </c>
      <c r="W246" s="1">
        <v>0.66327419788694097</v>
      </c>
      <c r="X246">
        <v>8.1294513869973301E-2</v>
      </c>
      <c r="Y246">
        <v>0.25543128824308597</v>
      </c>
      <c r="Z246">
        <v>0.33672580211305903</v>
      </c>
      <c r="AA246">
        <v>177.70432090361601</v>
      </c>
      <c r="AB246">
        <v>4573.68746669751</v>
      </c>
      <c r="AC246" s="1">
        <v>412.04320570669898</v>
      </c>
      <c r="AD246">
        <v>140722.542174292</v>
      </c>
      <c r="AE246" s="1">
        <v>140</v>
      </c>
      <c r="AF246">
        <v>39813</v>
      </c>
      <c r="AG246" s="1">
        <v>60804.238828967696</v>
      </c>
      <c r="AH246" s="1">
        <v>35.0999923859112</v>
      </c>
      <c r="AI246">
        <v>22.117196203076698</v>
      </c>
      <c r="AJ246">
        <v>25.859368769834798</v>
      </c>
      <c r="AK246">
        <v>0.5</v>
      </c>
      <c r="AL246">
        <v>0.32944899999999999</v>
      </c>
      <c r="AM246">
        <v>0.405804</v>
      </c>
      <c r="AN246">
        <v>0</v>
      </c>
      <c r="AO246" s="1">
        <v>0.78519306048195103</v>
      </c>
      <c r="AP246">
        <v>1608.7779640208701</v>
      </c>
      <c r="AQ246" s="1">
        <v>3905.97419271737</v>
      </c>
      <c r="AR246" s="1">
        <v>8233.2086785606698</v>
      </c>
      <c r="AS246" s="1">
        <v>607.01020621964005</v>
      </c>
      <c r="AT246">
        <v>521.85474427599104</v>
      </c>
      <c r="AU246">
        <v>14876.825785794499</v>
      </c>
      <c r="AV246" s="1">
        <v>9023.6450956724002</v>
      </c>
      <c r="AW246" s="1">
        <v>0.54547591250000005</v>
      </c>
      <c r="AX246">
        <v>4088.2220214606</v>
      </c>
      <c r="AY246" s="1">
        <v>0.24713146559999999</v>
      </c>
      <c r="AZ246">
        <v>1422.2408231398001</v>
      </c>
      <c r="BA246">
        <v>8.5973916600000005E-2</v>
      </c>
      <c r="BB246">
        <v>2008.5933750214001</v>
      </c>
      <c r="BC246" s="1">
        <v>0.1214187052</v>
      </c>
      <c r="BD246">
        <v>16542.701315294202</v>
      </c>
      <c r="BE246" s="1">
        <v>0.54715515558405903</v>
      </c>
      <c r="BF246">
        <v>0.25802157823784899</v>
      </c>
      <c r="BG246">
        <v>0.14344061205226299</v>
      </c>
      <c r="BH246">
        <v>3.9323644071959998E-2</v>
      </c>
      <c r="BI246">
        <v>1.2059010053868601E-2</v>
      </c>
    </row>
    <row r="247" spans="1:61" x14ac:dyDescent="0.35">
      <c r="A247" t="s">
        <v>1496</v>
      </c>
      <c r="B247" t="s">
        <v>870</v>
      </c>
      <c r="C247">
        <v>4</v>
      </c>
      <c r="D247">
        <v>315.91017049999999</v>
      </c>
      <c r="E247">
        <v>1263.640682</v>
      </c>
      <c r="F247" t="e">
        <v>#N/A</v>
      </c>
      <c r="G247">
        <v>3.5799845984902497E-2</v>
      </c>
      <c r="H247" t="e">
        <v>#N/A</v>
      </c>
      <c r="I247">
        <v>2.28669247147942E-2</v>
      </c>
      <c r="J247">
        <v>0.84835187055904104</v>
      </c>
      <c r="K247">
        <v>8.9302409459131704E-2</v>
      </c>
      <c r="L247">
        <v>0.998930339710561</v>
      </c>
      <c r="M247" t="e">
        <v>#N/A</v>
      </c>
      <c r="N247">
        <v>0.13825594282800699</v>
      </c>
      <c r="O247">
        <v>56595.121099199998</v>
      </c>
      <c r="P247" s="1">
        <v>0.27906976744186002</v>
      </c>
      <c r="Q247">
        <v>0.17441860465116299</v>
      </c>
      <c r="R247">
        <v>0.54651162790697705</v>
      </c>
      <c r="S247">
        <v>11.2</v>
      </c>
      <c r="T247">
        <v>80931.23214285</v>
      </c>
      <c r="U247" s="1">
        <v>112.825060892857</v>
      </c>
      <c r="V247">
        <v>156445.17687346801</v>
      </c>
      <c r="W247" s="1">
        <v>0.66509774951744005</v>
      </c>
      <c r="X247">
        <v>0.26308326718194702</v>
      </c>
      <c r="Y247">
        <v>7.1818983300612996E-2</v>
      </c>
      <c r="Z247">
        <v>0.33490225048256</v>
      </c>
      <c r="AA247">
        <v>156.445176873468</v>
      </c>
      <c r="AB247">
        <v>3197.9066973407198</v>
      </c>
      <c r="AC247" s="1">
        <v>468.20233665126699</v>
      </c>
      <c r="AD247">
        <v>125753.11229021801</v>
      </c>
      <c r="AE247" s="1">
        <v>100</v>
      </c>
      <c r="AF247">
        <v>33165</v>
      </c>
      <c r="AG247" s="1">
        <v>54070.299380591903</v>
      </c>
      <c r="AH247" s="1">
        <v>24.999982391799399</v>
      </c>
      <c r="AI247">
        <v>20</v>
      </c>
      <c r="AJ247">
        <v>20.3115957104397</v>
      </c>
      <c r="AK247">
        <v>0.5</v>
      </c>
      <c r="AL247">
        <v>0.33941199999999999</v>
      </c>
      <c r="AM247">
        <v>0.31584800000000002</v>
      </c>
      <c r="AN247">
        <v>0</v>
      </c>
      <c r="AO247">
        <v>0.67215245488092501</v>
      </c>
      <c r="AP247">
        <v>2323.4100103149399</v>
      </c>
      <c r="AQ247" s="1">
        <v>3540.11531420449</v>
      </c>
      <c r="AR247" s="1">
        <v>7029.9609980426403</v>
      </c>
      <c r="AS247" s="1">
        <v>701.37930237988303</v>
      </c>
      <c r="AT247">
        <v>480.859217857945</v>
      </c>
      <c r="AU247">
        <v>14075.7248427999</v>
      </c>
      <c r="AV247" s="1">
        <v>10487.2270165151</v>
      </c>
      <c r="AW247" s="1">
        <v>0.63328439329999997</v>
      </c>
      <c r="AX247">
        <v>2840.7163023747999</v>
      </c>
      <c r="AY247" s="1">
        <v>0.17154022669999999</v>
      </c>
      <c r="AZ247">
        <v>569.5874161662</v>
      </c>
      <c r="BA247">
        <v>3.4395252500000001E-2</v>
      </c>
      <c r="BB247">
        <v>2662.5284229833001</v>
      </c>
      <c r="BC247" s="1">
        <v>0.16078012750000001</v>
      </c>
      <c r="BD247">
        <v>16560.059158039399</v>
      </c>
      <c r="BE247" s="1">
        <v>0.56134897888574198</v>
      </c>
      <c r="BF247">
        <v>0.21599293658698701</v>
      </c>
      <c r="BG247">
        <v>0.124787363840416</v>
      </c>
      <c r="BH247">
        <v>6.96792286970917E-2</v>
      </c>
      <c r="BI247">
        <v>2.8191491989764301E-2</v>
      </c>
    </row>
    <row r="248" spans="1:61" x14ac:dyDescent="0.35">
      <c r="A248" t="s">
        <v>1497</v>
      </c>
      <c r="B248" t="s">
        <v>871</v>
      </c>
      <c r="C248">
        <v>47</v>
      </c>
      <c r="D248">
        <v>10.1276191914894</v>
      </c>
      <c r="E248">
        <v>475.99810200000002</v>
      </c>
      <c r="F248" t="e">
        <v>#N/A</v>
      </c>
      <c r="G248" t="e">
        <v>#N/A</v>
      </c>
      <c r="H248" t="e">
        <v>#N/A</v>
      </c>
      <c r="I248" t="e">
        <v>#N/A</v>
      </c>
      <c r="J248">
        <v>0.95525328602557402</v>
      </c>
      <c r="K248">
        <v>3.1402042518569803E-2</v>
      </c>
      <c r="L248">
        <v>0.312834500723711</v>
      </c>
      <c r="M248" t="e">
        <v>#N/A</v>
      </c>
      <c r="N248">
        <v>0.17336533359461401</v>
      </c>
      <c r="O248">
        <v>52658.577508449998</v>
      </c>
      <c r="P248" s="1">
        <v>0.26829268292682901</v>
      </c>
      <c r="Q248">
        <v>0.17073170731707299</v>
      </c>
      <c r="R248">
        <v>0.56097560975609795</v>
      </c>
      <c r="S248">
        <v>6</v>
      </c>
      <c r="T248">
        <v>67189.633333329999</v>
      </c>
      <c r="U248" s="1">
        <v>79.333016999999998</v>
      </c>
      <c r="V248">
        <v>238093.281304723</v>
      </c>
      <c r="W248" s="1">
        <v>0.81002268115919696</v>
      </c>
      <c r="X248">
        <v>0.151895118719831</v>
      </c>
      <c r="Y248">
        <v>3.8082200120972097E-2</v>
      </c>
      <c r="Z248">
        <v>0.18997731884080299</v>
      </c>
      <c r="AA248">
        <v>238.09328130472301</v>
      </c>
      <c r="AB248">
        <v>5079.33327851799</v>
      </c>
      <c r="AC248" s="1">
        <v>562.01150566772606</v>
      </c>
      <c r="AD248">
        <v>181852.512172218</v>
      </c>
      <c r="AE248" s="1">
        <v>301</v>
      </c>
      <c r="AF248">
        <v>48232</v>
      </c>
      <c r="AG248" s="1">
        <v>68384.286470143605</v>
      </c>
      <c r="AH248" s="1">
        <v>39.190626353995498</v>
      </c>
      <c r="AI248">
        <v>19.994335601452899</v>
      </c>
      <c r="AJ248">
        <v>23.997114072555998</v>
      </c>
      <c r="AK248">
        <v>1.5</v>
      </c>
      <c r="AL248">
        <v>0.78870799999999996</v>
      </c>
      <c r="AM248">
        <v>1.1472100000000001</v>
      </c>
      <c r="AN248">
        <v>2317.2588826835299</v>
      </c>
      <c r="AO248">
        <v>1.3454556077050801</v>
      </c>
      <c r="AP248">
        <v>2106.86369501532</v>
      </c>
      <c r="AQ248" s="1">
        <v>3067.9449431922299</v>
      </c>
      <c r="AR248" s="1">
        <v>9863.8922303938107</v>
      </c>
      <c r="AS248" s="1">
        <v>880.66594853775302</v>
      </c>
      <c r="AT248">
        <v>266.90665249753499</v>
      </c>
      <c r="AU248">
        <v>16186.273469636601</v>
      </c>
      <c r="AV248" s="1">
        <v>9387.4179272823003</v>
      </c>
      <c r="AW248" s="1">
        <v>0.4849244493</v>
      </c>
      <c r="AX248">
        <v>6392.3886390962998</v>
      </c>
      <c r="AY248" s="1">
        <v>0.33021066760000001</v>
      </c>
      <c r="AZ248">
        <v>1717.5517668447001</v>
      </c>
      <c r="BA248">
        <v>8.8723315699999999E-2</v>
      </c>
      <c r="BB248">
        <v>1861.1581133093</v>
      </c>
      <c r="BC248" s="1">
        <v>9.6141567400000003E-2</v>
      </c>
      <c r="BD248">
        <v>19358.516446532602</v>
      </c>
      <c r="BE248" s="1">
        <v>0.49314990364612699</v>
      </c>
      <c r="BF248">
        <v>0.28356888583783302</v>
      </c>
      <c r="BG248">
        <v>0.184141708120272</v>
      </c>
      <c r="BH248">
        <v>2.63680869201161E-2</v>
      </c>
      <c r="BI248">
        <v>1.27714154756518E-2</v>
      </c>
    </row>
    <row r="249" spans="1:61" x14ac:dyDescent="0.35">
      <c r="A249" t="s">
        <v>1498</v>
      </c>
      <c r="B249" t="s">
        <v>872</v>
      </c>
      <c r="C249">
        <v>181</v>
      </c>
      <c r="D249">
        <v>12.074126121547</v>
      </c>
      <c r="E249">
        <v>2185.4168279999999</v>
      </c>
      <c r="F249">
        <v>5.1023918400349396E-3</v>
      </c>
      <c r="G249">
        <v>5.6072168513380703E-3</v>
      </c>
      <c r="H249" t="e">
        <v>#N/A</v>
      </c>
      <c r="I249">
        <v>1.5563354265534299E-2</v>
      </c>
      <c r="J249">
        <v>0.95726742147600896</v>
      </c>
      <c r="K249">
        <v>1.6459615567084099E-2</v>
      </c>
      <c r="L249">
        <v>0.55299828230547099</v>
      </c>
      <c r="M249" t="e">
        <v>#N/A</v>
      </c>
      <c r="N249">
        <v>0.170751463273144</v>
      </c>
      <c r="O249">
        <v>60433.656050949998</v>
      </c>
      <c r="P249" s="1">
        <v>0.21656050955414</v>
      </c>
      <c r="Q249">
        <v>0.28025477707006402</v>
      </c>
      <c r="R249">
        <v>0.50318471337579596</v>
      </c>
      <c r="S249">
        <v>12.63</v>
      </c>
      <c r="T249">
        <v>92144.655581939995</v>
      </c>
      <c r="U249" s="1">
        <v>173.033794774347</v>
      </c>
      <c r="V249">
        <v>223149.60869332199</v>
      </c>
      <c r="W249" s="1">
        <v>0.67366641847537301</v>
      </c>
      <c r="X249">
        <v>0.142192552001496</v>
      </c>
      <c r="Y249">
        <v>0.18414102952313</v>
      </c>
      <c r="Z249">
        <v>0.32633358152462699</v>
      </c>
      <c r="AA249">
        <v>223.14960869332199</v>
      </c>
      <c r="AB249">
        <v>4565.7189384468302</v>
      </c>
      <c r="AC249" s="1">
        <v>465.53570786359802</v>
      </c>
      <c r="AD249" s="1">
        <v>155614.881787705</v>
      </c>
      <c r="AE249" s="1">
        <v>200</v>
      </c>
      <c r="AF249">
        <v>39168</v>
      </c>
      <c r="AG249" s="1">
        <v>61611.423285861099</v>
      </c>
      <c r="AH249" s="1">
        <v>22.4999933185569</v>
      </c>
      <c r="AI249">
        <v>19.999999391227998</v>
      </c>
      <c r="AJ249">
        <v>19.9999884632701</v>
      </c>
      <c r="AK249">
        <v>3.3</v>
      </c>
      <c r="AL249">
        <v>1.4183760000000001</v>
      </c>
      <c r="AM249">
        <v>2.4810449999999999</v>
      </c>
      <c r="AN249">
        <v>0</v>
      </c>
      <c r="AO249">
        <v>0.79871889394415796</v>
      </c>
      <c r="AP249">
        <v>1658.2163290636099</v>
      </c>
      <c r="AQ249" s="1">
        <v>3012.3788311929302</v>
      </c>
      <c r="AR249" s="1">
        <v>9027.0799406510305</v>
      </c>
      <c r="AS249" s="1">
        <v>421.00749303830298</v>
      </c>
      <c r="AT249">
        <v>408.391108078353</v>
      </c>
      <c r="AU249">
        <v>14527.0737020242</v>
      </c>
      <c r="AV249" s="1">
        <v>7647.7346679275997</v>
      </c>
      <c r="AW249" s="1">
        <v>0.47961949999999998</v>
      </c>
      <c r="AX249">
        <v>4142.0758635618004</v>
      </c>
      <c r="AY249" s="1">
        <v>0.25976585759999998</v>
      </c>
      <c r="AZ249">
        <v>853.71409799729997</v>
      </c>
      <c r="BA249">
        <v>5.3539766599999997E-2</v>
      </c>
      <c r="BB249">
        <v>3301.8959972438001</v>
      </c>
      <c r="BC249" s="1">
        <v>0.20707487590000001</v>
      </c>
      <c r="BD249">
        <v>15945.4206267305</v>
      </c>
      <c r="BE249" s="1">
        <v>0.54910046075033403</v>
      </c>
      <c r="BF249">
        <v>0.279854855126911</v>
      </c>
      <c r="BG249">
        <v>0.112140225848761</v>
      </c>
      <c r="BH249">
        <v>3.4594408125320497E-2</v>
      </c>
      <c r="BI249">
        <v>2.4310050148673299E-2</v>
      </c>
    </row>
    <row r="250" spans="1:61" x14ac:dyDescent="0.35">
      <c r="A250" t="s">
        <v>1499</v>
      </c>
      <c r="B250" t="s">
        <v>873</v>
      </c>
      <c r="C250">
        <v>36</v>
      </c>
      <c r="D250">
        <v>160.45666936111101</v>
      </c>
      <c r="E250">
        <v>5776.4400969999997</v>
      </c>
      <c r="F250">
        <v>4.1372105016104999E-2</v>
      </c>
      <c r="G250">
        <v>3.3057888333252898E-2</v>
      </c>
      <c r="H250" t="e">
        <v>#N/A</v>
      </c>
      <c r="I250">
        <v>3.8697120062626801E-2</v>
      </c>
      <c r="J250">
        <v>0.82895313088976297</v>
      </c>
      <c r="K250">
        <v>5.7745580386952301E-2</v>
      </c>
      <c r="L250">
        <v>0.19759409301584499</v>
      </c>
      <c r="M250">
        <v>1.23979205810837E-2</v>
      </c>
      <c r="N250">
        <v>0.13212907136664701</v>
      </c>
      <c r="O250">
        <v>72135.367882349994</v>
      </c>
      <c r="P250" s="1">
        <v>0.17808219178082199</v>
      </c>
      <c r="Q250">
        <v>0.227397260273973</v>
      </c>
      <c r="R250">
        <v>0.59452054794520504</v>
      </c>
      <c r="S250">
        <v>25.5</v>
      </c>
      <c r="T250">
        <v>111616.98039215</v>
      </c>
      <c r="U250" s="1">
        <v>226.52706262745099</v>
      </c>
      <c r="V250">
        <v>328458.93632401299</v>
      </c>
      <c r="W250" s="1">
        <v>0.70121841697443499</v>
      </c>
      <c r="X250">
        <v>0.25448718317320901</v>
      </c>
      <c r="Y250">
        <v>4.4294399852356198E-2</v>
      </c>
      <c r="Z250">
        <v>0.29878158302556501</v>
      </c>
      <c r="AA250">
        <v>328.458936324013</v>
      </c>
      <c r="AB250">
        <v>9571.8840793857908</v>
      </c>
      <c r="AC250" s="1">
        <v>971.54044632344096</v>
      </c>
      <c r="AD250">
        <v>285242.90576007898</v>
      </c>
      <c r="AE250" s="1">
        <v>517</v>
      </c>
      <c r="AF250">
        <v>50163</v>
      </c>
      <c r="AG250" s="1">
        <v>122747.76481455201</v>
      </c>
      <c r="AH250" s="1">
        <v>43.897000028557599</v>
      </c>
      <c r="AI250">
        <v>28.399999431766101</v>
      </c>
      <c r="AJ250">
        <v>28.6175685388388</v>
      </c>
      <c r="AK250">
        <v>1</v>
      </c>
      <c r="AL250">
        <v>1</v>
      </c>
      <c r="AM250">
        <v>1</v>
      </c>
      <c r="AN250">
        <v>0</v>
      </c>
      <c r="AO250" s="1">
        <v>0.58076345966754706</v>
      </c>
      <c r="AP250">
        <v>1345.4113778547201</v>
      </c>
      <c r="AQ250" s="1">
        <v>2541.96766406803</v>
      </c>
      <c r="AR250" s="1">
        <v>6899.8992165952995</v>
      </c>
      <c r="AS250" s="1">
        <v>936.03269127781596</v>
      </c>
      <c r="AT250">
        <v>846.99574960380698</v>
      </c>
      <c r="AU250">
        <v>12570.3066993997</v>
      </c>
      <c r="AV250" s="1">
        <v>2459.1912353314001</v>
      </c>
      <c r="AW250" s="1">
        <v>0.1878352197</v>
      </c>
      <c r="AX250">
        <v>8599.7285212678999</v>
      </c>
      <c r="AY250" s="1">
        <v>0.65685493370000003</v>
      </c>
      <c r="AZ250">
        <v>1169.9633800606</v>
      </c>
      <c r="BA250">
        <v>8.9362846300000007E-2</v>
      </c>
      <c r="BB250">
        <v>863.39657337389997</v>
      </c>
      <c r="BC250" s="1">
        <v>6.5947000300000003E-2</v>
      </c>
      <c r="BD250">
        <v>13092.279710033799</v>
      </c>
      <c r="BE250" s="1">
        <v>0.54260357630273204</v>
      </c>
      <c r="BF250">
        <v>0.24877582007099799</v>
      </c>
      <c r="BG250">
        <v>0.161252268621808</v>
      </c>
      <c r="BH250">
        <v>3.2098977059733101E-2</v>
      </c>
      <c r="BI250">
        <v>1.5269357944729001E-2</v>
      </c>
    </row>
    <row r="251" spans="1:61" x14ac:dyDescent="0.35">
      <c r="A251" t="s">
        <v>1500</v>
      </c>
      <c r="B251" t="s">
        <v>874</v>
      </c>
      <c r="C251">
        <v>52</v>
      </c>
      <c r="D251">
        <v>14.8464508076923</v>
      </c>
      <c r="E251">
        <v>772.01544200000001</v>
      </c>
      <c r="F251" t="e">
        <v>#N/A</v>
      </c>
      <c r="G251" t="e">
        <v>#N/A</v>
      </c>
      <c r="H251" t="e">
        <v>#N/A</v>
      </c>
      <c r="I251">
        <v>2.07756052740748E-2</v>
      </c>
      <c r="J251">
        <v>0.92841345470047099</v>
      </c>
      <c r="K251">
        <v>4.1232283608294E-2</v>
      </c>
      <c r="L251">
        <v>0.514944277672853</v>
      </c>
      <c r="M251" t="e">
        <v>#N/A</v>
      </c>
      <c r="N251">
        <v>0.122254099108474</v>
      </c>
      <c r="O251">
        <v>58050.019867540002</v>
      </c>
      <c r="P251" s="1">
        <v>0.27692307692307699</v>
      </c>
      <c r="Q251">
        <v>0.30769230769230799</v>
      </c>
      <c r="R251">
        <v>0.41538461538461502</v>
      </c>
      <c r="S251">
        <v>5.2</v>
      </c>
      <c r="T251">
        <v>103433.5</v>
      </c>
      <c r="U251" s="1">
        <v>148.46450807692301</v>
      </c>
      <c r="V251">
        <v>449614.62053242198</v>
      </c>
      <c r="W251" s="1">
        <v>0.72516410746893301</v>
      </c>
      <c r="X251">
        <v>0.175568091019596</v>
      </c>
      <c r="Y251">
        <v>9.9267801511471507E-2</v>
      </c>
      <c r="Z251">
        <v>0.27483589253106699</v>
      </c>
      <c r="AA251">
        <v>449.61462053242201</v>
      </c>
      <c r="AB251">
        <v>11290.4956634274</v>
      </c>
      <c r="AC251" s="1">
        <v>1147.1053062174401</v>
      </c>
      <c r="AD251">
        <v>311519.44268657599</v>
      </c>
      <c r="AE251" s="1">
        <v>544</v>
      </c>
      <c r="AF251">
        <v>39906</v>
      </c>
      <c r="AG251" s="1">
        <v>75018.895298432806</v>
      </c>
      <c r="AH251" s="1">
        <v>35.559957848656303</v>
      </c>
      <c r="AI251">
        <v>23.959993055536199</v>
      </c>
      <c r="AJ251">
        <v>23.959991690369801</v>
      </c>
      <c r="AK251">
        <v>6.25</v>
      </c>
      <c r="AL251">
        <v>5.5623189999999996</v>
      </c>
      <c r="AM251">
        <v>5.7101509999999998</v>
      </c>
      <c r="AN251">
        <v>0</v>
      </c>
      <c r="AO251">
        <v>1.34213516096151</v>
      </c>
      <c r="AP251">
        <v>2022.9886671101101</v>
      </c>
      <c r="AQ251" s="1">
        <v>3080.4229042869301</v>
      </c>
      <c r="AR251" s="1">
        <v>8183.1005525404998</v>
      </c>
      <c r="AS251" s="1">
        <v>567.22048054577601</v>
      </c>
      <c r="AT251">
        <v>235.07981852000299</v>
      </c>
      <c r="AU251">
        <v>14088.812423003301</v>
      </c>
      <c r="AV251" s="1">
        <v>5096.5095775095997</v>
      </c>
      <c r="AW251" s="1">
        <v>0.26318743369999997</v>
      </c>
      <c r="AX251">
        <v>9514.4225843629993</v>
      </c>
      <c r="AY251" s="1">
        <v>0.4913316506</v>
      </c>
      <c r="AZ251">
        <v>2061.8099160653001</v>
      </c>
      <c r="BA251">
        <v>0.10647335249999999</v>
      </c>
      <c r="BB251">
        <v>2691.8206813946999</v>
      </c>
      <c r="BC251" s="1">
        <v>0.13900756319999999</v>
      </c>
      <c r="BD251">
        <v>19364.562759332599</v>
      </c>
      <c r="BE251" s="1">
        <v>0.56312207873276099</v>
      </c>
      <c r="BF251">
        <v>0.20929172742032801</v>
      </c>
      <c r="BG251">
        <v>0.166802821924359</v>
      </c>
      <c r="BH251">
        <v>3.8259942777943701E-2</v>
      </c>
      <c r="BI251">
        <v>2.2523429144608E-2</v>
      </c>
    </row>
    <row r="252" spans="1:61" x14ac:dyDescent="0.35">
      <c r="A252" t="s">
        <v>1501</v>
      </c>
      <c r="B252" t="s">
        <v>875</v>
      </c>
      <c r="C252">
        <v>54</v>
      </c>
      <c r="D252">
        <v>21.186077870370401</v>
      </c>
      <c r="E252">
        <v>1144.0482050000001</v>
      </c>
      <c r="F252" t="e">
        <v>#N/A</v>
      </c>
      <c r="G252" t="e">
        <v>#N/A</v>
      </c>
      <c r="H252" t="e">
        <v>#N/A</v>
      </c>
      <c r="I252">
        <v>1.2448046452909299E-2</v>
      </c>
      <c r="J252">
        <v>0.95326233918748804</v>
      </c>
      <c r="K252">
        <v>2.4968445513162602E-2</v>
      </c>
      <c r="L252">
        <v>0.41744381078667903</v>
      </c>
      <c r="M252" t="e">
        <v>#N/A</v>
      </c>
      <c r="N252">
        <v>0.15867567324324</v>
      </c>
      <c r="O252">
        <v>69383.570621460007</v>
      </c>
      <c r="P252" s="1">
        <v>4.49438202247191E-2</v>
      </c>
      <c r="Q252">
        <v>0.17977528089887601</v>
      </c>
      <c r="R252">
        <v>0.77528089887640494</v>
      </c>
      <c r="S252">
        <v>8.5</v>
      </c>
      <c r="T252">
        <v>89906</v>
      </c>
      <c r="U252" s="1">
        <v>134.593906470588</v>
      </c>
      <c r="V252">
        <v>196892.000717749</v>
      </c>
      <c r="W252" s="1">
        <v>0.86407305461560402</v>
      </c>
      <c r="X252">
        <v>8.3263582426127594E-2</v>
      </c>
      <c r="Y252">
        <v>5.2663362958268303E-2</v>
      </c>
      <c r="Z252">
        <v>0.13592694538439601</v>
      </c>
      <c r="AA252">
        <v>196.892000717749</v>
      </c>
      <c r="AB252">
        <v>4390.0842447456098</v>
      </c>
      <c r="AC252" s="1">
        <v>527.009515302723</v>
      </c>
      <c r="AD252">
        <v>161090.932881496</v>
      </c>
      <c r="AE252" s="1">
        <v>220</v>
      </c>
      <c r="AF252">
        <v>39056.5</v>
      </c>
      <c r="AG252" s="1">
        <v>61285.003286384999</v>
      </c>
      <c r="AH252" s="1">
        <v>57.299941075461298</v>
      </c>
      <c r="AI252">
        <v>20.006595906838498</v>
      </c>
      <c r="AJ252">
        <v>23.925792236389999</v>
      </c>
      <c r="AK252">
        <v>0</v>
      </c>
      <c r="AL252">
        <v>0</v>
      </c>
      <c r="AM252">
        <v>0</v>
      </c>
      <c r="AN252">
        <v>2826.3686231647898</v>
      </c>
      <c r="AO252" s="1">
        <v>1.39660133591507</v>
      </c>
      <c r="AP252">
        <v>1920.45780098925</v>
      </c>
      <c r="AQ252" s="1">
        <v>4741.9983671055197</v>
      </c>
      <c r="AR252" s="1">
        <v>8203.0345478318395</v>
      </c>
      <c r="AS252" s="1">
        <v>1067.9180952869001</v>
      </c>
      <c r="AT252">
        <v>336.70943961666399</v>
      </c>
      <c r="AU252">
        <v>16270.118250830201</v>
      </c>
      <c r="AV252" s="1">
        <v>7190.9935290665999</v>
      </c>
      <c r="AW252" s="1">
        <v>0.44652009510000001</v>
      </c>
      <c r="AX252">
        <v>6567.6292872176</v>
      </c>
      <c r="AY252" s="1">
        <v>0.40781269539999998</v>
      </c>
      <c r="AZ252">
        <v>1118.3065798698999</v>
      </c>
      <c r="BA252" s="1">
        <v>6.9440524200000006E-2</v>
      </c>
      <c r="BB252">
        <v>1227.5944712961</v>
      </c>
      <c r="BC252" s="1">
        <v>7.6226685200000005E-2</v>
      </c>
      <c r="BD252">
        <v>16104.5238674502</v>
      </c>
      <c r="BE252" s="1">
        <v>0.55027137967884898</v>
      </c>
      <c r="BF252">
        <v>0.25269862313423702</v>
      </c>
      <c r="BG252">
        <v>0.15002523787844099</v>
      </c>
      <c r="BH252">
        <v>2.9174588001460298E-2</v>
      </c>
      <c r="BI252">
        <v>1.7830171307012799E-2</v>
      </c>
    </row>
    <row r="253" spans="1:61" x14ac:dyDescent="0.35">
      <c r="A253" t="s">
        <v>1502</v>
      </c>
      <c r="B253" t="s">
        <v>876</v>
      </c>
      <c r="C253">
        <v>128</v>
      </c>
      <c r="D253">
        <v>13.127001585937499</v>
      </c>
      <c r="E253">
        <v>1680.2562029999999</v>
      </c>
      <c r="F253" t="e">
        <v>#N/A</v>
      </c>
      <c r="G253">
        <v>7.5917351740090403E-3</v>
      </c>
      <c r="H253" t="e">
        <v>#N/A</v>
      </c>
      <c r="I253">
        <v>4.2629000881127102E-2</v>
      </c>
      <c r="J253">
        <v>0.90342839017824295</v>
      </c>
      <c r="K253">
        <v>4.0094040840028503E-2</v>
      </c>
      <c r="L253">
        <v>0.51917257299002295</v>
      </c>
      <c r="M253" t="e">
        <v>#N/A</v>
      </c>
      <c r="N253">
        <v>0.19602566740630201</v>
      </c>
      <c r="O253">
        <v>53990.200836429998</v>
      </c>
      <c r="P253" s="1">
        <v>0.31451612903225801</v>
      </c>
      <c r="Q253">
        <v>5.6451612903225798E-2</v>
      </c>
      <c r="R253">
        <v>0.62903225806451601</v>
      </c>
      <c r="S253">
        <v>14</v>
      </c>
      <c r="T253">
        <v>72494.214285709997</v>
      </c>
      <c r="U253" s="1">
        <v>120.018300214286</v>
      </c>
      <c r="V253">
        <v>217349.30027215599</v>
      </c>
      <c r="W253" s="1">
        <v>0.87127191431406104</v>
      </c>
      <c r="X253">
        <v>8.6616901948455893E-2</v>
      </c>
      <c r="Y253">
        <v>4.2111183737483099E-2</v>
      </c>
      <c r="Z253">
        <v>0.12872808568593899</v>
      </c>
      <c r="AA253">
        <v>217.349300272156</v>
      </c>
      <c r="AB253">
        <v>4656.6100967401098</v>
      </c>
      <c r="AC253" s="1">
        <v>562.98183474106804</v>
      </c>
      <c r="AD253" s="1">
        <v>165080.767912804</v>
      </c>
      <c r="AE253" s="1">
        <v>239</v>
      </c>
      <c r="AF253">
        <v>39828</v>
      </c>
      <c r="AG253" s="1">
        <v>62944.6283202052</v>
      </c>
      <c r="AH253" s="1">
        <v>43.469940718285997</v>
      </c>
      <c r="AI253">
        <v>19.999997485784402</v>
      </c>
      <c r="AJ253">
        <v>25.0359833223268</v>
      </c>
      <c r="AK253">
        <v>3.3</v>
      </c>
      <c r="AL253">
        <v>1.215875</v>
      </c>
      <c r="AM253">
        <v>2.5622289999999999</v>
      </c>
      <c r="AN253">
        <v>0</v>
      </c>
      <c r="AO253">
        <v>0.92907190103341097</v>
      </c>
      <c r="AP253">
        <v>1447.54477659857</v>
      </c>
      <c r="AQ253" s="1">
        <v>2318.2117304762</v>
      </c>
      <c r="AR253" s="1">
        <v>5715.64010467754</v>
      </c>
      <c r="AS253" s="1">
        <v>700.69392863892904</v>
      </c>
      <c r="AT253" s="1">
        <v>497.10107810267101</v>
      </c>
      <c r="AU253" s="1">
        <v>10679.1916184939</v>
      </c>
      <c r="AV253" s="1">
        <v>8081.2998880565001</v>
      </c>
      <c r="AW253" s="1">
        <v>0.59033727089999999</v>
      </c>
      <c r="AX253">
        <v>3879.4976720199002</v>
      </c>
      <c r="AY253" s="1">
        <v>0.28339649560000002</v>
      </c>
      <c r="AZ253">
        <v>953.66856624570005</v>
      </c>
      <c r="BA253">
        <v>6.9665289800000002E-2</v>
      </c>
      <c r="BB253">
        <v>774.82690363480003</v>
      </c>
      <c r="BC253" s="1">
        <v>5.6600943700000003E-2</v>
      </c>
      <c r="BD253">
        <v>13689.2930299569</v>
      </c>
      <c r="BE253" s="1">
        <v>0.54141002168193297</v>
      </c>
      <c r="BF253">
        <v>0.24350582423591799</v>
      </c>
      <c r="BG253">
        <v>0.16393910513900001</v>
      </c>
      <c r="BH253">
        <v>3.3387901194246401E-2</v>
      </c>
      <c r="BI253">
        <v>1.7757147748902299E-2</v>
      </c>
    </row>
    <row r="254" spans="1:61" x14ac:dyDescent="0.35">
      <c r="A254" t="s">
        <v>1503</v>
      </c>
      <c r="B254" t="s">
        <v>877</v>
      </c>
      <c r="C254">
        <v>40</v>
      </c>
      <c r="D254">
        <v>23.253800325</v>
      </c>
      <c r="E254">
        <v>930.15201300000001</v>
      </c>
      <c r="F254" t="e">
        <v>#N/A</v>
      </c>
      <c r="G254" t="e">
        <v>#N/A</v>
      </c>
      <c r="H254" t="e">
        <v>#N/A</v>
      </c>
      <c r="I254">
        <v>3.9681286349706101E-2</v>
      </c>
      <c r="J254">
        <v>0.91351785243637995</v>
      </c>
      <c r="K254">
        <v>3.3806838584383499E-2</v>
      </c>
      <c r="L254">
        <v>0.49416061209449602</v>
      </c>
      <c r="M254">
        <v>2.4826379833525699E-2</v>
      </c>
      <c r="N254">
        <v>0.15080267269731201</v>
      </c>
      <c r="O254">
        <v>68966.834457770005</v>
      </c>
      <c r="P254" s="1">
        <v>0.19277108433734899</v>
      </c>
      <c r="Q254">
        <v>0.132530120481928</v>
      </c>
      <c r="R254">
        <v>0.67469879518072295</v>
      </c>
      <c r="S254">
        <v>9.5</v>
      </c>
      <c r="T254">
        <v>96834.421052630001</v>
      </c>
      <c r="U254" s="1">
        <v>97.910738210526304</v>
      </c>
      <c r="V254">
        <v>348767.65890523302</v>
      </c>
      <c r="W254" s="1">
        <v>0.71951151846504902</v>
      </c>
      <c r="X254">
        <v>0.20834434059887899</v>
      </c>
      <c r="Y254">
        <v>7.2144140936072507E-2</v>
      </c>
      <c r="Z254">
        <v>0.28048848153495098</v>
      </c>
      <c r="AA254">
        <v>348.76765890523302</v>
      </c>
      <c r="AB254">
        <v>9731.3287220720104</v>
      </c>
      <c r="AC254" s="1">
        <v>882.39826235800501</v>
      </c>
      <c r="AD254">
        <v>243797.12685442</v>
      </c>
      <c r="AE254" s="1">
        <v>462</v>
      </c>
      <c r="AF254">
        <v>44291</v>
      </c>
      <c r="AG254" s="1">
        <v>74036.140702059798</v>
      </c>
      <c r="AH254" s="1">
        <v>30.499964536067701</v>
      </c>
      <c r="AI254">
        <v>27.699997939288501</v>
      </c>
      <c r="AJ254">
        <v>27.700187976182299</v>
      </c>
      <c r="AK254">
        <v>0.5</v>
      </c>
      <c r="AL254">
        <v>0.23553399999999999</v>
      </c>
      <c r="AM254">
        <v>0.41320899999999999</v>
      </c>
      <c r="AN254">
        <v>2261.5598962317099</v>
      </c>
      <c r="AO254" s="1">
        <v>1.51471431007194</v>
      </c>
      <c r="AP254">
        <v>2916.2031066851</v>
      </c>
      <c r="AQ254" s="1">
        <v>3001.3876022219602</v>
      </c>
      <c r="AR254" s="1">
        <v>11614.040478349199</v>
      </c>
      <c r="AS254" s="1">
        <v>727.60256446383698</v>
      </c>
      <c r="AT254">
        <v>242.70968276665999</v>
      </c>
      <c r="AU254">
        <v>18501.943434486799</v>
      </c>
      <c r="AV254" s="1">
        <v>6024.6503610938998</v>
      </c>
      <c r="AW254" s="1">
        <v>0.25937222209999999</v>
      </c>
      <c r="AX254">
        <v>12034.158261746799</v>
      </c>
      <c r="AY254" s="1">
        <v>0.51809253349999995</v>
      </c>
      <c r="AZ254">
        <v>4044.6360230052001</v>
      </c>
      <c r="BA254">
        <v>0.17412898169999999</v>
      </c>
      <c r="BB254">
        <v>1124.3717849549</v>
      </c>
      <c r="BC254" s="1">
        <v>4.8406262700000001E-2</v>
      </c>
      <c r="BD254">
        <v>23227.816430800802</v>
      </c>
      <c r="BE254" s="1">
        <v>0.56290924362128003</v>
      </c>
      <c r="BF254">
        <v>0.25431350845158701</v>
      </c>
      <c r="BG254">
        <v>0.13323068650745101</v>
      </c>
      <c r="BH254">
        <v>3.1701941456884403E-2</v>
      </c>
      <c r="BI254">
        <v>1.78446199627974E-2</v>
      </c>
    </row>
    <row r="255" spans="1:61" x14ac:dyDescent="0.35">
      <c r="A255" t="s">
        <v>1504</v>
      </c>
      <c r="B255" t="s">
        <v>878</v>
      </c>
      <c r="C255">
        <v>30</v>
      </c>
      <c r="D255">
        <v>8.2454178333333292</v>
      </c>
      <c r="E255">
        <v>247.36253500000001</v>
      </c>
      <c r="F255" t="e">
        <v>#N/A</v>
      </c>
      <c r="G255">
        <v>0.66854362489725305</v>
      </c>
      <c r="H255" t="e">
        <v>#N/A</v>
      </c>
      <c r="I255">
        <v>9.58444129568186E-2</v>
      </c>
      <c r="J255">
        <v>0.14809086071161501</v>
      </c>
      <c r="K255">
        <v>8.40842205905971E-2</v>
      </c>
      <c r="L255">
        <v>1</v>
      </c>
      <c r="M255">
        <v>8.8193043274617397E-2</v>
      </c>
      <c r="N255">
        <v>0.23216634744360401</v>
      </c>
      <c r="O255">
        <v>47378.629251699997</v>
      </c>
      <c r="P255" s="1">
        <v>0.43589743589743601</v>
      </c>
      <c r="Q255">
        <v>0.230769230769231</v>
      </c>
      <c r="R255">
        <v>0.33333333333333298</v>
      </c>
      <c r="S255">
        <v>7.5</v>
      </c>
      <c r="T255">
        <v>62250</v>
      </c>
      <c r="U255" s="1">
        <v>32.981671333333303</v>
      </c>
      <c r="V255">
        <v>513389.34572286799</v>
      </c>
      <c r="W255" s="1">
        <v>0.85961903971461795</v>
      </c>
      <c r="X255">
        <v>8.6848289385998298E-2</v>
      </c>
      <c r="Y255">
        <v>5.3532670899383697E-2</v>
      </c>
      <c r="Z255">
        <v>0.14038096028538199</v>
      </c>
      <c r="AA255">
        <v>513.38934572286803</v>
      </c>
      <c r="AB255">
        <v>14319.173273349599</v>
      </c>
      <c r="AC255" s="1">
        <v>1831.75026889177</v>
      </c>
      <c r="AD255">
        <v>191734.693276784</v>
      </c>
      <c r="AE255" s="1">
        <v>340</v>
      </c>
      <c r="AF255">
        <v>34509</v>
      </c>
      <c r="AG255" s="1">
        <v>52519.108032128497</v>
      </c>
      <c r="AH255" s="1">
        <v>59.399937337183303</v>
      </c>
      <c r="AI255">
        <v>24.665497497614901</v>
      </c>
      <c r="AJ255">
        <v>40.400121496216798</v>
      </c>
      <c r="AK255">
        <v>2</v>
      </c>
      <c r="AL255">
        <v>0.67652999999999996</v>
      </c>
      <c r="AM255">
        <v>1.1377820000000001</v>
      </c>
      <c r="AN255">
        <v>0</v>
      </c>
      <c r="AO255" s="1">
        <v>1.1921195197636401</v>
      </c>
      <c r="AP255">
        <v>5758.51888807656</v>
      </c>
      <c r="AQ255" s="1">
        <v>8664.4867218877698</v>
      </c>
      <c r="AR255" s="1">
        <v>17138.5796155428</v>
      </c>
      <c r="AS255" s="1">
        <v>2659.1565695265899</v>
      </c>
      <c r="AT255">
        <v>1942.4617798325801</v>
      </c>
      <c r="AU255">
        <v>36163.203574866297</v>
      </c>
      <c r="AV255" s="1">
        <v>11779.510873265799</v>
      </c>
      <c r="AW255" s="1">
        <v>0.37848815400000002</v>
      </c>
      <c r="AX255">
        <v>11961.2833302545</v>
      </c>
      <c r="AY255" s="1">
        <v>0.38432869549999998</v>
      </c>
      <c r="AZ255">
        <v>2362.7079523674001</v>
      </c>
      <c r="BA255" s="1">
        <v>7.5916307599999996E-2</v>
      </c>
      <c r="BB255">
        <v>5019.0329847067997</v>
      </c>
      <c r="BC255" s="1">
        <v>0.16126684290000001</v>
      </c>
      <c r="BD255">
        <v>31122.5351405945</v>
      </c>
      <c r="BE255" s="1">
        <v>0.31751964582294701</v>
      </c>
      <c r="BF255">
        <v>0.106520849397335</v>
      </c>
      <c r="BG255">
        <v>0.52388736463659002</v>
      </c>
      <c r="BH255">
        <v>3.42405817207398E-2</v>
      </c>
      <c r="BI255">
        <v>1.78315584223885E-2</v>
      </c>
    </row>
    <row r="256" spans="1:61" x14ac:dyDescent="0.35">
      <c r="A256" t="s">
        <v>1505</v>
      </c>
      <c r="B256" t="s">
        <v>879</v>
      </c>
      <c r="C256">
        <v>27</v>
      </c>
      <c r="D256">
        <v>12.834838777777801</v>
      </c>
      <c r="E256">
        <v>346.54064699999998</v>
      </c>
      <c r="F256" t="e">
        <v>#N/A</v>
      </c>
      <c r="G256" t="e">
        <v>#N/A</v>
      </c>
      <c r="H256" t="e">
        <v>#N/A</v>
      </c>
      <c r="I256" t="e">
        <v>#N/A</v>
      </c>
      <c r="J256">
        <v>0.98481497846996902</v>
      </c>
      <c r="K256" t="e">
        <v>#N/A</v>
      </c>
      <c r="L256">
        <v>0.15769629311014699</v>
      </c>
      <c r="M256" t="e">
        <v>#N/A</v>
      </c>
      <c r="N256">
        <v>0.130459388680703</v>
      </c>
      <c r="O256">
        <v>56692.347826079997</v>
      </c>
      <c r="P256" s="1">
        <v>0.25714285714285701</v>
      </c>
      <c r="Q256">
        <v>0.14285714285714299</v>
      </c>
      <c r="R256">
        <v>0.6</v>
      </c>
      <c r="S256">
        <v>4</v>
      </c>
      <c r="T256">
        <v>87408</v>
      </c>
      <c r="U256" s="1">
        <v>86.635161749999995</v>
      </c>
      <c r="V256">
        <v>243881.34763308201</v>
      </c>
      <c r="W256" s="1">
        <v>0.88621259235068905</v>
      </c>
      <c r="X256">
        <v>2.1139492727900899E-2</v>
      </c>
      <c r="Y256">
        <v>9.2647914921410196E-2</v>
      </c>
      <c r="Z256">
        <v>0.113787407649311</v>
      </c>
      <c r="AA256">
        <v>243.88134763308199</v>
      </c>
      <c r="AB256">
        <v>5307.6573150162103</v>
      </c>
      <c r="AC256" s="1">
        <v>488.67649860421699</v>
      </c>
      <c r="AD256">
        <v>186748.96475160701</v>
      </c>
      <c r="AE256" s="1">
        <v>313</v>
      </c>
      <c r="AF256">
        <v>49296</v>
      </c>
      <c r="AG256" s="1">
        <v>86738.3423967774</v>
      </c>
      <c r="AH256" s="1">
        <v>38.199925416213297</v>
      </c>
      <c r="AI256">
        <v>19.999991989113699</v>
      </c>
      <c r="AJ256">
        <v>23.647151013097499</v>
      </c>
      <c r="AK256">
        <v>0</v>
      </c>
      <c r="AL256">
        <v>0</v>
      </c>
      <c r="AM256">
        <v>0</v>
      </c>
      <c r="AN256">
        <v>1791.5684216980201</v>
      </c>
      <c r="AO256" s="1">
        <v>0.99704007719967502</v>
      </c>
      <c r="AP256">
        <v>2509.5865882653602</v>
      </c>
      <c r="AQ256" s="1">
        <v>2818.8242806622302</v>
      </c>
      <c r="AR256" s="1">
        <v>8161.0636861308803</v>
      </c>
      <c r="AS256" s="1">
        <v>578.87850021818701</v>
      </c>
      <c r="AT256" s="1">
        <v>579.20169462833599</v>
      </c>
      <c r="AU256">
        <v>14647.554749905001</v>
      </c>
      <c r="AV256" s="1">
        <v>9837.1296508997002</v>
      </c>
      <c r="AW256" s="1">
        <v>0.53611345740000005</v>
      </c>
      <c r="AX256">
        <v>6446.6657817391997</v>
      </c>
      <c r="AY256" s="1">
        <v>0.35133666050000001</v>
      </c>
      <c r="AZ256">
        <v>1355.1203726700001</v>
      </c>
      <c r="BA256">
        <v>7.3852667799999994E-2</v>
      </c>
      <c r="BB256">
        <v>710.05401690079998</v>
      </c>
      <c r="BC256" s="1">
        <v>3.8697214299999998E-2</v>
      </c>
      <c r="BD256">
        <v>18348.969822209699</v>
      </c>
      <c r="BE256" s="1">
        <v>0.570535561200608</v>
      </c>
      <c r="BF256">
        <v>0.25277037083787002</v>
      </c>
      <c r="BG256">
        <v>0.124225163960723</v>
      </c>
      <c r="BH256">
        <v>3.3733571056659202E-2</v>
      </c>
      <c r="BI256">
        <v>1.8735332944140301E-2</v>
      </c>
    </row>
    <row r="257" spans="1:61" x14ac:dyDescent="0.35">
      <c r="A257" t="s">
        <v>1506</v>
      </c>
      <c r="B257" t="s">
        <v>880</v>
      </c>
      <c r="C257">
        <v>52</v>
      </c>
      <c r="D257">
        <v>31.4103389423077</v>
      </c>
      <c r="E257">
        <v>1633.3376249999999</v>
      </c>
      <c r="F257">
        <v>9.7520923159183804E-3</v>
      </c>
      <c r="G257">
        <v>2.05711585137161E-2</v>
      </c>
      <c r="H257" t="e">
        <v>#N/A</v>
      </c>
      <c r="I257">
        <v>5.1375519151390103E-2</v>
      </c>
      <c r="J257">
        <v>0.864642624905685</v>
      </c>
      <c r="K257">
        <v>5.1841901291111298E-2</v>
      </c>
      <c r="L257">
        <v>0.27780637039747502</v>
      </c>
      <c r="M257">
        <v>2.8196052371351098E-2</v>
      </c>
      <c r="N257">
        <v>0.120162737928118</v>
      </c>
      <c r="O257">
        <v>61780.478499110002</v>
      </c>
      <c r="P257" s="1">
        <v>0.27868852459016402</v>
      </c>
      <c r="Q257">
        <v>0.114754098360656</v>
      </c>
      <c r="R257">
        <v>0.60655737704918</v>
      </c>
      <c r="S257">
        <v>9.83</v>
      </c>
      <c r="T257">
        <v>106908.56663274999</v>
      </c>
      <c r="U257" s="1">
        <v>166.15845625635799</v>
      </c>
      <c r="V257">
        <v>411315.90843013901</v>
      </c>
      <c r="W257" s="1">
        <v>0.70240850394680499</v>
      </c>
      <c r="X257">
        <v>0.23208323869395101</v>
      </c>
      <c r="Y257">
        <v>6.5508257359243996E-2</v>
      </c>
      <c r="Z257">
        <v>0.29759149605319501</v>
      </c>
      <c r="AA257">
        <v>411.31590843013902</v>
      </c>
      <c r="AB257">
        <v>9913.0968099752208</v>
      </c>
      <c r="AC257" s="1">
        <v>781.10434148604202</v>
      </c>
      <c r="AD257">
        <v>236398.546250238</v>
      </c>
      <c r="AE257" s="1">
        <v>445</v>
      </c>
      <c r="AF257">
        <v>53993</v>
      </c>
      <c r="AG257" s="1">
        <v>94697.674666666702</v>
      </c>
      <c r="AH257" s="1">
        <v>34.0999613493507</v>
      </c>
      <c r="AI257">
        <v>23.399996397469302</v>
      </c>
      <c r="AJ257">
        <v>23.399995173092599</v>
      </c>
      <c r="AK257">
        <v>0.5</v>
      </c>
      <c r="AL257">
        <v>0.27281300000000003</v>
      </c>
      <c r="AM257">
        <v>0.175731</v>
      </c>
      <c r="AN257">
        <v>2901.88893432244</v>
      </c>
      <c r="AO257">
        <v>1.1746761593745001</v>
      </c>
      <c r="AP257">
        <v>1986.93744656742</v>
      </c>
      <c r="AQ257" s="1">
        <v>3351.5363181571201</v>
      </c>
      <c r="AR257" s="1">
        <v>8056.7322386882497</v>
      </c>
      <c r="AS257" s="1">
        <v>698.10196161984595</v>
      </c>
      <c r="AT257">
        <v>442.98800133254798</v>
      </c>
      <c r="AU257">
        <v>14536.2959663652</v>
      </c>
      <c r="AV257" s="1">
        <v>4067.5956402397001</v>
      </c>
      <c r="AW257" s="1">
        <v>0.20448852940000001</v>
      </c>
      <c r="AX257">
        <v>11876.093728909</v>
      </c>
      <c r="AY257" s="1">
        <v>0.5970418784</v>
      </c>
      <c r="AZ257">
        <v>2979.4530937310001</v>
      </c>
      <c r="BA257">
        <v>0.14978479559999999</v>
      </c>
      <c r="BB257">
        <v>968.41650107149997</v>
      </c>
      <c r="BC257" s="1">
        <v>4.8684796500000002E-2</v>
      </c>
      <c r="BD257">
        <v>19891.5589639512</v>
      </c>
      <c r="BE257" s="1">
        <v>0.46086858876847497</v>
      </c>
      <c r="BF257">
        <v>0.20519419950811399</v>
      </c>
      <c r="BG257">
        <v>0.28731407679209098</v>
      </c>
      <c r="BH257">
        <v>3.04100187018429E-2</v>
      </c>
      <c r="BI257">
        <v>1.6213116229477E-2</v>
      </c>
    </row>
    <row r="258" spans="1:61" x14ac:dyDescent="0.35">
      <c r="A258" t="s">
        <v>1507</v>
      </c>
      <c r="B258" t="s">
        <v>881</v>
      </c>
      <c r="C258">
        <v>109</v>
      </c>
      <c r="D258">
        <v>19.8569878807339</v>
      </c>
      <c r="E258">
        <v>2164.4116789999998</v>
      </c>
      <c r="F258">
        <v>1.30448214963657E-2</v>
      </c>
      <c r="G258">
        <v>5.35681325280353E-3</v>
      </c>
      <c r="H258" t="e">
        <v>#N/A</v>
      </c>
      <c r="I258">
        <v>0.119781418825203</v>
      </c>
      <c r="J258">
        <v>0.83025477296142702</v>
      </c>
      <c r="K258">
        <v>3.1104313576706202E-2</v>
      </c>
      <c r="L258">
        <v>0.25821841568683501</v>
      </c>
      <c r="M258">
        <v>8.3224483898514806E-2</v>
      </c>
      <c r="N258">
        <v>0.15364094181941901</v>
      </c>
      <c r="O258">
        <v>64233.666618280004</v>
      </c>
      <c r="P258" s="1">
        <v>0.16666666666666699</v>
      </c>
      <c r="Q258">
        <v>0.19135802469135799</v>
      </c>
      <c r="R258">
        <v>0.64197530864197505</v>
      </c>
      <c r="S258">
        <v>15.01</v>
      </c>
      <c r="T258">
        <v>103289.86942038</v>
      </c>
      <c r="U258" s="1">
        <v>144.19797994670199</v>
      </c>
      <c r="V258">
        <v>298959.80800610001</v>
      </c>
      <c r="W258" s="1">
        <v>0.839164059151986</v>
      </c>
      <c r="X258">
        <v>0.130867178479802</v>
      </c>
      <c r="Y258">
        <v>2.9968762368212099E-2</v>
      </c>
      <c r="Z258">
        <v>0.160835940848014</v>
      </c>
      <c r="AA258">
        <v>298.95980800609999</v>
      </c>
      <c r="AB258">
        <v>6119.3718960707902</v>
      </c>
      <c r="AC258" s="1">
        <v>669.14187538904002</v>
      </c>
      <c r="AD258">
        <v>219440.931151433</v>
      </c>
      <c r="AE258" s="1">
        <v>419</v>
      </c>
      <c r="AF258">
        <v>52735</v>
      </c>
      <c r="AG258" s="1">
        <v>98263.241811010099</v>
      </c>
      <c r="AH258" s="1">
        <v>29.199899958487901</v>
      </c>
      <c r="AI258">
        <v>19.999996316756398</v>
      </c>
      <c r="AJ258">
        <v>21.476089536552099</v>
      </c>
      <c r="AK258">
        <v>2.4</v>
      </c>
      <c r="AL258">
        <v>0.66763399999999995</v>
      </c>
      <c r="AM258">
        <v>1.146571</v>
      </c>
      <c r="AN258">
        <v>2587.44828182938</v>
      </c>
      <c r="AO258" s="1">
        <v>1.08842046210973</v>
      </c>
      <c r="AP258">
        <v>1524.0320877976601</v>
      </c>
      <c r="AQ258" s="1">
        <v>3069.27566250672</v>
      </c>
      <c r="AR258" s="1">
        <v>7677.6035359768503</v>
      </c>
      <c r="AS258" s="1">
        <v>1160.7349721753201</v>
      </c>
      <c r="AT258">
        <v>551.007408420106</v>
      </c>
      <c r="AU258">
        <v>13982.6536668767</v>
      </c>
      <c r="AV258" s="1">
        <v>4779.3685217584998</v>
      </c>
      <c r="AW258" s="1">
        <v>0.3036158222</v>
      </c>
      <c r="AX258">
        <v>7750.6852284145998</v>
      </c>
      <c r="AY258" s="1">
        <v>0.49237271780000003</v>
      </c>
      <c r="AZ258">
        <v>2103.5659368380998</v>
      </c>
      <c r="BA258">
        <v>0.13363185920000001</v>
      </c>
      <c r="BB258">
        <v>1107.8804975308999</v>
      </c>
      <c r="BC258" s="1">
        <v>7.0379600700000003E-2</v>
      </c>
      <c r="BD258">
        <v>15741.500184542099</v>
      </c>
      <c r="BE258" s="1">
        <v>0.57403360004433401</v>
      </c>
      <c r="BF258">
        <v>0.248589730211565</v>
      </c>
      <c r="BG258">
        <v>0.123668397871028</v>
      </c>
      <c r="BH258">
        <v>3.8258680488003301E-2</v>
      </c>
      <c r="BI258">
        <v>1.54495913850696E-2</v>
      </c>
    </row>
    <row r="259" spans="1:61" x14ac:dyDescent="0.35">
      <c r="A259" t="s">
        <v>1508</v>
      </c>
      <c r="B259" t="s">
        <v>882</v>
      </c>
      <c r="C259">
        <v>106</v>
      </c>
      <c r="D259">
        <v>5.4623444339622598</v>
      </c>
      <c r="E259">
        <v>579.00851</v>
      </c>
      <c r="F259" t="e">
        <v>#N/A</v>
      </c>
      <c r="G259" t="e">
        <v>#N/A</v>
      </c>
      <c r="H259" t="e">
        <v>#N/A</v>
      </c>
      <c r="I259">
        <v>2.5679492115524501E-2</v>
      </c>
      <c r="J259">
        <v>0.94601760570229398</v>
      </c>
      <c r="K259">
        <v>2.2255559833454602E-2</v>
      </c>
      <c r="L259">
        <v>0.52145890494955505</v>
      </c>
      <c r="M259" t="e">
        <v>#N/A</v>
      </c>
      <c r="N259">
        <v>0.220631089885135</v>
      </c>
      <c r="O259">
        <v>70084.025263150004</v>
      </c>
      <c r="P259" s="1">
        <v>0.15686274509803899</v>
      </c>
      <c r="Q259">
        <v>0.25490196078431399</v>
      </c>
      <c r="R259">
        <v>0.58823529411764697</v>
      </c>
      <c r="S259">
        <v>5.12</v>
      </c>
      <c r="T259">
        <v>104954.1484375</v>
      </c>
      <c r="U259" s="1">
        <v>113.087599609375</v>
      </c>
      <c r="V259">
        <v>320295.98321447801</v>
      </c>
      <c r="W259" s="1">
        <v>0.88912329250202604</v>
      </c>
      <c r="X259">
        <v>4.9792536266386099E-2</v>
      </c>
      <c r="Y259">
        <v>6.1084171231587797E-2</v>
      </c>
      <c r="Z259">
        <v>0.110876707497974</v>
      </c>
      <c r="AA259">
        <v>320.29598321447799</v>
      </c>
      <c r="AB259">
        <v>8252.9046075678598</v>
      </c>
      <c r="AC259" s="1">
        <v>1102.9731324674301</v>
      </c>
      <c r="AD259">
        <v>205706.699605578</v>
      </c>
      <c r="AE259" s="1">
        <v>379</v>
      </c>
      <c r="AF259">
        <v>38244</v>
      </c>
      <c r="AG259" s="1">
        <v>62400.112066002097</v>
      </c>
      <c r="AH259" s="1">
        <v>31.399917551691299</v>
      </c>
      <c r="AI259">
        <v>25.399996215694699</v>
      </c>
      <c r="AJ259">
        <v>25.399952134612199</v>
      </c>
      <c r="AK259">
        <v>0.5</v>
      </c>
      <c r="AL259">
        <v>0.28697400000000001</v>
      </c>
      <c r="AM259">
        <v>0.38989499999999999</v>
      </c>
      <c r="AN259">
        <v>0</v>
      </c>
      <c r="AO259">
        <v>1.2054018687925301</v>
      </c>
      <c r="AP259">
        <v>3233.95773578526</v>
      </c>
      <c r="AQ259" s="1">
        <v>3802.6362514084599</v>
      </c>
      <c r="AR259" s="1">
        <v>9626.8098546599904</v>
      </c>
      <c r="AS259" s="1">
        <v>960.72002465041498</v>
      </c>
      <c r="AT259" s="1">
        <v>78.601590847084395</v>
      </c>
      <c r="AU259">
        <v>17702.7254573512</v>
      </c>
      <c r="AV259" s="1">
        <v>9958.5767023027001</v>
      </c>
      <c r="AW259" s="1">
        <v>0.4684185334</v>
      </c>
      <c r="AX259">
        <v>6803.3516469084998</v>
      </c>
      <c r="AY259" s="1">
        <v>0.3200071753</v>
      </c>
      <c r="AZ259">
        <v>1458.8767534722999</v>
      </c>
      <c r="BA259">
        <v>6.8620740700000002E-2</v>
      </c>
      <c r="BB259">
        <v>3039.1920819539</v>
      </c>
      <c r="BC259" s="1">
        <v>0.1429535505</v>
      </c>
      <c r="BD259">
        <v>21259.997184637399</v>
      </c>
      <c r="BE259" s="1">
        <v>0.52730094175796205</v>
      </c>
      <c r="BF259">
        <v>0.21432747288894799</v>
      </c>
      <c r="BG259">
        <v>0.186555438550774</v>
      </c>
      <c r="BH259">
        <v>5.1424384888298397E-2</v>
      </c>
      <c r="BI259">
        <v>2.0391761914017901E-2</v>
      </c>
    </row>
    <row r="260" spans="1:61" x14ac:dyDescent="0.35">
      <c r="A260" t="s">
        <v>1509</v>
      </c>
      <c r="B260" t="s">
        <v>883</v>
      </c>
      <c r="C260">
        <v>39</v>
      </c>
      <c r="D260">
        <v>15.5463168717949</v>
      </c>
      <c r="E260">
        <v>606.30635800000005</v>
      </c>
      <c r="F260" t="e">
        <v>#N/A</v>
      </c>
      <c r="G260" t="e">
        <v>#N/A</v>
      </c>
      <c r="H260" t="e">
        <v>#N/A</v>
      </c>
      <c r="I260" t="e">
        <v>#N/A</v>
      </c>
      <c r="J260">
        <v>0.98593842066090398</v>
      </c>
      <c r="K260" t="e">
        <v>#N/A</v>
      </c>
      <c r="L260">
        <v>8.4431210500364007E-2</v>
      </c>
      <c r="M260" t="e">
        <v>#N/A</v>
      </c>
      <c r="N260">
        <v>9.0287854105394694E-2</v>
      </c>
      <c r="O260">
        <v>64173.5744529</v>
      </c>
      <c r="P260" s="1">
        <v>0.12765957446808501</v>
      </c>
      <c r="Q260">
        <v>0.12765957446808501</v>
      </c>
      <c r="R260">
        <v>0.74468085106382997</v>
      </c>
      <c r="S260">
        <v>5</v>
      </c>
      <c r="T260">
        <v>80704.2</v>
      </c>
      <c r="U260" s="1">
        <v>121.2612716</v>
      </c>
      <c r="V260">
        <v>254009.739412959</v>
      </c>
      <c r="W260" s="1">
        <v>0.84262392820307996</v>
      </c>
      <c r="X260">
        <v>7.53371973820533E-2</v>
      </c>
      <c r="Y260">
        <v>8.2038874414867E-2</v>
      </c>
      <c r="Z260">
        <v>0.15737607179692001</v>
      </c>
      <c r="AA260">
        <v>254.00973941295899</v>
      </c>
      <c r="AB260">
        <v>5259.4055099781699</v>
      </c>
      <c r="AC260" s="1">
        <v>552.16493375449602</v>
      </c>
      <c r="AD260">
        <v>198601.38287638099</v>
      </c>
      <c r="AE260" s="1">
        <v>357</v>
      </c>
      <c r="AF260">
        <v>55703</v>
      </c>
      <c r="AG260" s="1">
        <v>101920.86863425899</v>
      </c>
      <c r="AH260" s="1">
        <v>28.599989552515201</v>
      </c>
      <c r="AI260">
        <v>19.999993835274999</v>
      </c>
      <c r="AJ260">
        <v>19.999982762350601</v>
      </c>
      <c r="AK260">
        <v>0</v>
      </c>
      <c r="AL260">
        <v>0</v>
      </c>
      <c r="AM260">
        <v>0</v>
      </c>
      <c r="AN260">
        <v>3616.1809142697498</v>
      </c>
      <c r="AO260">
        <v>0.97511095073201404</v>
      </c>
      <c r="AP260">
        <v>2013.4875610194399</v>
      </c>
      <c r="AQ260" s="1">
        <v>2580.1766538625002</v>
      </c>
      <c r="AR260" s="1">
        <v>8080.4508733190596</v>
      </c>
      <c r="AS260" s="1">
        <v>361.885352355154</v>
      </c>
      <c r="AT260" s="1">
        <v>303.80568761906301</v>
      </c>
      <c r="AU260">
        <v>13339.8061281752</v>
      </c>
      <c r="AV260" s="1">
        <v>7145.4726632082002</v>
      </c>
      <c r="AW260" s="1">
        <v>0.41410820520000002</v>
      </c>
      <c r="AX260">
        <v>6851.1443441631</v>
      </c>
      <c r="AY260" s="1">
        <v>0.3970507231</v>
      </c>
      <c r="AZ260">
        <v>2113.3946487675998</v>
      </c>
      <c r="BA260" s="1">
        <v>0.1224795204</v>
      </c>
      <c r="BB260">
        <v>1145.0742682969999</v>
      </c>
      <c r="BC260" s="1">
        <v>6.6361551199999994E-2</v>
      </c>
      <c r="BD260">
        <v>17255.085924435902</v>
      </c>
      <c r="BE260" s="1">
        <v>0.59373263566172996</v>
      </c>
      <c r="BF260">
        <v>0.23187325110266399</v>
      </c>
      <c r="BG260">
        <v>8.3035740357339502E-2</v>
      </c>
      <c r="BH260">
        <v>2.8541577196479699E-2</v>
      </c>
      <c r="BI260">
        <v>6.2816795681785997E-2</v>
      </c>
    </row>
    <row r="261" spans="1:61" x14ac:dyDescent="0.35">
      <c r="A261" t="s">
        <v>1510</v>
      </c>
      <c r="B261" t="s">
        <v>884</v>
      </c>
      <c r="C261">
        <v>55</v>
      </c>
      <c r="D261">
        <v>43.735309509090897</v>
      </c>
      <c r="E261">
        <v>2405.4420230000001</v>
      </c>
      <c r="F261">
        <v>9.3519772712632506E-3</v>
      </c>
      <c r="G261">
        <v>3.6185667736909698E-2</v>
      </c>
      <c r="H261" t="e">
        <v>#N/A</v>
      </c>
      <c r="I261">
        <v>2.95273058568747E-2</v>
      </c>
      <c r="J261">
        <v>0.88997884605424804</v>
      </c>
      <c r="K261">
        <v>3.4956203080704698E-2</v>
      </c>
      <c r="L261">
        <v>0.13228203673793601</v>
      </c>
      <c r="M261" t="e">
        <v>#N/A</v>
      </c>
      <c r="N261">
        <v>0.10979563638626801</v>
      </c>
      <c r="O261">
        <v>87664.90206701</v>
      </c>
      <c r="P261" s="1">
        <v>2.8735632183908E-2</v>
      </c>
      <c r="Q261">
        <v>7.4712643678160898E-2</v>
      </c>
      <c r="R261">
        <v>0.89655172413793105</v>
      </c>
      <c r="S261">
        <v>15</v>
      </c>
      <c r="T261">
        <v>118489.73333333</v>
      </c>
      <c r="U261" s="1">
        <v>160.362801533333</v>
      </c>
      <c r="V261">
        <v>497008.63232985901</v>
      </c>
      <c r="W261" s="1">
        <v>0.88936705613418798</v>
      </c>
      <c r="X261">
        <v>9.3067604708875096E-2</v>
      </c>
      <c r="Y261">
        <v>1.7565339156937199E-2</v>
      </c>
      <c r="Z261">
        <v>0.110632943865812</v>
      </c>
      <c r="AA261">
        <v>497.00863232985898</v>
      </c>
      <c r="AB261">
        <v>14952.620207051201</v>
      </c>
      <c r="AC261" s="1">
        <v>1492.2348930793601</v>
      </c>
      <c r="AD261">
        <v>380947.62329404597</v>
      </c>
      <c r="AE261" s="1">
        <v>582</v>
      </c>
      <c r="AF261">
        <v>66741</v>
      </c>
      <c r="AG261" s="1">
        <v>181324.066469407</v>
      </c>
      <c r="AH261" s="1">
        <v>85.989968480667201</v>
      </c>
      <c r="AI261">
        <v>27.737299107994101</v>
      </c>
      <c r="AJ261">
        <v>41.971096131216498</v>
      </c>
      <c r="AK261">
        <v>0</v>
      </c>
      <c r="AL261">
        <v>0</v>
      </c>
      <c r="AM261">
        <v>0</v>
      </c>
      <c r="AN261">
        <v>0</v>
      </c>
      <c r="AO261" s="1">
        <v>0.51454008759979297</v>
      </c>
      <c r="AP261">
        <v>2306.8259791518599</v>
      </c>
      <c r="AQ261" s="1">
        <v>3460.9770222676502</v>
      </c>
      <c r="AR261" s="1">
        <v>10106.5443929014</v>
      </c>
      <c r="AS261" s="1">
        <v>1129.155583061</v>
      </c>
      <c r="AT261">
        <v>849.53966483523095</v>
      </c>
      <c r="AU261">
        <v>17853.0426422171</v>
      </c>
      <c r="AV261" s="1">
        <v>3453.1839164183998</v>
      </c>
      <c r="AW261" s="1">
        <v>0.18807675269999999</v>
      </c>
      <c r="AX261">
        <v>13022.6254570905</v>
      </c>
      <c r="AY261" s="1">
        <v>0.70927386650000002</v>
      </c>
      <c r="AZ261">
        <v>1374.5234184129999</v>
      </c>
      <c r="BA261">
        <v>7.4863056100000006E-2</v>
      </c>
      <c r="BB261">
        <v>510.17091857909998</v>
      </c>
      <c r="BC261" s="1">
        <v>2.77863247E-2</v>
      </c>
      <c r="BD261">
        <v>18360.503710501001</v>
      </c>
      <c r="BE261" s="1">
        <v>0.57297832378456104</v>
      </c>
      <c r="BF261">
        <v>0.257065366987902</v>
      </c>
      <c r="BG261">
        <v>0.11841126650954401</v>
      </c>
      <c r="BH261">
        <v>3.5635363250231297E-2</v>
      </c>
      <c r="BI261">
        <v>1.5909679467761801E-2</v>
      </c>
    </row>
    <row r="262" spans="1:61" x14ac:dyDescent="0.35">
      <c r="A262" t="s">
        <v>1511</v>
      </c>
      <c r="B262" t="s">
        <v>885</v>
      </c>
      <c r="C262">
        <v>22</v>
      </c>
      <c r="D262">
        <v>127.044198409091</v>
      </c>
      <c r="E262">
        <v>2794.9723650000001</v>
      </c>
      <c r="F262">
        <v>2.34473134496163E-2</v>
      </c>
      <c r="G262">
        <v>0.165854805374231</v>
      </c>
      <c r="H262" t="e">
        <v>#N/A</v>
      </c>
      <c r="I262">
        <v>4.1468564842913301E-2</v>
      </c>
      <c r="J262">
        <v>0.66972807803274204</v>
      </c>
      <c r="K262">
        <v>9.9171016997163505E-2</v>
      </c>
      <c r="L262">
        <v>0.47952427838239398</v>
      </c>
      <c r="M262">
        <v>2.7479759380760201E-2</v>
      </c>
      <c r="N262">
        <v>0.21902597929652001</v>
      </c>
      <c r="O262">
        <v>89374.286576419996</v>
      </c>
      <c r="P262" s="1">
        <v>0.266949152542373</v>
      </c>
      <c r="Q262">
        <v>9.3220338983050793E-2</v>
      </c>
      <c r="R262">
        <v>0.63983050847457601</v>
      </c>
      <c r="S262">
        <v>16</v>
      </c>
      <c r="T262">
        <v>102761.25</v>
      </c>
      <c r="U262" s="1">
        <v>174.68577281250001</v>
      </c>
      <c r="V262">
        <v>247042.29946831701</v>
      </c>
      <c r="W262" s="1">
        <v>0.63933841909730704</v>
      </c>
      <c r="X262">
        <v>0.32240112768517498</v>
      </c>
      <c r="Y262">
        <v>3.8260453217517601E-2</v>
      </c>
      <c r="Z262">
        <v>0.36066158090269301</v>
      </c>
      <c r="AA262">
        <v>247.042299468317</v>
      </c>
      <c r="AB262">
        <v>11357.038229607</v>
      </c>
      <c r="AC262" s="1">
        <v>962.37929708474996</v>
      </c>
      <c r="AD262">
        <v>217417.14605859999</v>
      </c>
      <c r="AE262" s="1">
        <v>412</v>
      </c>
      <c r="AF262">
        <v>34359</v>
      </c>
      <c r="AG262" s="1">
        <v>62558.844080464303</v>
      </c>
      <c r="AH262" s="1">
        <v>106.299999167233</v>
      </c>
      <c r="AI262">
        <v>41.912699180553702</v>
      </c>
      <c r="AJ262">
        <v>46.862596742460802</v>
      </c>
      <c r="AK262">
        <v>0</v>
      </c>
      <c r="AL262">
        <v>0</v>
      </c>
      <c r="AM262">
        <v>0</v>
      </c>
      <c r="AN262">
        <v>0</v>
      </c>
      <c r="AO262">
        <v>1.36744907785682</v>
      </c>
      <c r="AP262">
        <v>2168.5656380362798</v>
      </c>
      <c r="AQ262" s="1">
        <v>3089.6689134169701</v>
      </c>
      <c r="AR262" s="1">
        <v>12881.493885539699</v>
      </c>
      <c r="AS262" s="1">
        <v>1573.7953029814701</v>
      </c>
      <c r="AT262" s="1">
        <v>748.75279133573804</v>
      </c>
      <c r="AU262">
        <v>20462.276531310199</v>
      </c>
      <c r="AV262" s="1">
        <v>6794.8667297849997</v>
      </c>
      <c r="AW262" s="1">
        <v>0.32098765130000001</v>
      </c>
      <c r="AX262">
        <v>9321.0363668554</v>
      </c>
      <c r="AY262" s="1">
        <v>0.44032321600000002</v>
      </c>
      <c r="AZ262">
        <v>2932.3693575128</v>
      </c>
      <c r="BA262">
        <v>0.1385243287</v>
      </c>
      <c r="BB262">
        <v>2120.3510217318999</v>
      </c>
      <c r="BC262" s="1">
        <v>0.100164804</v>
      </c>
      <c r="BD262">
        <v>21168.623475885099</v>
      </c>
      <c r="BE262" s="1">
        <v>0.587421226216431</v>
      </c>
      <c r="BF262">
        <v>0.18660154480654201</v>
      </c>
      <c r="BG262">
        <v>0.185729468738104</v>
      </c>
      <c r="BH262">
        <v>2.8348722624371901E-2</v>
      </c>
      <c r="BI262">
        <v>1.18990376145519E-2</v>
      </c>
    </row>
    <row r="263" spans="1:61" x14ac:dyDescent="0.35">
      <c r="A263" t="s">
        <v>1512</v>
      </c>
      <c r="B263" t="s">
        <v>886</v>
      </c>
      <c r="C263">
        <v>119</v>
      </c>
      <c r="D263">
        <v>14.160275394957999</v>
      </c>
      <c r="E263">
        <v>1685.072772</v>
      </c>
      <c r="F263" t="e">
        <v>#N/A</v>
      </c>
      <c r="G263">
        <v>1.0188460356365499E-2</v>
      </c>
      <c r="H263" t="e">
        <v>#N/A</v>
      </c>
      <c r="I263">
        <v>5.7923981629115502E-2</v>
      </c>
      <c r="J263">
        <v>0.90106457974342502</v>
      </c>
      <c r="K263">
        <v>2.4943854061557899E-2</v>
      </c>
      <c r="L263">
        <v>0.63559874276070105</v>
      </c>
      <c r="M263">
        <v>1.45165718674407E-2</v>
      </c>
      <c r="N263">
        <v>0.22334686890790201</v>
      </c>
      <c r="O263">
        <v>61123.588494249998</v>
      </c>
      <c r="P263" s="1">
        <v>0.29927007299270098</v>
      </c>
      <c r="Q263">
        <v>0.18978102189780999</v>
      </c>
      <c r="R263">
        <v>0.51094890510948898</v>
      </c>
      <c r="S263">
        <v>17</v>
      </c>
      <c r="T263">
        <v>80928.058823519998</v>
      </c>
      <c r="U263" s="1">
        <v>99.121927764705902</v>
      </c>
      <c r="V263">
        <v>186943.320926202</v>
      </c>
      <c r="W263" s="1">
        <v>0.75785095921407697</v>
      </c>
      <c r="X263">
        <v>0.15457176225369701</v>
      </c>
      <c r="Y263">
        <v>8.7577278532226105E-2</v>
      </c>
      <c r="Z263">
        <v>0.242149040785923</v>
      </c>
      <c r="AA263">
        <v>186.94332092620201</v>
      </c>
      <c r="AB263">
        <v>4090.8850433908701</v>
      </c>
      <c r="AC263" s="1">
        <v>445.85898750727699</v>
      </c>
      <c r="AD263">
        <v>137177.51903835</v>
      </c>
      <c r="AE263" s="1">
        <v>128</v>
      </c>
      <c r="AF263">
        <v>36257</v>
      </c>
      <c r="AG263" s="1">
        <v>54254.164500406201</v>
      </c>
      <c r="AH263" s="1">
        <v>34.199954400447503</v>
      </c>
      <c r="AI263">
        <v>19.9999974867318</v>
      </c>
      <c r="AJ263">
        <v>24.136795823062201</v>
      </c>
      <c r="AK263">
        <v>0.5</v>
      </c>
      <c r="AL263">
        <v>0.296178</v>
      </c>
      <c r="AM263">
        <v>0.47282600000000002</v>
      </c>
      <c r="AN263">
        <v>1644.26647681896</v>
      </c>
      <c r="AO263">
        <v>1.5564300185487701</v>
      </c>
      <c r="AP263">
        <v>2166.400757676</v>
      </c>
      <c r="AQ263" s="1">
        <v>2821.4543009659401</v>
      </c>
      <c r="AR263" s="1">
        <v>9025.2184313378693</v>
      </c>
      <c r="AS263" s="1">
        <v>912.01567406253196</v>
      </c>
      <c r="AT263">
        <v>256.91723656905702</v>
      </c>
      <c r="AU263">
        <v>15182.006400611401</v>
      </c>
      <c r="AV263" s="1">
        <v>8600.7016138563995</v>
      </c>
      <c r="AW263" s="1">
        <v>0.52002981950000005</v>
      </c>
      <c r="AX263">
        <v>4715.5182746802002</v>
      </c>
      <c r="AY263" s="1">
        <v>0.28511745049999998</v>
      </c>
      <c r="AZ263">
        <v>1163.2403990529999</v>
      </c>
      <c r="BA263">
        <v>7.0333761300000006E-2</v>
      </c>
      <c r="BB263">
        <v>2059.4020854604</v>
      </c>
      <c r="BC263" s="1">
        <v>0.1245189687</v>
      </c>
      <c r="BD263">
        <v>16538.86237305</v>
      </c>
      <c r="BE263" s="1">
        <v>0.56644083972908899</v>
      </c>
      <c r="BF263">
        <v>0.26348913003968499</v>
      </c>
      <c r="BG263">
        <v>0.119506590907151</v>
      </c>
      <c r="BH263">
        <v>4.0381820497332702E-2</v>
      </c>
      <c r="BI263">
        <v>1.01816188267426E-2</v>
      </c>
    </row>
    <row r="264" spans="1:61" x14ac:dyDescent="0.35">
      <c r="A264" t="s">
        <v>1513</v>
      </c>
      <c r="B264" t="s">
        <v>887</v>
      </c>
      <c r="C264">
        <v>22</v>
      </c>
      <c r="D264">
        <v>331.88959268181799</v>
      </c>
      <c r="E264">
        <v>7301.5710390000004</v>
      </c>
      <c r="F264">
        <v>2.19868474969535E-2</v>
      </c>
      <c r="G264">
        <v>8.5301382260664402E-2</v>
      </c>
      <c r="H264">
        <v>1.7930532748080799E-3</v>
      </c>
      <c r="I264">
        <v>6.2328774440087303E-2</v>
      </c>
      <c r="J264">
        <v>0.74792228190990195</v>
      </c>
      <c r="K264">
        <v>8.06676606175845E-2</v>
      </c>
      <c r="L264">
        <v>0.48728266618808203</v>
      </c>
      <c r="M264">
        <v>3.2445079290636801E-2</v>
      </c>
      <c r="N264">
        <v>0.17263227369947401</v>
      </c>
      <c r="O264">
        <v>82151.774055410002</v>
      </c>
      <c r="P264" s="1">
        <v>0.122775800711744</v>
      </c>
      <c r="Q264">
        <v>0.17081850533807799</v>
      </c>
      <c r="R264">
        <v>0.70640569395017805</v>
      </c>
      <c r="S264">
        <v>43.68</v>
      </c>
      <c r="T264">
        <v>116439.94963369</v>
      </c>
      <c r="U264" s="1">
        <v>167.16050913461501</v>
      </c>
      <c r="V264">
        <v>267921.084318851</v>
      </c>
      <c r="W264" s="1">
        <v>0.71708086252169201</v>
      </c>
      <c r="X264">
        <v>0.18707767268578501</v>
      </c>
      <c r="Y264">
        <v>9.5841464792522896E-2</v>
      </c>
      <c r="Z264">
        <v>0.28291913747830799</v>
      </c>
      <c r="AA264">
        <v>267.921084318851</v>
      </c>
      <c r="AB264">
        <v>12951.3710809491</v>
      </c>
      <c r="AC264" s="1">
        <v>945.33962665455897</v>
      </c>
      <c r="AD264">
        <v>195089.506771321</v>
      </c>
      <c r="AE264" s="1">
        <v>348</v>
      </c>
      <c r="AF264">
        <v>42893</v>
      </c>
      <c r="AG264" s="1">
        <v>74703.0339240506</v>
      </c>
      <c r="AH264" s="1">
        <v>88.369996656343801</v>
      </c>
      <c r="AI264">
        <v>39.588729634425299</v>
      </c>
      <c r="AJ264">
        <v>61.3777975571914</v>
      </c>
      <c r="AK264">
        <v>3.4</v>
      </c>
      <c r="AL264">
        <v>1.9931239999999999</v>
      </c>
      <c r="AM264">
        <v>2.7989030000000001</v>
      </c>
      <c r="AN264">
        <v>0</v>
      </c>
      <c r="AO264">
        <v>1.16888575391301</v>
      </c>
      <c r="AP264">
        <v>2021.97892496599</v>
      </c>
      <c r="AQ264" s="1">
        <v>2931.5425427856298</v>
      </c>
      <c r="AR264" s="1">
        <v>10418.5940564948</v>
      </c>
      <c r="AS264" s="1">
        <v>1541.1691305740101</v>
      </c>
      <c r="AT264" s="1">
        <v>581.60324501637695</v>
      </c>
      <c r="AU264">
        <v>17494.887899836802</v>
      </c>
      <c r="AV264" s="1">
        <v>5002.7474331719995</v>
      </c>
      <c r="AW264" s="1">
        <v>0.27349066620000001</v>
      </c>
      <c r="AX264">
        <v>11175.796885183399</v>
      </c>
      <c r="AY264" s="1">
        <v>0.61095951309999996</v>
      </c>
      <c r="AZ264">
        <v>1164.5704371928</v>
      </c>
      <c r="BA264">
        <v>6.3664845999999997E-2</v>
      </c>
      <c r="BB264">
        <v>949.09061311350001</v>
      </c>
      <c r="BC264" s="1">
        <v>5.1884974700000003E-2</v>
      </c>
      <c r="BD264">
        <v>18292.2053686617</v>
      </c>
      <c r="BE264" s="1">
        <v>0.58186107763252404</v>
      </c>
      <c r="BF264">
        <v>0.27379011743871601</v>
      </c>
      <c r="BG264">
        <v>0.107710629983614</v>
      </c>
      <c r="BH264">
        <v>2.3239064770743601E-2</v>
      </c>
      <c r="BI264">
        <v>1.3399110174402099E-2</v>
      </c>
    </row>
    <row r="265" spans="1:61" x14ac:dyDescent="0.35">
      <c r="A265" t="s">
        <v>1514</v>
      </c>
      <c r="B265" t="s">
        <v>888</v>
      </c>
      <c r="C265">
        <v>63</v>
      </c>
      <c r="D265">
        <v>23.446858603174601</v>
      </c>
      <c r="E265">
        <v>1477.152092</v>
      </c>
      <c r="F265" t="e">
        <v>#N/A</v>
      </c>
      <c r="G265" t="e">
        <v>#N/A</v>
      </c>
      <c r="H265" t="e">
        <v>#N/A</v>
      </c>
      <c r="I265">
        <v>4.1736631613273498E-2</v>
      </c>
      <c r="J265">
        <v>0.91702140293085999</v>
      </c>
      <c r="K265">
        <v>3.0926204529634599E-2</v>
      </c>
      <c r="L265">
        <v>0.32031906139595001</v>
      </c>
      <c r="M265" t="e">
        <v>#N/A</v>
      </c>
      <c r="N265">
        <v>0.125763582689771</v>
      </c>
      <c r="O265">
        <v>66996.595650520001</v>
      </c>
      <c r="P265" s="1">
        <v>0.24390243902438999</v>
      </c>
      <c r="Q265">
        <v>0.146341463414634</v>
      </c>
      <c r="R265">
        <v>0.60975609756097604</v>
      </c>
      <c r="S265">
        <v>7</v>
      </c>
      <c r="T265">
        <v>86813.428571419994</v>
      </c>
      <c r="U265" s="1">
        <v>211.02172742857101</v>
      </c>
      <c r="V265">
        <v>265781.13528474799</v>
      </c>
      <c r="W265" s="1">
        <v>0.77447384248096696</v>
      </c>
      <c r="X265">
        <v>7.3007924927806805E-2</v>
      </c>
      <c r="Y265">
        <v>0.15251823259122599</v>
      </c>
      <c r="Z265">
        <v>0.22552615751903299</v>
      </c>
      <c r="AA265">
        <v>265.78113528474802</v>
      </c>
      <c r="AB265">
        <v>7654.4947952455004</v>
      </c>
      <c r="AC265" s="1">
        <v>686.52577178220599</v>
      </c>
      <c r="AD265" s="1">
        <v>250500.96921891201</v>
      </c>
      <c r="AE265" s="1">
        <v>476</v>
      </c>
      <c r="AF265">
        <v>47313</v>
      </c>
      <c r="AG265" s="1">
        <v>75808.722330097095</v>
      </c>
      <c r="AH265" s="1">
        <v>50.549988451620301</v>
      </c>
      <c r="AI265">
        <v>24.708297219035099</v>
      </c>
      <c r="AJ265">
        <v>26.767889445746</v>
      </c>
      <c r="AK265">
        <v>2</v>
      </c>
      <c r="AL265">
        <v>0.73119400000000001</v>
      </c>
      <c r="AM265">
        <v>1.240113</v>
      </c>
      <c r="AN265">
        <v>0</v>
      </c>
      <c r="AO265">
        <v>0.73873987485124404</v>
      </c>
      <c r="AP265">
        <v>1879.1258293800699</v>
      </c>
      <c r="AQ265" s="1">
        <v>2266.2867947926902</v>
      </c>
      <c r="AR265" s="1">
        <v>6997.3355526344803</v>
      </c>
      <c r="AS265" s="1">
        <v>712.849581097841</v>
      </c>
      <c r="AT265">
        <v>570.06404727076699</v>
      </c>
      <c r="AU265">
        <v>12425.6618051758</v>
      </c>
      <c r="AV265" s="1">
        <v>5400.1186618552001</v>
      </c>
      <c r="AW265" s="1">
        <v>0.3732883991</v>
      </c>
      <c r="AX265">
        <v>6597.4981642684997</v>
      </c>
      <c r="AY265" s="1">
        <v>0.45605840939999998</v>
      </c>
      <c r="AZ265">
        <v>1136.8978693121001</v>
      </c>
      <c r="BA265">
        <v>7.8589159300000003E-2</v>
      </c>
      <c r="BB265">
        <v>1331.8300274745</v>
      </c>
      <c r="BC265" s="1">
        <v>9.2064032300000001E-2</v>
      </c>
      <c r="BD265">
        <v>14466.3447229103</v>
      </c>
      <c r="BE265" s="1">
        <v>0.54108486115874499</v>
      </c>
      <c r="BF265">
        <v>0.22061289839429801</v>
      </c>
      <c r="BG265">
        <v>0.16949486815666201</v>
      </c>
      <c r="BH265">
        <v>4.1447939160172698E-2</v>
      </c>
      <c r="BI265">
        <v>2.73594331301233E-2</v>
      </c>
    </row>
    <row r="266" spans="1:61" x14ac:dyDescent="0.35">
      <c r="A266" t="s">
        <v>1515</v>
      </c>
      <c r="B266" t="s">
        <v>889</v>
      </c>
      <c r="C266">
        <v>21</v>
      </c>
      <c r="D266">
        <v>223.07443595238101</v>
      </c>
      <c r="E266">
        <v>4684.5631549999998</v>
      </c>
      <c r="F266">
        <v>0.124126897714899</v>
      </c>
      <c r="G266">
        <v>3.0830823532826099E-2</v>
      </c>
      <c r="H266" t="e">
        <v>#N/A</v>
      </c>
      <c r="I266">
        <v>5.79227433828539E-2</v>
      </c>
      <c r="J266">
        <v>0.73170352936332606</v>
      </c>
      <c r="K266">
        <v>5.4383988719760398E-2</v>
      </c>
      <c r="L266">
        <v>0.25960026820370702</v>
      </c>
      <c r="M266">
        <v>9.6486896188479401E-2</v>
      </c>
      <c r="N266">
        <v>0.15672755142845701</v>
      </c>
      <c r="O266">
        <v>78272.205976950005</v>
      </c>
      <c r="P266" s="1">
        <v>0.25245901639344298</v>
      </c>
      <c r="Q266">
        <v>0.118032786885246</v>
      </c>
      <c r="R266">
        <v>0.62950819672131197</v>
      </c>
      <c r="S266">
        <v>25</v>
      </c>
      <c r="T266">
        <v>115932.2</v>
      </c>
      <c r="U266" s="1">
        <v>187.3825262</v>
      </c>
      <c r="V266">
        <v>263854.96344109002</v>
      </c>
      <c r="W266" s="1">
        <v>0.73930925052549001</v>
      </c>
      <c r="X266">
        <v>0.233848811229595</v>
      </c>
      <c r="Y266">
        <v>2.6841938244914099E-2</v>
      </c>
      <c r="Z266">
        <v>0.26069074947450999</v>
      </c>
      <c r="AA266">
        <v>263.85496344108998</v>
      </c>
      <c r="AB266">
        <v>11085.393937868699</v>
      </c>
      <c r="AC266" s="1">
        <v>870.63761017861702</v>
      </c>
      <c r="AD266">
        <v>237307.360384289</v>
      </c>
      <c r="AE266" s="1">
        <v>449</v>
      </c>
      <c r="AF266">
        <v>55925</v>
      </c>
      <c r="AG266" s="1">
        <v>111457.748981308</v>
      </c>
      <c r="AH266" s="1">
        <v>75.129973762615705</v>
      </c>
      <c r="AI266">
        <v>39.5893990814468</v>
      </c>
      <c r="AJ266">
        <v>45.874796932312698</v>
      </c>
      <c r="AK266">
        <v>3</v>
      </c>
      <c r="AL266">
        <v>1.1415690000000001</v>
      </c>
      <c r="AM266">
        <v>1.2877050000000001</v>
      </c>
      <c r="AN266">
        <v>0</v>
      </c>
      <c r="AO266">
        <v>0.75002848574154801</v>
      </c>
      <c r="AP266">
        <v>1574.0497664397501</v>
      </c>
      <c r="AQ266" s="1">
        <v>2706.8753244292602</v>
      </c>
      <c r="AR266" s="1">
        <v>8683.7910140203894</v>
      </c>
      <c r="AS266" s="1">
        <v>1287.0655321541899</v>
      </c>
      <c r="AT266">
        <v>344.78320956695501</v>
      </c>
      <c r="AU266">
        <v>14596.564846610499</v>
      </c>
      <c r="AV266" s="1">
        <v>3555.6809024487002</v>
      </c>
      <c r="AW266" s="1">
        <v>0.22743967400000001</v>
      </c>
      <c r="AX266">
        <v>9892.8852911360009</v>
      </c>
      <c r="AY266" s="1">
        <v>0.63279992429999998</v>
      </c>
      <c r="AZ266">
        <v>1370.2447244903001</v>
      </c>
      <c r="BA266">
        <v>8.7647913899999999E-2</v>
      </c>
      <c r="BB266">
        <v>814.70121016849998</v>
      </c>
      <c r="BC266" s="1">
        <v>5.2112487800000003E-2</v>
      </c>
      <c r="BD266">
        <v>15633.512128243499</v>
      </c>
      <c r="BE266" s="1">
        <v>0.50234806420923805</v>
      </c>
      <c r="BF266">
        <v>0.211535022284466</v>
      </c>
      <c r="BG266">
        <v>0.25383269325206198</v>
      </c>
      <c r="BH266">
        <v>2.0960295959777199E-2</v>
      </c>
      <c r="BI266">
        <v>1.1323924294457E-2</v>
      </c>
    </row>
    <row r="267" spans="1:61" x14ac:dyDescent="0.35">
      <c r="A267" t="s">
        <v>1516</v>
      </c>
      <c r="B267" t="s">
        <v>890</v>
      </c>
      <c r="C267">
        <v>25</v>
      </c>
      <c r="D267">
        <v>42.787202639999997</v>
      </c>
      <c r="E267">
        <v>1069.6800659999999</v>
      </c>
      <c r="F267" t="e">
        <v>#N/A</v>
      </c>
      <c r="G267" t="e">
        <v>#N/A</v>
      </c>
      <c r="H267" t="e">
        <v>#N/A</v>
      </c>
      <c r="I267">
        <v>1.93524068880115E-2</v>
      </c>
      <c r="J267">
        <v>0.94186138587722401</v>
      </c>
      <c r="K267">
        <v>2.6984952852113501E-2</v>
      </c>
      <c r="L267">
        <v>0.14590555584388101</v>
      </c>
      <c r="M267" t="e">
        <v>#N/A</v>
      </c>
      <c r="N267">
        <v>0.10062502090693499</v>
      </c>
      <c r="O267">
        <v>75845.784313719996</v>
      </c>
      <c r="P267" s="1">
        <v>0.19178082191780799</v>
      </c>
      <c r="Q267">
        <v>0.10958904109589</v>
      </c>
      <c r="R267">
        <v>0.69863013698630105</v>
      </c>
      <c r="S267">
        <v>8.4499999999999993</v>
      </c>
      <c r="T267">
        <v>97152.781065079995</v>
      </c>
      <c r="U267" s="1">
        <v>126.58935692307701</v>
      </c>
      <c r="V267">
        <v>397620.37596015201</v>
      </c>
      <c r="W267" s="1">
        <v>0.91370090452139396</v>
      </c>
      <c r="X267">
        <v>5.0268735843672502E-2</v>
      </c>
      <c r="Y267">
        <v>3.6030359634933701E-2</v>
      </c>
      <c r="Z267">
        <v>8.6299095478606203E-2</v>
      </c>
      <c r="AA267">
        <v>397.62037596015199</v>
      </c>
      <c r="AB267">
        <v>13463.9482007511</v>
      </c>
      <c r="AC267" s="1">
        <v>1667.86954969768</v>
      </c>
      <c r="AD267">
        <v>352096.20583192899</v>
      </c>
      <c r="AE267" s="1">
        <v>573</v>
      </c>
      <c r="AF267">
        <v>55032.5</v>
      </c>
      <c r="AG267" s="1">
        <v>151426.50798403201</v>
      </c>
      <c r="AH267" s="1">
        <v>69.479930073535002</v>
      </c>
      <c r="AI267">
        <v>32.529995976288397</v>
      </c>
      <c r="AJ267">
        <v>32.529958191129097</v>
      </c>
      <c r="AK267">
        <v>2.0499999999999998</v>
      </c>
      <c r="AL267">
        <v>1.4333149999999999</v>
      </c>
      <c r="AM267">
        <v>1.6930860000000001</v>
      </c>
      <c r="AN267">
        <v>0</v>
      </c>
      <c r="AO267">
        <v>0.75623002842634901</v>
      </c>
      <c r="AP267">
        <v>2215.2968773749199</v>
      </c>
      <c r="AQ267" s="1">
        <v>2545.6916479548599</v>
      </c>
      <c r="AR267" s="1">
        <v>9501.5881973068408</v>
      </c>
      <c r="AS267" s="1">
        <v>1036.15429999048</v>
      </c>
      <c r="AT267">
        <v>347.29779661052402</v>
      </c>
      <c r="AU267">
        <v>15646.028819237599</v>
      </c>
      <c r="AV267" s="1">
        <v>2674.2735091271002</v>
      </c>
      <c r="AW267" s="1">
        <v>0.16003712940000001</v>
      </c>
      <c r="AX267">
        <v>11801.0653705604</v>
      </c>
      <c r="AY267" s="1">
        <v>0.70621371359999996</v>
      </c>
      <c r="AZ267">
        <v>1389.2448973766</v>
      </c>
      <c r="BA267">
        <v>8.3136883600000003E-2</v>
      </c>
      <c r="BB267">
        <v>845.74787420430005</v>
      </c>
      <c r="BC267" s="1">
        <v>5.0612273399999998E-2</v>
      </c>
      <c r="BD267">
        <v>16710.3316512684</v>
      </c>
      <c r="BE267" s="1">
        <v>0.61952949324415296</v>
      </c>
      <c r="BF267">
        <v>0.19595252341727401</v>
      </c>
      <c r="BG267">
        <v>0.13497281762590199</v>
      </c>
      <c r="BH267">
        <v>2.67281493382312E-2</v>
      </c>
      <c r="BI267">
        <v>2.28170163744407E-2</v>
      </c>
    </row>
    <row r="268" spans="1:61" x14ac:dyDescent="0.35">
      <c r="A268" t="s">
        <v>1517</v>
      </c>
      <c r="B268" t="s">
        <v>891</v>
      </c>
      <c r="C268">
        <v>36</v>
      </c>
      <c r="D268">
        <v>28.033079527777801</v>
      </c>
      <c r="E268">
        <v>1009.190863</v>
      </c>
      <c r="F268" t="e">
        <v>#N/A</v>
      </c>
      <c r="G268">
        <v>4.0893910859257802E-2</v>
      </c>
      <c r="H268" t="e">
        <v>#N/A</v>
      </c>
      <c r="I268">
        <v>3.0124007802687501E-2</v>
      </c>
      <c r="J268">
        <v>0.83629025610681196</v>
      </c>
      <c r="K268">
        <v>9.0687873287713897E-2</v>
      </c>
      <c r="L268">
        <v>0.73271652393894704</v>
      </c>
      <c r="M268" t="e">
        <v>#N/A</v>
      </c>
      <c r="N268">
        <v>0.14016646778696101</v>
      </c>
      <c r="O268">
        <v>67214.039552760005</v>
      </c>
      <c r="P268" s="1">
        <v>0.109756097560976</v>
      </c>
      <c r="Q268">
        <v>0.18292682926829301</v>
      </c>
      <c r="R268">
        <v>0.707317073170732</v>
      </c>
      <c r="S268">
        <v>6.68</v>
      </c>
      <c r="T268">
        <v>96629.068862269996</v>
      </c>
      <c r="U268" s="1">
        <v>151.07647649700601</v>
      </c>
      <c r="V268">
        <v>155430.23203134199</v>
      </c>
      <c r="W268" s="1">
        <v>0.76568399713959301</v>
      </c>
      <c r="X268">
        <v>0.12352640531351899</v>
      </c>
      <c r="Y268">
        <v>0.110789597546889</v>
      </c>
      <c r="Z268">
        <v>0.23431600286040699</v>
      </c>
      <c r="AA268">
        <v>155.430232031342</v>
      </c>
      <c r="AB268">
        <v>3791.2868024053801</v>
      </c>
      <c r="AC268" s="1">
        <v>436.83862603500398</v>
      </c>
      <c r="AD268">
        <v>110358.357313612</v>
      </c>
      <c r="AE268" s="1">
        <v>71</v>
      </c>
      <c r="AF268">
        <v>35811</v>
      </c>
      <c r="AG268" s="1">
        <v>53996.046518888499</v>
      </c>
      <c r="AH268" s="1">
        <v>47.299969156972601</v>
      </c>
      <c r="AI268">
        <v>20</v>
      </c>
      <c r="AJ268">
        <v>31.071778780153</v>
      </c>
      <c r="AK268">
        <v>3.5</v>
      </c>
      <c r="AL268">
        <v>1.504793</v>
      </c>
      <c r="AM268">
        <v>2.7503920000000002</v>
      </c>
      <c r="AN268">
        <v>0</v>
      </c>
      <c r="AO268">
        <v>0.77489918358379695</v>
      </c>
      <c r="AP268">
        <v>1759.98426573151</v>
      </c>
      <c r="AQ268" s="1">
        <v>2775.0158891400902</v>
      </c>
      <c r="AR268" s="1">
        <v>8819.2458694505603</v>
      </c>
      <c r="AS268" s="1">
        <v>801.26324924921596</v>
      </c>
      <c r="AT268">
        <v>165.45949445442</v>
      </c>
      <c r="AU268">
        <v>14320.968768025799</v>
      </c>
      <c r="AV268" s="1">
        <v>10215.2837957916</v>
      </c>
      <c r="AW268" s="1">
        <v>0.61486080060000003</v>
      </c>
      <c r="AX268">
        <v>3461.1649869416001</v>
      </c>
      <c r="AY268" s="1">
        <v>0.2083284926</v>
      </c>
      <c r="AZ268">
        <v>956.13505002880004</v>
      </c>
      <c r="BA268">
        <v>5.7550037200000001E-2</v>
      </c>
      <c r="BB268">
        <v>1981.3941378443999</v>
      </c>
      <c r="BC268" s="1">
        <v>0.11926066959999999</v>
      </c>
      <c r="BD268">
        <v>16613.9779706064</v>
      </c>
      <c r="BE268" s="1">
        <v>0.55033978331822997</v>
      </c>
      <c r="BF268">
        <v>0.20522085231724899</v>
      </c>
      <c r="BG268">
        <v>9.0782986227619003E-2</v>
      </c>
      <c r="BH268">
        <v>3.10607190786076E-2</v>
      </c>
      <c r="BI268">
        <v>0.122595659058295</v>
      </c>
    </row>
    <row r="269" spans="1:61" x14ac:dyDescent="0.35">
      <c r="A269" t="s">
        <v>1518</v>
      </c>
      <c r="B269" t="s">
        <v>892</v>
      </c>
      <c r="C269">
        <v>27</v>
      </c>
      <c r="D269">
        <v>119.799104481481</v>
      </c>
      <c r="E269">
        <v>3234.5758209999999</v>
      </c>
      <c r="F269">
        <v>1.08080099709085E-2</v>
      </c>
      <c r="G269">
        <v>6.0181417699130798E-3</v>
      </c>
      <c r="H269" t="e">
        <v>#N/A</v>
      </c>
      <c r="I269">
        <v>2.6179285830681399E-2</v>
      </c>
      <c r="J269">
        <v>0.92218178930523098</v>
      </c>
      <c r="K269">
        <v>3.4499856953658703E-2</v>
      </c>
      <c r="L269">
        <v>0.225601665361884</v>
      </c>
      <c r="M269">
        <v>1.40781644959318E-2</v>
      </c>
      <c r="N269">
        <v>0.116412573224406</v>
      </c>
      <c r="O269">
        <v>70595.515221320005</v>
      </c>
      <c r="P269" s="1">
        <v>0.137566137566138</v>
      </c>
      <c r="Q269">
        <v>0.148148148148148</v>
      </c>
      <c r="R269">
        <v>0.71428571428571397</v>
      </c>
      <c r="S269">
        <v>18</v>
      </c>
      <c r="T269">
        <v>114711.05555555</v>
      </c>
      <c r="U269" s="1">
        <v>179.69865672222201</v>
      </c>
      <c r="V269">
        <v>198662.61468600799</v>
      </c>
      <c r="W269" s="1">
        <v>0.85832610126446396</v>
      </c>
      <c r="X269">
        <v>9.84996653149946E-2</v>
      </c>
      <c r="Y269">
        <v>4.31742334205414E-2</v>
      </c>
      <c r="Z269">
        <v>0.14167389873553601</v>
      </c>
      <c r="AA269">
        <v>198.662614686008</v>
      </c>
      <c r="AB269">
        <v>5819.3281102870196</v>
      </c>
      <c r="AC269" s="1">
        <v>718.24853661391501</v>
      </c>
      <c r="AD269">
        <v>171374.25674533501</v>
      </c>
      <c r="AE269" s="1">
        <v>259</v>
      </c>
      <c r="AF269">
        <v>47657.5</v>
      </c>
      <c r="AG269" s="1">
        <v>86597.495660072702</v>
      </c>
      <c r="AH269" s="1">
        <v>67.099984500762304</v>
      </c>
      <c r="AI269">
        <v>26.685898004457101</v>
      </c>
      <c r="AJ269">
        <v>35.434884650136503</v>
      </c>
      <c r="AK269">
        <v>1.5</v>
      </c>
      <c r="AL269">
        <v>1.016043</v>
      </c>
      <c r="AM269">
        <v>1.30846</v>
      </c>
      <c r="AN269">
        <v>0</v>
      </c>
      <c r="AO269">
        <v>0.71917936691051698</v>
      </c>
      <c r="AP269">
        <v>1278.4607932676399</v>
      </c>
      <c r="AQ269" s="1">
        <v>2392.3319712467501</v>
      </c>
      <c r="AR269" s="1">
        <v>7451.7278165234902</v>
      </c>
      <c r="AS269" s="1">
        <v>796.14402707179602</v>
      </c>
      <c r="AT269">
        <v>570.38949528461205</v>
      </c>
      <c r="AU269">
        <v>12489.054103394299</v>
      </c>
      <c r="AV269" s="1">
        <v>6291.6538750708996</v>
      </c>
      <c r="AW269" s="1">
        <v>0.49248364140000001</v>
      </c>
      <c r="AX269">
        <v>4945.0538196487996</v>
      </c>
      <c r="AY269" s="1">
        <v>0.38707757300000001</v>
      </c>
      <c r="AZ269">
        <v>843.62478597040001</v>
      </c>
      <c r="BA269">
        <v>6.6035324699999995E-2</v>
      </c>
      <c r="BB269">
        <v>695.02358459799996</v>
      </c>
      <c r="BC269" s="1">
        <v>5.4403460899999999E-2</v>
      </c>
      <c r="BD269">
        <v>12775.356065288101</v>
      </c>
      <c r="BE269" s="1">
        <v>0.56764973778199401</v>
      </c>
      <c r="BF269">
        <v>0.245896611542224</v>
      </c>
      <c r="BG269">
        <v>0.14188310570666801</v>
      </c>
      <c r="BH269">
        <v>3.6239288033474801E-2</v>
      </c>
      <c r="BI269">
        <v>8.3312569356399097E-3</v>
      </c>
    </row>
    <row r="270" spans="1:61" x14ac:dyDescent="0.35">
      <c r="A270" t="s">
        <v>1519</v>
      </c>
      <c r="B270" t="s">
        <v>893</v>
      </c>
      <c r="C270">
        <v>37</v>
      </c>
      <c r="D270">
        <v>40.0863521621622</v>
      </c>
      <c r="E270">
        <v>1483.1950300000001</v>
      </c>
      <c r="F270">
        <v>6.6580372390094497E-3</v>
      </c>
      <c r="G270">
        <v>2.1579719513640402E-2</v>
      </c>
      <c r="H270" t="e">
        <v>#N/A</v>
      </c>
      <c r="I270">
        <v>0.122744782351524</v>
      </c>
      <c r="J270">
        <v>0.79710597768593705</v>
      </c>
      <c r="K270">
        <v>5.1911483209889198E-2</v>
      </c>
      <c r="L270">
        <v>0.437742940726982</v>
      </c>
      <c r="M270">
        <v>9.1410016374250096E-3</v>
      </c>
      <c r="N270">
        <v>0.11563635620912199</v>
      </c>
      <c r="O270">
        <v>68417.691587010006</v>
      </c>
      <c r="P270" s="1">
        <v>0.121739130434783</v>
      </c>
      <c r="Q270">
        <v>0.217391304347826</v>
      </c>
      <c r="R270">
        <v>0.66086956521739104</v>
      </c>
      <c r="S270">
        <v>9</v>
      </c>
      <c r="T270">
        <v>87059.44444444</v>
      </c>
      <c r="U270" s="1">
        <v>164.799447777778</v>
      </c>
      <c r="V270">
        <v>246699.91646344701</v>
      </c>
      <c r="W270" s="1">
        <v>0.685574982230999</v>
      </c>
      <c r="X270">
        <v>0.22086787824645501</v>
      </c>
      <c r="Y270">
        <v>9.3557139522545393E-2</v>
      </c>
      <c r="Z270">
        <v>0.314425017769001</v>
      </c>
      <c r="AA270">
        <v>246.69991646344701</v>
      </c>
      <c r="AB270">
        <v>7367.8550554474295</v>
      </c>
      <c r="AC270" s="1">
        <v>681.851199299124</v>
      </c>
      <c r="AD270" s="1">
        <v>189448.23894371701</v>
      </c>
      <c r="AE270" s="1">
        <v>325</v>
      </c>
      <c r="AF270">
        <v>43022</v>
      </c>
      <c r="AG270" s="1">
        <v>67300.275081461106</v>
      </c>
      <c r="AH270" s="1">
        <v>57.439968638393303</v>
      </c>
      <c r="AI270">
        <v>24.088893853250301</v>
      </c>
      <c r="AJ270">
        <v>36.116590605428598</v>
      </c>
      <c r="AK270">
        <v>1.4</v>
      </c>
      <c r="AL270">
        <v>0.81337000000000004</v>
      </c>
      <c r="AM270">
        <v>1.2549269999999999</v>
      </c>
      <c r="AN270">
        <v>0</v>
      </c>
      <c r="AO270">
        <v>0.71512306956312</v>
      </c>
      <c r="AP270">
        <v>1692.6145107161001</v>
      </c>
      <c r="AQ270" s="1">
        <v>2868.17067476285</v>
      </c>
      <c r="AR270" s="1">
        <v>9172.5205821381405</v>
      </c>
      <c r="AS270" s="1">
        <v>486.41802689967199</v>
      </c>
      <c r="AT270" s="1">
        <v>492.761622859537</v>
      </c>
      <c r="AU270">
        <v>14712.4854173763</v>
      </c>
      <c r="AV270" s="1">
        <v>5322.8620582684998</v>
      </c>
      <c r="AW270" s="1">
        <v>0.33317398110000002</v>
      </c>
      <c r="AX270">
        <v>7551.2040715399999</v>
      </c>
      <c r="AY270" s="1">
        <v>0.47265262460000002</v>
      </c>
      <c r="AZ270">
        <v>1685.7412252535</v>
      </c>
      <c r="BA270" s="1">
        <v>0.1055156247</v>
      </c>
      <c r="BB270">
        <v>1416.4163616658</v>
      </c>
      <c r="BC270" s="1">
        <v>8.8657769600000005E-2</v>
      </c>
      <c r="BD270">
        <v>15976.2237167278</v>
      </c>
      <c r="BE270" s="1">
        <v>0.56738482186007999</v>
      </c>
      <c r="BF270">
        <v>0.247775211433517</v>
      </c>
      <c r="BG270">
        <v>0.13533504221435599</v>
      </c>
      <c r="BH270">
        <v>3.7103768264514503E-2</v>
      </c>
      <c r="BI270">
        <v>1.2401156227532399E-2</v>
      </c>
    </row>
    <row r="271" spans="1:61" x14ac:dyDescent="0.35">
      <c r="A271" t="s">
        <v>1520</v>
      </c>
      <c r="B271" t="s">
        <v>894</v>
      </c>
      <c r="C271">
        <v>28</v>
      </c>
      <c r="D271">
        <v>52.936090464285698</v>
      </c>
      <c r="E271">
        <v>1482.2105329999999</v>
      </c>
      <c r="F271">
        <v>8.5357359779640197E-3</v>
      </c>
      <c r="G271" t="e">
        <v>#N/A</v>
      </c>
      <c r="H271" t="e">
        <v>#N/A</v>
      </c>
      <c r="I271">
        <v>2.1629880025076698E-2</v>
      </c>
      <c r="J271">
        <v>0.92576630948746597</v>
      </c>
      <c r="K271">
        <v>3.7554026424959003E-2</v>
      </c>
      <c r="L271">
        <v>0.3033571611609</v>
      </c>
      <c r="M271" t="e">
        <v>#N/A</v>
      </c>
      <c r="N271">
        <v>9.7093984291469704E-2</v>
      </c>
      <c r="O271">
        <v>62687.883405629997</v>
      </c>
      <c r="P271" s="1">
        <v>0.18811881188118801</v>
      </c>
      <c r="Q271">
        <v>0.24752475247524799</v>
      </c>
      <c r="R271">
        <v>0.56435643564356397</v>
      </c>
      <c r="S271">
        <v>9.2100000000000009</v>
      </c>
      <c r="T271">
        <v>100829.20846905001</v>
      </c>
      <c r="U271" s="1">
        <v>160.93491129207399</v>
      </c>
      <c r="V271">
        <v>276690.821492091</v>
      </c>
      <c r="W271" s="1">
        <v>0.80638251725343202</v>
      </c>
      <c r="X271">
        <v>0.15732648028030299</v>
      </c>
      <c r="Y271">
        <v>3.6291002466265203E-2</v>
      </c>
      <c r="Z271">
        <v>0.19361748274656801</v>
      </c>
      <c r="AA271">
        <v>276.690821492091</v>
      </c>
      <c r="AB271">
        <v>7502.5623907099798</v>
      </c>
      <c r="AC271" s="1">
        <v>839.28351088030001</v>
      </c>
      <c r="AD271" s="1">
        <v>183624.91057634799</v>
      </c>
      <c r="AE271" s="1">
        <v>305</v>
      </c>
      <c r="AF271">
        <v>41487.5</v>
      </c>
      <c r="AG271" s="1">
        <v>69555.063463282</v>
      </c>
      <c r="AH271" s="1">
        <v>40.799948936570502</v>
      </c>
      <c r="AI271">
        <v>26.599999758095301</v>
      </c>
      <c r="AJ271">
        <v>26.599986361198901</v>
      </c>
      <c r="AK271">
        <v>1.9</v>
      </c>
      <c r="AL271">
        <v>1.082103</v>
      </c>
      <c r="AM271">
        <v>1.459605</v>
      </c>
      <c r="AN271">
        <v>0</v>
      </c>
      <c r="AO271">
        <v>0.92033679792686796</v>
      </c>
      <c r="AP271">
        <v>1778.2116584108801</v>
      </c>
      <c r="AQ271" s="1">
        <v>2287.1478946641701</v>
      </c>
      <c r="AR271" s="1">
        <v>6337.86524980794</v>
      </c>
      <c r="AS271" s="1">
        <v>581.11522001982701</v>
      </c>
      <c r="AT271" s="1">
        <v>253.417562240465</v>
      </c>
      <c r="AU271">
        <v>11237.757585143299</v>
      </c>
      <c r="AV271" s="1">
        <v>5257.2159576484</v>
      </c>
      <c r="AW271" s="1">
        <v>0.4107816125</v>
      </c>
      <c r="AX271">
        <v>6334.8834265260002</v>
      </c>
      <c r="AY271" s="1">
        <v>0.494987014</v>
      </c>
      <c r="AZ271">
        <v>755.82609679719997</v>
      </c>
      <c r="BA271">
        <v>5.9057772299999998E-2</v>
      </c>
      <c r="BB271">
        <v>450.15456354359998</v>
      </c>
      <c r="BC271" s="1">
        <v>3.5173601200000001E-2</v>
      </c>
      <c r="BD271">
        <v>12798.0800445152</v>
      </c>
      <c r="BE271" s="1">
        <v>0.57152939001376701</v>
      </c>
      <c r="BF271">
        <v>0.23501665036231201</v>
      </c>
      <c r="BG271">
        <v>0.15151210314353999</v>
      </c>
      <c r="BH271">
        <v>3.1156766763891099E-2</v>
      </c>
      <c r="BI271">
        <v>1.0785089716491E-2</v>
      </c>
    </row>
    <row r="272" spans="1:61" x14ac:dyDescent="0.35">
      <c r="A272" t="s">
        <v>1521</v>
      </c>
      <c r="B272" t="s">
        <v>895</v>
      </c>
      <c r="C272">
        <v>6</v>
      </c>
      <c r="D272">
        <v>677.73069916666702</v>
      </c>
      <c r="E272">
        <v>4066.3841950000001</v>
      </c>
      <c r="F272">
        <v>4.69021958989305E-2</v>
      </c>
      <c r="G272">
        <v>5.9711876724812402E-2</v>
      </c>
      <c r="H272" t="e">
        <v>#N/A</v>
      </c>
      <c r="I272">
        <v>6.8219324719403104E-2</v>
      </c>
      <c r="J272">
        <v>0.74155369340622501</v>
      </c>
      <c r="K272">
        <v>8.2786504520548296E-2</v>
      </c>
      <c r="L272">
        <v>0.48828642340329198</v>
      </c>
      <c r="M272">
        <v>5.4244815570021997E-2</v>
      </c>
      <c r="N272">
        <v>0.17119683932642499</v>
      </c>
      <c r="O272">
        <v>91947.139951710007</v>
      </c>
      <c r="P272" s="1">
        <v>0.109792284866469</v>
      </c>
      <c r="Q272">
        <v>0.112759643916914</v>
      </c>
      <c r="R272">
        <v>0.77744807121661696</v>
      </c>
      <c r="S272">
        <v>37</v>
      </c>
      <c r="T272">
        <v>120923.86486486001</v>
      </c>
      <c r="U272" s="1">
        <v>109.902275540541</v>
      </c>
      <c r="V272">
        <v>336909.22310895898</v>
      </c>
      <c r="W272" s="1">
        <v>0.83648161506059904</v>
      </c>
      <c r="X272">
        <v>0.14500064284561701</v>
      </c>
      <c r="Y272">
        <v>1.8517742093783599E-2</v>
      </c>
      <c r="Z272">
        <v>0.16351838493940099</v>
      </c>
      <c r="AA272">
        <v>336.909223108959</v>
      </c>
      <c r="AB272">
        <v>13971.8949994591</v>
      </c>
      <c r="AC272" s="1">
        <v>1416.5956569187399</v>
      </c>
      <c r="AD272">
        <v>282597.591201003</v>
      </c>
      <c r="AE272" s="1">
        <v>516</v>
      </c>
      <c r="AF272">
        <v>49419.5</v>
      </c>
      <c r="AG272" s="1">
        <v>82219.791068288396</v>
      </c>
      <c r="AH272" s="1">
        <v>112.629964898588</v>
      </c>
      <c r="AI272">
        <v>36.865399700031901</v>
      </c>
      <c r="AJ272">
        <v>58.950898967547303</v>
      </c>
      <c r="AK272">
        <v>1.5</v>
      </c>
      <c r="AL272">
        <v>1.091798</v>
      </c>
      <c r="AM272">
        <v>1.27485</v>
      </c>
      <c r="AN272">
        <v>0</v>
      </c>
      <c r="AO272">
        <v>0.76105336875831897</v>
      </c>
      <c r="AP272">
        <v>2256.8529066398301</v>
      </c>
      <c r="AQ272" s="1">
        <v>2792.1741442829898</v>
      </c>
      <c r="AR272" s="1">
        <v>13977.1121380723</v>
      </c>
      <c r="AS272" s="1">
        <v>1404.6034772176799</v>
      </c>
      <c r="AT272" s="1">
        <v>959.83494004309102</v>
      </c>
      <c r="AU272">
        <v>21390.577606255902</v>
      </c>
      <c r="AV272" s="1">
        <v>5548.4872769099002</v>
      </c>
      <c r="AW272" s="1">
        <v>0.25192366900000002</v>
      </c>
      <c r="AX272">
        <v>12211.4152627565</v>
      </c>
      <c r="AY272" s="1">
        <v>0.55444743470000002</v>
      </c>
      <c r="AZ272">
        <v>2588.6319231262</v>
      </c>
      <c r="BA272" s="1">
        <v>0.11753431509999999</v>
      </c>
      <c r="BB272">
        <v>1675.9434192727001</v>
      </c>
      <c r="BC272" s="1">
        <v>7.6094581100000003E-2</v>
      </c>
      <c r="BD272">
        <v>22024.477882065301</v>
      </c>
      <c r="BE272" s="1">
        <v>0.60053423477912304</v>
      </c>
      <c r="BF272">
        <v>0.22903567262685701</v>
      </c>
      <c r="BG272">
        <v>0.12514501131952299</v>
      </c>
      <c r="BH272">
        <v>2.91886417630529E-2</v>
      </c>
      <c r="BI272">
        <v>1.6096439511444099E-2</v>
      </c>
    </row>
    <row r="273" spans="1:61" x14ac:dyDescent="0.35">
      <c r="A273" t="s">
        <v>1522</v>
      </c>
      <c r="B273" t="s">
        <v>896</v>
      </c>
      <c r="C273">
        <v>85</v>
      </c>
      <c r="D273">
        <v>18.6280901764706</v>
      </c>
      <c r="E273">
        <v>1583.387665</v>
      </c>
      <c r="F273">
        <v>8.8496613882573603E-3</v>
      </c>
      <c r="G273">
        <v>6.4358555778395001E-3</v>
      </c>
      <c r="H273" t="e">
        <v>#N/A</v>
      </c>
      <c r="I273">
        <v>2.3324415841394101E-2</v>
      </c>
      <c r="J273">
        <v>0.92085650643111305</v>
      </c>
      <c r="K273">
        <v>3.8241791350673897E-2</v>
      </c>
      <c r="L273">
        <v>0.52834216419069602</v>
      </c>
      <c r="M273">
        <v>6.4425007282677398E-3</v>
      </c>
      <c r="N273">
        <v>0.18646979942720299</v>
      </c>
      <c r="O273">
        <v>69911.908713009994</v>
      </c>
      <c r="P273" s="1">
        <v>8.5714285714285701E-2</v>
      </c>
      <c r="Q273">
        <v>0.128571428571429</v>
      </c>
      <c r="R273">
        <v>0.78571428571428603</v>
      </c>
      <c r="S273">
        <v>17.5</v>
      </c>
      <c r="T273">
        <v>85853.17142857</v>
      </c>
      <c r="U273" s="1">
        <v>90.479295142857097</v>
      </c>
      <c r="V273">
        <v>528802.97826495999</v>
      </c>
      <c r="W273" s="1">
        <v>0.72199492226749495</v>
      </c>
      <c r="X273">
        <v>0.216877760053521</v>
      </c>
      <c r="Y273">
        <v>6.11273176789838E-2</v>
      </c>
      <c r="Z273">
        <v>0.27800507773250499</v>
      </c>
      <c r="AA273">
        <v>528.80297826495996</v>
      </c>
      <c r="AB273">
        <v>14938.257081849901</v>
      </c>
      <c r="AC273" s="1">
        <v>1268.06944021507</v>
      </c>
      <c r="AD273">
        <v>306295.88701992302</v>
      </c>
      <c r="AE273" s="1">
        <v>540</v>
      </c>
      <c r="AF273">
        <v>44308</v>
      </c>
      <c r="AG273" s="1">
        <v>81119.448475651807</v>
      </c>
      <c r="AH273" s="1">
        <v>45.899986928975501</v>
      </c>
      <c r="AI273">
        <v>27.0999995814906</v>
      </c>
      <c r="AJ273">
        <v>27.099999734018802</v>
      </c>
      <c r="AK273">
        <v>0</v>
      </c>
      <c r="AL273">
        <v>0</v>
      </c>
      <c r="AM273">
        <v>0</v>
      </c>
      <c r="AN273">
        <v>0</v>
      </c>
      <c r="AO273" s="1">
        <v>1.2562946875877301</v>
      </c>
      <c r="AP273">
        <v>2189.9468883383001</v>
      </c>
      <c r="AQ273" s="1">
        <v>3683.55067992777</v>
      </c>
      <c r="AR273" s="1">
        <v>8813.9143044290395</v>
      </c>
      <c r="AS273" s="1">
        <v>1395.7511093785099</v>
      </c>
      <c r="AT273">
        <v>741.77694822448905</v>
      </c>
      <c r="AU273">
        <v>16824.9399302981</v>
      </c>
      <c r="AV273" s="1">
        <v>4463.8471067934997</v>
      </c>
      <c r="AW273" s="1">
        <v>0.23245287140000001</v>
      </c>
      <c r="AX273">
        <v>11993.644008704399</v>
      </c>
      <c r="AY273" s="1">
        <v>0.62456372760000001</v>
      </c>
      <c r="AZ273">
        <v>1475.9775522498001</v>
      </c>
      <c r="BA273">
        <v>7.6860880699999995E-2</v>
      </c>
      <c r="BB273">
        <v>1269.766292909</v>
      </c>
      <c r="BC273" s="1">
        <v>6.6122520300000001E-2</v>
      </c>
      <c r="BD273">
        <v>19203.2349606567</v>
      </c>
      <c r="BE273" s="1">
        <v>0.57331012092886702</v>
      </c>
      <c r="BF273">
        <v>0.23135813010329401</v>
      </c>
      <c r="BG273">
        <v>0.114776728616619</v>
      </c>
      <c r="BH273">
        <v>3.6018348049745498E-2</v>
      </c>
      <c r="BI273">
        <v>4.4536672301474602E-2</v>
      </c>
    </row>
    <row r="274" spans="1:61" x14ac:dyDescent="0.35">
      <c r="A274" t="s">
        <v>1523</v>
      </c>
      <c r="B274" t="s">
        <v>897</v>
      </c>
      <c r="C274">
        <v>63</v>
      </c>
      <c r="D274">
        <v>268.23459874603202</v>
      </c>
      <c r="E274">
        <v>16898.779720999999</v>
      </c>
      <c r="F274">
        <v>0.106799616212673</v>
      </c>
      <c r="G274">
        <v>0.135592480807251</v>
      </c>
      <c r="H274" t="e">
        <v>#N/A</v>
      </c>
      <c r="I274">
        <v>0.111684575652997</v>
      </c>
      <c r="J274">
        <v>0.58215182057051396</v>
      </c>
      <c r="K274">
        <v>6.3439904299764399E-2</v>
      </c>
      <c r="L274">
        <v>0.32086476071604703</v>
      </c>
      <c r="M274">
        <v>0.10792326230556</v>
      </c>
      <c r="N274">
        <v>0.110599290234849</v>
      </c>
      <c r="O274">
        <v>81688.274315679999</v>
      </c>
      <c r="P274" s="1">
        <v>0.22409638554216901</v>
      </c>
      <c r="Q274">
        <v>9.6385542168674704E-2</v>
      </c>
      <c r="R274">
        <v>0.67951807228915695</v>
      </c>
      <c r="S274">
        <v>97.6</v>
      </c>
      <c r="T274">
        <v>106813.88422131</v>
      </c>
      <c r="U274" s="1">
        <v>173.143234846311</v>
      </c>
      <c r="V274">
        <v>304582.56897708197</v>
      </c>
      <c r="W274" s="1">
        <v>0.80015091837405805</v>
      </c>
      <c r="X274">
        <v>0.167113174096472</v>
      </c>
      <c r="Y274">
        <v>3.27359075294694E-2</v>
      </c>
      <c r="Z274">
        <v>0.199849081625942</v>
      </c>
      <c r="AA274">
        <v>304.58256897708202</v>
      </c>
      <c r="AB274">
        <v>7978.7130328971098</v>
      </c>
      <c r="AC274" s="1">
        <v>765.50110029095595</v>
      </c>
      <c r="AD274">
        <v>218152.09006926301</v>
      </c>
      <c r="AE274" s="1">
        <v>415</v>
      </c>
      <c r="AF274">
        <v>59421</v>
      </c>
      <c r="AG274" s="1">
        <v>115861.975338822</v>
      </c>
      <c r="AH274" s="1">
        <v>64.139997043220404</v>
      </c>
      <c r="AI274">
        <v>23.285799784888201</v>
      </c>
      <c r="AJ274">
        <v>32.694799426742399</v>
      </c>
      <c r="AK274">
        <v>2</v>
      </c>
      <c r="AL274">
        <v>1.1005400000000001</v>
      </c>
      <c r="AM274">
        <v>1.40317</v>
      </c>
      <c r="AN274">
        <v>0</v>
      </c>
      <c r="AO274" s="1">
        <v>0.54429391719194498</v>
      </c>
      <c r="AP274">
        <v>1454.7145998625599</v>
      </c>
      <c r="AQ274" s="1">
        <v>2799.2839909745098</v>
      </c>
      <c r="AR274" s="1">
        <v>7663.2158367667498</v>
      </c>
      <c r="AS274" s="1">
        <v>1177.90062706505</v>
      </c>
      <c r="AT274" s="1">
        <v>325.88607881292103</v>
      </c>
      <c r="AU274">
        <v>13421.001133481799</v>
      </c>
      <c r="AV274" s="1">
        <v>3820.0485429342002</v>
      </c>
      <c r="AW274" s="1">
        <v>0.28216342119999999</v>
      </c>
      <c r="AX274">
        <v>6834.8437397538</v>
      </c>
      <c r="AY274" s="1">
        <v>0.50484774509999997</v>
      </c>
      <c r="AZ274">
        <v>1975.821465497</v>
      </c>
      <c r="BA274">
        <v>0.1459417435</v>
      </c>
      <c r="BB274">
        <v>907.71205586619999</v>
      </c>
      <c r="BC274" s="1">
        <v>6.7047090200000006E-2</v>
      </c>
      <c r="BD274">
        <v>13538.4258040512</v>
      </c>
      <c r="BE274" s="1">
        <v>0.56462998952142995</v>
      </c>
      <c r="BF274">
        <v>0.209373806714032</v>
      </c>
      <c r="BG274">
        <v>0.181494352099655</v>
      </c>
      <c r="BH274">
        <v>3.4300841025278798E-2</v>
      </c>
      <c r="BI274">
        <v>1.0201010639605299E-2</v>
      </c>
    </row>
    <row r="275" spans="1:61" x14ac:dyDescent="0.35">
      <c r="A275" t="s">
        <v>1524</v>
      </c>
      <c r="B275" t="s">
        <v>898</v>
      </c>
      <c r="C275">
        <v>127</v>
      </c>
      <c r="D275">
        <v>6.8860206692913399</v>
      </c>
      <c r="E275">
        <v>874.52462500000001</v>
      </c>
      <c r="F275" t="e">
        <v>#N/A</v>
      </c>
      <c r="G275" t="e">
        <v>#N/A</v>
      </c>
      <c r="H275" t="e">
        <v>#N/A</v>
      </c>
      <c r="I275">
        <v>7.7372884783830503E-2</v>
      </c>
      <c r="J275">
        <v>0.85805918511186197</v>
      </c>
      <c r="K275">
        <v>5.4379403835611198E-2</v>
      </c>
      <c r="L275">
        <v>0.45903355410816898</v>
      </c>
      <c r="M275" t="e">
        <v>#N/A</v>
      </c>
      <c r="N275">
        <v>0.13054368248073001</v>
      </c>
      <c r="O275">
        <v>60234.708715940003</v>
      </c>
      <c r="P275" s="1">
        <v>0.22857142857142901</v>
      </c>
      <c r="Q275">
        <v>4.2857142857142899E-2</v>
      </c>
      <c r="R275">
        <v>0.72857142857142898</v>
      </c>
      <c r="S275">
        <v>8</v>
      </c>
      <c r="T275">
        <v>80767.375</v>
      </c>
      <c r="U275" s="1">
        <v>109.315578125</v>
      </c>
      <c r="V275">
        <v>271690.90864651202</v>
      </c>
      <c r="W275" s="1">
        <v>0.81360152649581097</v>
      </c>
      <c r="X275">
        <v>7.9232698229156906E-2</v>
      </c>
      <c r="Y275">
        <v>0.107165775275032</v>
      </c>
      <c r="Z275">
        <v>0.18639847350418901</v>
      </c>
      <c r="AA275">
        <v>271.69090864651201</v>
      </c>
      <c r="AB275">
        <v>5945.1990845883802</v>
      </c>
      <c r="AC275" s="1">
        <v>655.85688910703902</v>
      </c>
      <c r="AD275">
        <v>202065.23282553599</v>
      </c>
      <c r="AE275" s="1">
        <v>367</v>
      </c>
      <c r="AF275">
        <v>41686</v>
      </c>
      <c r="AG275" s="1">
        <v>62111.566615146803</v>
      </c>
      <c r="AH275" s="1">
        <v>36.399971251987701</v>
      </c>
      <c r="AI275">
        <v>19.999990688629602</v>
      </c>
      <c r="AJ275">
        <v>21.573942457446499</v>
      </c>
      <c r="AK275">
        <v>0</v>
      </c>
      <c r="AL275">
        <v>0</v>
      </c>
      <c r="AM275">
        <v>0</v>
      </c>
      <c r="AN275">
        <v>3565.73875778512</v>
      </c>
      <c r="AO275">
        <v>1.6660751033888901</v>
      </c>
      <c r="AP275">
        <v>1976.1550453768</v>
      </c>
      <c r="AQ275" s="1">
        <v>3775.7998981446599</v>
      </c>
      <c r="AR275" s="1">
        <v>8634.4404195593706</v>
      </c>
      <c r="AS275" s="1">
        <v>941.56048493202798</v>
      </c>
      <c r="AT275">
        <v>465.280425922826</v>
      </c>
      <c r="AU275">
        <v>15793.2362739357</v>
      </c>
      <c r="AV275" s="1">
        <v>7500.9426564739997</v>
      </c>
      <c r="AW275" s="1">
        <v>0.3918451697</v>
      </c>
      <c r="AX275">
        <v>8456.0050268019004</v>
      </c>
      <c r="AY275" s="1">
        <v>0.44173710919999998</v>
      </c>
      <c r="AZ275">
        <v>1684.5552324209</v>
      </c>
      <c r="BA275">
        <v>8.8000250299999999E-2</v>
      </c>
      <c r="BB275">
        <v>1501.1157401516</v>
      </c>
      <c r="BC275" s="1">
        <v>7.84174708E-2</v>
      </c>
      <c r="BD275">
        <v>19142.618655848401</v>
      </c>
      <c r="BE275" s="1">
        <v>0.51145920806608702</v>
      </c>
      <c r="BF275">
        <v>0.24070478416792501</v>
      </c>
      <c r="BG275">
        <v>0.15157254617937299</v>
      </c>
      <c r="BH275">
        <v>7.6941542371182406E-2</v>
      </c>
      <c r="BI275">
        <v>1.9321919215432699E-2</v>
      </c>
    </row>
    <row r="276" spans="1:61" x14ac:dyDescent="0.35">
      <c r="A276" t="s">
        <v>1525</v>
      </c>
      <c r="B276" t="s">
        <v>899</v>
      </c>
      <c r="C276">
        <v>57</v>
      </c>
      <c r="D276">
        <v>104.94332654386</v>
      </c>
      <c r="E276">
        <v>5981.7696130000004</v>
      </c>
      <c r="F276">
        <v>4.0520626165882496E-3</v>
      </c>
      <c r="G276">
        <v>3.3803966844813002E-2</v>
      </c>
      <c r="H276" t="e">
        <v>#N/A</v>
      </c>
      <c r="I276">
        <v>2.9838088952479799E-2</v>
      </c>
      <c r="J276">
        <v>0.85560663283227401</v>
      </c>
      <c r="K276">
        <v>7.6537664413702106E-2</v>
      </c>
      <c r="L276">
        <v>0.58727289961270901</v>
      </c>
      <c r="M276">
        <v>3.9609151524944196E-3</v>
      </c>
      <c r="N276">
        <v>0.18811367884265401</v>
      </c>
      <c r="O276">
        <v>73113.647620050004</v>
      </c>
      <c r="P276" s="1">
        <v>0.25925925925925902</v>
      </c>
      <c r="Q276">
        <v>0.180246913580247</v>
      </c>
      <c r="R276">
        <v>0.56049382716049401</v>
      </c>
      <c r="S276">
        <v>41.34</v>
      </c>
      <c r="T276">
        <v>116764.23899370999</v>
      </c>
      <c r="U276" s="1">
        <v>144.69689436381199</v>
      </c>
      <c r="V276">
        <v>229164.58317299001</v>
      </c>
      <c r="W276" s="1">
        <v>0.72593610984993395</v>
      </c>
      <c r="X276">
        <v>0.20481473964432101</v>
      </c>
      <c r="Y276">
        <v>6.9249150505744206E-2</v>
      </c>
      <c r="Z276">
        <v>0.27406389015006599</v>
      </c>
      <c r="AA276">
        <v>229.16458317299001</v>
      </c>
      <c r="AB276">
        <v>5556.2726668323103</v>
      </c>
      <c r="AC276" s="1">
        <v>547.48228565719603</v>
      </c>
      <c r="AD276">
        <v>171377.92608926501</v>
      </c>
      <c r="AE276" s="1">
        <v>260</v>
      </c>
      <c r="AF276">
        <v>39303.5</v>
      </c>
      <c r="AG276" s="1">
        <v>59706.134995933797</v>
      </c>
      <c r="AH276" s="1">
        <v>64.599992773425498</v>
      </c>
      <c r="AI276">
        <v>20.000899589736999</v>
      </c>
      <c r="AJ276">
        <v>25.6470995865396</v>
      </c>
      <c r="AK276">
        <v>0.5</v>
      </c>
      <c r="AL276">
        <v>0.32717600000000002</v>
      </c>
      <c r="AM276">
        <v>0.48028599999999999</v>
      </c>
      <c r="AN276">
        <v>2843.5383825271401</v>
      </c>
      <c r="AO276">
        <v>1.41990018708267</v>
      </c>
      <c r="AP276">
        <v>1881.3210384336501</v>
      </c>
      <c r="AQ276" s="1">
        <v>2354.5938027085299</v>
      </c>
      <c r="AR276" s="1">
        <v>8927.6755450327291</v>
      </c>
      <c r="AS276" s="1">
        <v>1497.35653317947</v>
      </c>
      <c r="AT276" s="1">
        <v>686.47137146102602</v>
      </c>
      <c r="AU276">
        <v>15347.4182908154</v>
      </c>
      <c r="AV276" s="1">
        <v>6547.5113698537998</v>
      </c>
      <c r="AW276" s="1">
        <v>0.38241974940000001</v>
      </c>
      <c r="AX276">
        <v>7671.3507489248004</v>
      </c>
      <c r="AY276" s="1">
        <v>0.44805970779999998</v>
      </c>
      <c r="AZ276">
        <v>710.0906946563</v>
      </c>
      <c r="BA276">
        <v>4.1474186199999999E-2</v>
      </c>
      <c r="BB276">
        <v>2192.3161045748998</v>
      </c>
      <c r="BC276" s="1">
        <v>0.12804635659999999</v>
      </c>
      <c r="BD276">
        <v>17121.268918009799</v>
      </c>
      <c r="BE276" s="1">
        <v>0.58200106986008104</v>
      </c>
      <c r="BF276">
        <v>0.26671216351226101</v>
      </c>
      <c r="BG276">
        <v>9.1000611456177494E-2</v>
      </c>
      <c r="BH276">
        <v>4.7656479009479301E-2</v>
      </c>
      <c r="BI276">
        <v>1.2629676162001001E-2</v>
      </c>
    </row>
    <row r="277" spans="1:61" x14ac:dyDescent="0.35">
      <c r="A277" t="s">
        <v>1526</v>
      </c>
      <c r="B277" t="s">
        <v>900</v>
      </c>
      <c r="C277">
        <v>79</v>
      </c>
      <c r="D277">
        <v>61.964236443037997</v>
      </c>
      <c r="E277">
        <v>4895.1746789999997</v>
      </c>
      <c r="F277">
        <v>1.50059713841248E-2</v>
      </c>
      <c r="G277">
        <v>2.5164093561099499E-2</v>
      </c>
      <c r="H277" t="e">
        <v>#N/A</v>
      </c>
      <c r="I277">
        <v>6.5141320171639594E-2</v>
      </c>
      <c r="J277">
        <v>0.84406781006527398</v>
      </c>
      <c r="K277">
        <v>4.9430284162827201E-2</v>
      </c>
      <c r="L277">
        <v>0.32776661436008703</v>
      </c>
      <c r="M277">
        <v>2.8606827602787901E-2</v>
      </c>
      <c r="N277">
        <v>0.171842814558121</v>
      </c>
      <c r="O277">
        <v>75733.106761179995</v>
      </c>
      <c r="P277" s="1">
        <v>0.14193548387096799</v>
      </c>
      <c r="Q277">
        <v>0.154838709677419</v>
      </c>
      <c r="R277">
        <v>0.70322580645161303</v>
      </c>
      <c r="S277">
        <v>39.9</v>
      </c>
      <c r="T277">
        <v>89348.498746860001</v>
      </c>
      <c r="U277" s="1">
        <v>122.686082180451</v>
      </c>
      <c r="V277">
        <v>279986.92383332597</v>
      </c>
      <c r="W277" s="1">
        <v>0.83136295314504005</v>
      </c>
      <c r="X277">
        <v>0.11643277260679</v>
      </c>
      <c r="Y277">
        <v>5.2204274248169501E-2</v>
      </c>
      <c r="Z277">
        <v>0.16863704685496</v>
      </c>
      <c r="AA277">
        <v>279.98692383332599</v>
      </c>
      <c r="AB277">
        <v>8621.5940732520703</v>
      </c>
      <c r="AC277" s="1">
        <v>886.31334007601004</v>
      </c>
      <c r="AD277">
        <v>219571.50590777001</v>
      </c>
      <c r="AE277" s="1">
        <v>420</v>
      </c>
      <c r="AF277">
        <v>51219</v>
      </c>
      <c r="AG277" s="1">
        <v>97868.876482422696</v>
      </c>
      <c r="AH277" s="1">
        <v>54.549989175460802</v>
      </c>
      <c r="AI277">
        <v>29.439999706525999</v>
      </c>
      <c r="AJ277">
        <v>29.80069682481</v>
      </c>
      <c r="AK277">
        <v>2.5</v>
      </c>
      <c r="AL277">
        <v>1.3119810000000001</v>
      </c>
      <c r="AM277">
        <v>1.8580399999999999</v>
      </c>
      <c r="AN277">
        <v>0</v>
      </c>
      <c r="AO277">
        <v>0.70788860618031701</v>
      </c>
      <c r="AP277">
        <v>1450.8520483381101</v>
      </c>
      <c r="AQ277" s="1">
        <v>2721.2115590369899</v>
      </c>
      <c r="AR277" s="1">
        <v>8220.6590466799607</v>
      </c>
      <c r="AS277" s="1">
        <v>1167.2494292210299</v>
      </c>
      <c r="AT277">
        <v>457.21559020182201</v>
      </c>
      <c r="AU277">
        <v>14017.1876734779</v>
      </c>
      <c r="AV277" s="1">
        <v>5129.0078618709003</v>
      </c>
      <c r="AW277" s="1">
        <v>0.34157081649999999</v>
      </c>
      <c r="AX277">
        <v>7716.8932921811002</v>
      </c>
      <c r="AY277" s="1">
        <v>0.51391333640000003</v>
      </c>
      <c r="AZ277">
        <v>1081.7032083498</v>
      </c>
      <c r="BA277">
        <v>7.2036982200000002E-2</v>
      </c>
      <c r="BB277">
        <v>1088.3384925308001</v>
      </c>
      <c r="BC277" s="1">
        <v>7.2478864800000001E-2</v>
      </c>
      <c r="BD277">
        <v>15015.9428549326</v>
      </c>
      <c r="BE277" s="1">
        <v>0.57786852957405399</v>
      </c>
      <c r="BF277">
        <v>0.232917626152954</v>
      </c>
      <c r="BG277">
        <v>0.13917914534659701</v>
      </c>
      <c r="BH277">
        <v>4.1252389569835297E-2</v>
      </c>
      <c r="BI277">
        <v>8.7823093565599607E-3</v>
      </c>
    </row>
    <row r="278" spans="1:61" x14ac:dyDescent="0.35">
      <c r="A278" t="s">
        <v>1527</v>
      </c>
      <c r="B278" t="s">
        <v>901</v>
      </c>
      <c r="C278">
        <v>22</v>
      </c>
      <c r="D278">
        <v>22.4351307272727</v>
      </c>
      <c r="E278">
        <v>493.57287600000001</v>
      </c>
      <c r="F278" t="e">
        <v>#N/A</v>
      </c>
      <c r="G278" t="e">
        <v>#N/A</v>
      </c>
      <c r="H278" t="e">
        <v>#N/A</v>
      </c>
      <c r="I278">
        <v>2.1713741229023802E-2</v>
      </c>
      <c r="J278">
        <v>0.96185045637004896</v>
      </c>
      <c r="K278" t="e">
        <v>#N/A</v>
      </c>
      <c r="L278">
        <v>0.62282463629151197</v>
      </c>
      <c r="M278" t="e">
        <v>#N/A</v>
      </c>
      <c r="N278">
        <v>0.210405995876044</v>
      </c>
      <c r="O278">
        <v>55704.415877920001</v>
      </c>
      <c r="P278" s="1">
        <v>0.25</v>
      </c>
      <c r="Q278">
        <v>0.214285714285714</v>
      </c>
      <c r="R278">
        <v>0.53571428571428603</v>
      </c>
      <c r="S278">
        <v>4</v>
      </c>
      <c r="T278">
        <v>88748.5</v>
      </c>
      <c r="U278" s="1">
        <v>123.393219</v>
      </c>
      <c r="V278">
        <v>221907.98021080901</v>
      </c>
      <c r="W278" s="1">
        <v>0.74892182584579503</v>
      </c>
      <c r="X278">
        <v>0.10180980602543099</v>
      </c>
      <c r="Y278">
        <v>0.149268368128774</v>
      </c>
      <c r="Z278">
        <v>0.25107817415420502</v>
      </c>
      <c r="AA278">
        <v>221.907980210809</v>
      </c>
      <c r="AB278">
        <v>5174.8852584840997</v>
      </c>
      <c r="AC278" s="1">
        <v>683.95346749159705</v>
      </c>
      <c r="AD278">
        <v>156915.88802937101</v>
      </c>
      <c r="AE278" s="1">
        <v>205</v>
      </c>
      <c r="AF278">
        <v>35859</v>
      </c>
      <c r="AG278" s="1">
        <v>57928.350984067503</v>
      </c>
      <c r="AH278" s="1">
        <v>23.319915615788801</v>
      </c>
      <c r="AI278">
        <v>23.319979719053499</v>
      </c>
      <c r="AJ278">
        <v>23.319881624966399</v>
      </c>
      <c r="AK278">
        <v>4.0999999999999996</v>
      </c>
      <c r="AL278">
        <v>4.0999999999999996</v>
      </c>
      <c r="AM278">
        <v>4.0999999999999996</v>
      </c>
      <c r="AN278">
        <v>0</v>
      </c>
      <c r="AO278">
        <v>0.86217869833260297</v>
      </c>
      <c r="AP278">
        <v>2694.4123242299102</v>
      </c>
      <c r="AQ278" s="1">
        <v>4680.5135823549599</v>
      </c>
      <c r="AR278" s="1">
        <v>11018.9882679047</v>
      </c>
      <c r="AS278" s="1">
        <v>2056.3051969654798</v>
      </c>
      <c r="AT278">
        <v>130.65713927116201</v>
      </c>
      <c r="AU278">
        <v>20580.876510726299</v>
      </c>
      <c r="AV278" s="1">
        <v>12301.1919178158</v>
      </c>
      <c r="AW278" s="1">
        <v>0.55777219050000004</v>
      </c>
      <c r="AX278">
        <v>4634.2262099422996</v>
      </c>
      <c r="AY278" s="1">
        <v>0.21012943470000001</v>
      </c>
      <c r="AZ278">
        <v>1531.8199887479</v>
      </c>
      <c r="BA278">
        <v>6.9457219799999997E-2</v>
      </c>
      <c r="BB278">
        <v>3586.912535423</v>
      </c>
      <c r="BC278" s="1">
        <v>0.16264115500000001</v>
      </c>
      <c r="BD278">
        <v>22054.150651929001</v>
      </c>
      <c r="BE278" s="1">
        <v>0.512656869633214</v>
      </c>
      <c r="BF278">
        <v>0.23776230190110301</v>
      </c>
      <c r="BG278">
        <v>0.187258996210729</v>
      </c>
      <c r="BH278">
        <v>4.7259055004688799E-2</v>
      </c>
      <c r="BI278">
        <v>1.5062777250265299E-2</v>
      </c>
    </row>
    <row r="279" spans="1:61" x14ac:dyDescent="0.35">
      <c r="A279" t="s">
        <v>1528</v>
      </c>
      <c r="B279" t="s">
        <v>902</v>
      </c>
      <c r="C279">
        <v>58</v>
      </c>
      <c r="D279">
        <v>11.054578724137899</v>
      </c>
      <c r="E279">
        <v>641.16556600000001</v>
      </c>
      <c r="F279" t="e">
        <v>#N/A</v>
      </c>
      <c r="G279" t="e">
        <v>#N/A</v>
      </c>
      <c r="H279" t="e">
        <v>#N/A</v>
      </c>
      <c r="I279">
        <v>0.45605957656773199</v>
      </c>
      <c r="J279">
        <v>0.51434738045647399</v>
      </c>
      <c r="K279" t="e">
        <v>#N/A</v>
      </c>
      <c r="L279">
        <v>0.496201393255991</v>
      </c>
      <c r="M279">
        <v>5.6562716811806697E-2</v>
      </c>
      <c r="N279">
        <v>0.19084883304175901</v>
      </c>
      <c r="O279">
        <v>64636.866974240002</v>
      </c>
      <c r="P279" s="1">
        <v>0.146666666666667</v>
      </c>
      <c r="Q279">
        <v>0.16</v>
      </c>
      <c r="R279">
        <v>0.69333333333333302</v>
      </c>
      <c r="S279">
        <v>11</v>
      </c>
      <c r="T279">
        <v>67840.454545450004</v>
      </c>
      <c r="U279" s="1">
        <v>58.287778727272702</v>
      </c>
      <c r="V279">
        <v>212124.03973671899</v>
      </c>
      <c r="W279" s="1">
        <v>0.76110613137021299</v>
      </c>
      <c r="X279">
        <v>0.130873178756065</v>
      </c>
      <c r="Y279">
        <v>0.108020689873722</v>
      </c>
      <c r="Z279">
        <v>0.23889386862978701</v>
      </c>
      <c r="AA279">
        <v>212.124039736719</v>
      </c>
      <c r="AB279">
        <v>5120.7553463655604</v>
      </c>
      <c r="AC279" s="1">
        <v>458.404654875056</v>
      </c>
      <c r="AD279">
        <v>149163.06155271799</v>
      </c>
      <c r="AE279" s="1">
        <v>167</v>
      </c>
      <c r="AF279">
        <v>41811</v>
      </c>
      <c r="AG279" s="1">
        <v>62792.160851567103</v>
      </c>
      <c r="AH279" s="1">
        <v>31.899945070390899</v>
      </c>
      <c r="AI279">
        <v>23.199998686186799</v>
      </c>
      <c r="AJ279">
        <v>23.204652683596599</v>
      </c>
      <c r="AK279">
        <v>0</v>
      </c>
      <c r="AL279">
        <v>0</v>
      </c>
      <c r="AM279">
        <v>0</v>
      </c>
      <c r="AN279">
        <v>1279.6051651969101</v>
      </c>
      <c r="AO279" s="1">
        <v>1.4500328018158899</v>
      </c>
      <c r="AP279">
        <v>1773.61199712338</v>
      </c>
      <c r="AQ279" s="1">
        <v>2717.6050655221902</v>
      </c>
      <c r="AR279" s="1">
        <v>8390.4585106805298</v>
      </c>
      <c r="AS279" s="1">
        <v>514.29681736838597</v>
      </c>
      <c r="AT279">
        <v>104.973104560016</v>
      </c>
      <c r="AU279">
        <v>13500.9454952545</v>
      </c>
      <c r="AV279" s="1">
        <v>10519.6142517101</v>
      </c>
      <c r="AW279" s="1">
        <v>0.55702369500000004</v>
      </c>
      <c r="AX279">
        <v>5366.7812680799998</v>
      </c>
      <c r="AY279" s="1">
        <v>0.28417623120000002</v>
      </c>
      <c r="AZ279">
        <v>1295.9425076411001</v>
      </c>
      <c r="BA279">
        <v>6.8621402499999998E-2</v>
      </c>
      <c r="BB279">
        <v>1703.0601108132</v>
      </c>
      <c r="BC279" s="1">
        <v>9.0178671299999999E-2</v>
      </c>
      <c r="BD279">
        <v>18885.3981382444</v>
      </c>
      <c r="BE279" s="1">
        <v>0.55267091469741303</v>
      </c>
      <c r="BF279">
        <v>0.26059741243935602</v>
      </c>
      <c r="BG279">
        <v>0.146545151307233</v>
      </c>
      <c r="BH279">
        <v>2.55269509818862E-2</v>
      </c>
      <c r="BI279">
        <v>1.46595705741112E-2</v>
      </c>
    </row>
    <row r="280" spans="1:61" x14ac:dyDescent="0.35">
      <c r="A280" t="s">
        <v>1529</v>
      </c>
      <c r="B280" t="s">
        <v>903</v>
      </c>
      <c r="C280">
        <v>53</v>
      </c>
      <c r="D280">
        <v>42.484817396226397</v>
      </c>
      <c r="E280">
        <v>2251.695322</v>
      </c>
      <c r="F280">
        <v>6.6188399587222696E-3</v>
      </c>
      <c r="G280">
        <v>1.76628456912554E-2</v>
      </c>
      <c r="H280" t="e">
        <v>#N/A</v>
      </c>
      <c r="I280">
        <v>2.93327743796531E-2</v>
      </c>
      <c r="J280">
        <v>0.88213736065328696</v>
      </c>
      <c r="K280">
        <v>6.4248179317082696E-2</v>
      </c>
      <c r="L280">
        <v>0.30815940805331499</v>
      </c>
      <c r="M280" t="e">
        <v>#N/A</v>
      </c>
      <c r="N280">
        <v>0.162866499123235</v>
      </c>
      <c r="O280">
        <v>60161.455878499997</v>
      </c>
      <c r="P280" s="1">
        <v>0.17499999999999999</v>
      </c>
      <c r="Q280">
        <v>0.15</v>
      </c>
      <c r="R280">
        <v>0.67500000000000004</v>
      </c>
      <c r="S280">
        <v>21.42</v>
      </c>
      <c r="T280">
        <v>82165.219421100002</v>
      </c>
      <c r="U280" s="1">
        <v>105.121163492063</v>
      </c>
      <c r="V280">
        <v>252791.74071135701</v>
      </c>
      <c r="W280" s="1">
        <v>0.84255564176861397</v>
      </c>
      <c r="X280">
        <v>0.10588763745849999</v>
      </c>
      <c r="Y280">
        <v>5.1556720772885999E-2</v>
      </c>
      <c r="Z280">
        <v>0.157444358231386</v>
      </c>
      <c r="AA280">
        <v>252.79174071135699</v>
      </c>
      <c r="AB280">
        <v>7622.6049911383197</v>
      </c>
      <c r="AC280" s="1">
        <v>907.37635329154898</v>
      </c>
      <c r="AD280">
        <v>163547.25683874299</v>
      </c>
      <c r="AE280" s="1">
        <v>229</v>
      </c>
      <c r="AF280">
        <v>43850.5</v>
      </c>
      <c r="AG280" s="1">
        <v>76798.421034077604</v>
      </c>
      <c r="AH280" s="1">
        <v>38.4999625169526</v>
      </c>
      <c r="AI280">
        <v>29.699997756422</v>
      </c>
      <c r="AJ280">
        <v>29.699994856675399</v>
      </c>
      <c r="AK280">
        <v>3.2</v>
      </c>
      <c r="AL280">
        <v>1.520602</v>
      </c>
      <c r="AM280">
        <v>2.4702389999999999</v>
      </c>
      <c r="AN280">
        <v>0</v>
      </c>
      <c r="AO280" s="1">
        <v>0.99303211683429005</v>
      </c>
      <c r="AP280">
        <v>1584.1922151490801</v>
      </c>
      <c r="AQ280" s="1">
        <v>2328.0342454786201</v>
      </c>
      <c r="AR280" s="1">
        <v>7882.25195770958</v>
      </c>
      <c r="AS280" s="1">
        <v>779.70238817239101</v>
      </c>
      <c r="AT280">
        <v>583.42284018832299</v>
      </c>
      <c r="AU280">
        <v>13157.603646698</v>
      </c>
      <c r="AV280" s="1">
        <v>5594.4851472459004</v>
      </c>
      <c r="AW280" s="1">
        <v>0.41056270499999997</v>
      </c>
      <c r="AX280">
        <v>6324.1536494860002</v>
      </c>
      <c r="AY280" s="1">
        <v>0.46411091650000003</v>
      </c>
      <c r="AZ280">
        <v>773.95697396610001</v>
      </c>
      <c r="BA280" s="1">
        <v>5.6798411399999998E-2</v>
      </c>
      <c r="BB280">
        <v>933.78840799759996</v>
      </c>
      <c r="BC280" s="1">
        <v>6.8527967199999998E-2</v>
      </c>
      <c r="BD280">
        <v>13626.3841786956</v>
      </c>
      <c r="BE280" s="1">
        <v>0.55064450466322901</v>
      </c>
      <c r="BF280">
        <v>0.26758023137101999</v>
      </c>
      <c r="BG280">
        <v>0.12957145975696199</v>
      </c>
      <c r="BH280">
        <v>3.74036059418415E-2</v>
      </c>
      <c r="BI280">
        <v>1.4800198266948001E-2</v>
      </c>
    </row>
    <row r="281" spans="1:61" x14ac:dyDescent="0.35">
      <c r="A281" t="s">
        <v>1530</v>
      </c>
      <c r="B281" t="s">
        <v>905</v>
      </c>
      <c r="C281">
        <v>74</v>
      </c>
      <c r="D281">
        <v>13.527006527027</v>
      </c>
      <c r="E281">
        <v>1000.998483</v>
      </c>
      <c r="F281" t="e">
        <v>#N/A</v>
      </c>
      <c r="G281" t="e">
        <v>#N/A</v>
      </c>
      <c r="H281" t="e">
        <v>#N/A</v>
      </c>
      <c r="I281">
        <v>5.1331203834773902E-2</v>
      </c>
      <c r="J281">
        <v>0.92572956202401102</v>
      </c>
      <c r="K281">
        <v>1.6586956790630401E-2</v>
      </c>
      <c r="L281">
        <v>0.275786304070675</v>
      </c>
      <c r="M281" t="e">
        <v>#N/A</v>
      </c>
      <c r="N281">
        <v>0.14103272394637301</v>
      </c>
      <c r="O281">
        <v>78171.039178849998</v>
      </c>
      <c r="P281" s="1">
        <v>0.15584415584415601</v>
      </c>
      <c r="Q281">
        <v>0.14285714285714299</v>
      </c>
      <c r="R281">
        <v>0.70129870129870098</v>
      </c>
      <c r="S281">
        <v>10</v>
      </c>
      <c r="T281">
        <v>81403.8</v>
      </c>
      <c r="U281" s="1">
        <v>100.0998483</v>
      </c>
      <c r="V281">
        <v>229374.47348758901</v>
      </c>
      <c r="W281" s="1">
        <v>0.75353367871134402</v>
      </c>
      <c r="X281">
        <v>5.5625894204574401E-2</v>
      </c>
      <c r="Y281">
        <v>0.190840427084082</v>
      </c>
      <c r="Z281">
        <v>0.246466321288656</v>
      </c>
      <c r="AA281">
        <v>229.374473487589</v>
      </c>
      <c r="AB281">
        <v>5530.2561332652904</v>
      </c>
      <c r="AC281" s="1">
        <v>446.52216520891602</v>
      </c>
      <c r="AD281">
        <v>175936.10309960699</v>
      </c>
      <c r="AE281" s="1">
        <v>276</v>
      </c>
      <c r="AF281">
        <v>43561</v>
      </c>
      <c r="AG281" s="1">
        <v>68376.328518518494</v>
      </c>
      <c r="AH281" s="1">
        <v>40.349968722635197</v>
      </c>
      <c r="AI281">
        <v>19.999997688048001</v>
      </c>
      <c r="AJ281">
        <v>24.073082313516402</v>
      </c>
      <c r="AK281">
        <v>1.75</v>
      </c>
      <c r="AL281">
        <v>1.575915</v>
      </c>
      <c r="AM281">
        <v>1.6038559999999999</v>
      </c>
      <c r="AN281">
        <v>3061.9510838959</v>
      </c>
      <c r="AO281">
        <v>1.6211546386467199</v>
      </c>
      <c r="AP281">
        <v>1939.2598919652901</v>
      </c>
      <c r="AQ281" s="1">
        <v>2357.5631932301299</v>
      </c>
      <c r="AR281" s="1">
        <v>9799.0687564308701</v>
      </c>
      <c r="AS281" s="1">
        <v>881.14442227381505</v>
      </c>
      <c r="AT281">
        <v>506.09399375083802</v>
      </c>
      <c r="AU281">
        <v>15483.130257651001</v>
      </c>
      <c r="AV281" s="1">
        <v>7859.8989834702998</v>
      </c>
      <c r="AW281" s="1">
        <v>0.41414354409999998</v>
      </c>
      <c r="AX281">
        <v>7703.2732678374996</v>
      </c>
      <c r="AY281" s="1">
        <v>0.4058908262</v>
      </c>
      <c r="AZ281">
        <v>2709.2031667276001</v>
      </c>
      <c r="BA281">
        <v>0.14274979909999999</v>
      </c>
      <c r="BB281">
        <v>706.30744571039997</v>
      </c>
      <c r="BC281" s="1">
        <v>3.7215830599999999E-2</v>
      </c>
      <c r="BD281">
        <v>18978.682863745798</v>
      </c>
      <c r="BE281" s="1">
        <v>0.55720091069033095</v>
      </c>
      <c r="BF281">
        <v>0.23534592764038101</v>
      </c>
      <c r="BG281">
        <v>0.15844075077568501</v>
      </c>
      <c r="BH281">
        <v>3.5634416914610501E-2</v>
      </c>
      <c r="BI281">
        <v>1.3377993978992199E-2</v>
      </c>
    </row>
    <row r="282" spans="1:61" x14ac:dyDescent="0.35">
      <c r="A282" t="s">
        <v>1531</v>
      </c>
      <c r="B282" t="s">
        <v>906</v>
      </c>
      <c r="C282">
        <v>19</v>
      </c>
      <c r="D282">
        <v>59.437847473684201</v>
      </c>
      <c r="E282">
        <v>1129.3191019999999</v>
      </c>
      <c r="F282">
        <v>8.6089420190587403E-3</v>
      </c>
      <c r="G282">
        <v>0.34120278846834501</v>
      </c>
      <c r="H282" t="e">
        <v>#N/A</v>
      </c>
      <c r="I282">
        <v>0.101940881759815</v>
      </c>
      <c r="J282">
        <v>0.44921231835021502</v>
      </c>
      <c r="K282">
        <v>9.9035069402565803E-2</v>
      </c>
      <c r="L282">
        <v>0.77332566647357903</v>
      </c>
      <c r="M282">
        <v>1.9521215084258699E-2</v>
      </c>
      <c r="N282">
        <v>0.17468679737016701</v>
      </c>
      <c r="O282">
        <v>59413.405593559997</v>
      </c>
      <c r="P282" s="1">
        <v>0.35106382978723399</v>
      </c>
      <c r="Q282">
        <v>0.25531914893617003</v>
      </c>
      <c r="R282">
        <v>0.39361702127659598</v>
      </c>
      <c r="S282">
        <v>14.18</v>
      </c>
      <c r="T282">
        <v>79685.442877289999</v>
      </c>
      <c r="U282" s="1">
        <v>79.641685613540204</v>
      </c>
      <c r="V282">
        <v>286140.97594534402</v>
      </c>
      <c r="W282" s="1">
        <v>0.75561026930152897</v>
      </c>
      <c r="X282">
        <v>0.208785005666351</v>
      </c>
      <c r="Y282">
        <v>3.5604725032119498E-2</v>
      </c>
      <c r="Z282">
        <v>0.244389730698471</v>
      </c>
      <c r="AA282">
        <v>286.14097594534502</v>
      </c>
      <c r="AB282">
        <v>9114.7887092057699</v>
      </c>
      <c r="AC282" s="1">
        <v>977.273844076003</v>
      </c>
      <c r="AD282">
        <v>161219.007273508</v>
      </c>
      <c r="AE282" s="1">
        <v>221</v>
      </c>
      <c r="AF282">
        <v>37248.5</v>
      </c>
      <c r="AG282" s="1">
        <v>67939.803670360096</v>
      </c>
      <c r="AH282" s="1">
        <v>43.049957976510299</v>
      </c>
      <c r="AI282">
        <v>30.849995953660098</v>
      </c>
      <c r="AJ282">
        <v>33.579199059935597</v>
      </c>
      <c r="AK282">
        <v>0.9</v>
      </c>
      <c r="AL282">
        <v>0.43734099999999998</v>
      </c>
      <c r="AM282">
        <v>0.73165899999999995</v>
      </c>
      <c r="AN282">
        <v>0</v>
      </c>
      <c r="AO282" s="1">
        <v>1.0296310075961601</v>
      </c>
      <c r="AP282">
        <v>1960.11412193398</v>
      </c>
      <c r="AQ282" s="1">
        <v>3024.3988204496</v>
      </c>
      <c r="AR282" s="1">
        <v>8798.3783258454096</v>
      </c>
      <c r="AS282" s="1">
        <v>784.15774463717503</v>
      </c>
      <c r="AT282">
        <v>318.970598621823</v>
      </c>
      <c r="AU282">
        <v>14886.019611488</v>
      </c>
      <c r="AV282" s="1">
        <v>6082.0002381595004</v>
      </c>
      <c r="AW282" s="1">
        <v>0.33758428750000002</v>
      </c>
      <c r="AX282">
        <v>7446.0062717227001</v>
      </c>
      <c r="AY282" s="1">
        <v>0.41329408470000001</v>
      </c>
      <c r="AZ282">
        <v>871.17172045810003</v>
      </c>
      <c r="BA282">
        <v>4.83547966E-2</v>
      </c>
      <c r="BB282">
        <v>3617.0638283981002</v>
      </c>
      <c r="BC282" s="1">
        <v>0.2007668312</v>
      </c>
      <c r="BD282">
        <v>18016.2420587384</v>
      </c>
      <c r="BE282" s="1">
        <v>0.52434264537611097</v>
      </c>
      <c r="BF282">
        <v>0.20160421633438799</v>
      </c>
      <c r="BG282">
        <v>0.23856463882041501</v>
      </c>
      <c r="BH282">
        <v>1.4696636573844599E-2</v>
      </c>
      <c r="BI282">
        <v>2.07918628952414E-2</v>
      </c>
    </row>
    <row r="283" spans="1:61" x14ac:dyDescent="0.35">
      <c r="A283" t="s">
        <v>1532</v>
      </c>
      <c r="B283" t="s">
        <v>907</v>
      </c>
      <c r="C283">
        <v>52</v>
      </c>
      <c r="D283">
        <v>22.5223491538462</v>
      </c>
      <c r="E283">
        <v>1171.1621560000001</v>
      </c>
      <c r="F283" t="e">
        <v>#N/A</v>
      </c>
      <c r="G283" t="e">
        <v>#N/A</v>
      </c>
      <c r="H283" t="e">
        <v>#N/A</v>
      </c>
      <c r="I283">
        <v>1.6025360928339599E-2</v>
      </c>
      <c r="J283">
        <v>0.947087173747582</v>
      </c>
      <c r="K283">
        <v>3.06584607682397E-2</v>
      </c>
      <c r="L283">
        <v>0.36656761601211801</v>
      </c>
      <c r="M283" t="e">
        <v>#N/A</v>
      </c>
      <c r="N283">
        <v>0.18561188427481901</v>
      </c>
      <c r="O283">
        <v>68146.076373830001</v>
      </c>
      <c r="P283" s="1">
        <v>0.16304347826087001</v>
      </c>
      <c r="Q283">
        <v>0.173913043478261</v>
      </c>
      <c r="R283">
        <v>0.66304347826086996</v>
      </c>
      <c r="S283">
        <v>10</v>
      </c>
      <c r="T283">
        <v>112329.60000000001</v>
      </c>
      <c r="U283" s="1">
        <v>117.1162156</v>
      </c>
      <c r="V283">
        <v>256904.05761369201</v>
      </c>
      <c r="W283" s="1">
        <v>0.89069897194631198</v>
      </c>
      <c r="X283">
        <v>4.3773901640843701E-2</v>
      </c>
      <c r="Y283">
        <v>6.5527126412843903E-2</v>
      </c>
      <c r="Z283">
        <v>0.10930102805368801</v>
      </c>
      <c r="AA283">
        <v>256.90405761369198</v>
      </c>
      <c r="AB283">
        <v>5477.7615269870403</v>
      </c>
      <c r="AC283" s="1">
        <v>653.089169660636</v>
      </c>
      <c r="AD283">
        <v>197237.57431652999</v>
      </c>
      <c r="AE283" s="1">
        <v>352</v>
      </c>
      <c r="AF283">
        <v>46929.5</v>
      </c>
      <c r="AG283" s="1">
        <v>78603.595773140696</v>
      </c>
      <c r="AH283" s="1">
        <v>37.699968958528203</v>
      </c>
      <c r="AI283">
        <v>20.1176968323695</v>
      </c>
      <c r="AJ283">
        <v>21.314631985197298</v>
      </c>
      <c r="AK283">
        <v>0.5</v>
      </c>
      <c r="AL283">
        <v>0.29987799999999998</v>
      </c>
      <c r="AM283">
        <v>0.48327300000000001</v>
      </c>
      <c r="AN283">
        <v>3970.6066544042301</v>
      </c>
      <c r="AO283">
        <v>1.4550106604436099</v>
      </c>
      <c r="AP283">
        <v>2443.75006939688</v>
      </c>
      <c r="AQ283" s="1">
        <v>3329.3762610273402</v>
      </c>
      <c r="AR283" s="1">
        <v>9184.9837487405894</v>
      </c>
      <c r="AS283" s="1">
        <v>770.28722741618401</v>
      </c>
      <c r="AT283">
        <v>512.361714324383</v>
      </c>
      <c r="AU283">
        <v>16240.7590209054</v>
      </c>
      <c r="AV283" s="1">
        <v>6892.3299474634996</v>
      </c>
      <c r="AW283" s="1">
        <v>0.36383088629999999</v>
      </c>
      <c r="AX283">
        <v>9205.2828965671997</v>
      </c>
      <c r="AY283" s="1">
        <v>0.48592656779999999</v>
      </c>
      <c r="AZ283">
        <v>1551.3171767494</v>
      </c>
      <c r="BA283" s="1">
        <v>8.1890610000000003E-2</v>
      </c>
      <c r="BB283">
        <v>1294.8436006023001</v>
      </c>
      <c r="BC283" s="1">
        <v>6.8351935899999994E-2</v>
      </c>
      <c r="BD283">
        <v>18943.773621382399</v>
      </c>
      <c r="BE283" s="1">
        <v>0.531153074553251</v>
      </c>
      <c r="BF283">
        <v>0.20602680934648901</v>
      </c>
      <c r="BG283">
        <v>0.189769572078551</v>
      </c>
      <c r="BH283">
        <v>5.89665380866434E-2</v>
      </c>
      <c r="BI283">
        <v>1.4084005935064901E-2</v>
      </c>
    </row>
    <row r="284" spans="1:61" x14ac:dyDescent="0.35">
      <c r="A284" t="s">
        <v>1533</v>
      </c>
      <c r="B284" t="s">
        <v>904</v>
      </c>
      <c r="C284">
        <v>49</v>
      </c>
      <c r="D284">
        <v>31.293385857142901</v>
      </c>
      <c r="E284">
        <v>1533.3759070000001</v>
      </c>
      <c r="F284">
        <v>1.1959973310150101E-2</v>
      </c>
      <c r="G284">
        <v>1.1175212352532099E-2</v>
      </c>
      <c r="H284" t="e">
        <v>#N/A</v>
      </c>
      <c r="I284">
        <v>6.7409733119700499E-2</v>
      </c>
      <c r="J284">
        <v>0.88561025784744996</v>
      </c>
      <c r="K284">
        <v>2.3844823370167401E-2</v>
      </c>
      <c r="L284">
        <v>0.240078079064515</v>
      </c>
      <c r="M284">
        <v>1.09956340177231E-2</v>
      </c>
      <c r="N284">
        <v>8.3757959505923699E-2</v>
      </c>
      <c r="O284">
        <v>65843.647249550006</v>
      </c>
      <c r="P284" s="1">
        <v>8.8235294117647106E-2</v>
      </c>
      <c r="Q284">
        <v>0.21568627450980399</v>
      </c>
      <c r="R284">
        <v>0.69607843137254899</v>
      </c>
      <c r="S284">
        <v>16.13</v>
      </c>
      <c r="T284">
        <v>81533.240545559995</v>
      </c>
      <c r="U284" s="1">
        <v>95.063602417854895</v>
      </c>
      <c r="V284">
        <v>189627.069704572</v>
      </c>
      <c r="W284" s="1">
        <v>0.77045975717267301</v>
      </c>
      <c r="X284">
        <v>0.136181783527699</v>
      </c>
      <c r="Y284">
        <v>9.3358459299628202E-2</v>
      </c>
      <c r="Z284">
        <v>0.22954024282732699</v>
      </c>
      <c r="AA284">
        <v>189.62706970457199</v>
      </c>
      <c r="AB284">
        <v>4916.7656577768303</v>
      </c>
      <c r="AC284" s="1">
        <v>474.85530891414999</v>
      </c>
      <c r="AD284">
        <v>160448.87144342801</v>
      </c>
      <c r="AE284" s="1">
        <v>215</v>
      </c>
      <c r="AF284">
        <v>52232</v>
      </c>
      <c r="AG284" s="1">
        <v>115368.335792269</v>
      </c>
      <c r="AH284" s="1">
        <v>35.709980917858402</v>
      </c>
      <c r="AI284">
        <v>24.9165968311036</v>
      </c>
      <c r="AJ284">
        <v>24.9485826385087</v>
      </c>
      <c r="AK284">
        <v>0.5</v>
      </c>
      <c r="AL284">
        <v>0.39572400000000002</v>
      </c>
      <c r="AM284">
        <v>0.42044100000000001</v>
      </c>
      <c r="AN284">
        <v>1809.1860432498599</v>
      </c>
      <c r="AO284" s="1">
        <v>0.81752819700949597</v>
      </c>
      <c r="AP284">
        <v>1637.86976731205</v>
      </c>
      <c r="AQ284" s="1">
        <v>1914.5039103578399</v>
      </c>
      <c r="AR284" s="1">
        <v>6393.0048041377004</v>
      </c>
      <c r="AS284" s="1">
        <v>567.62303752565697</v>
      </c>
      <c r="AT284">
        <v>527.97118195492806</v>
      </c>
      <c r="AU284">
        <v>11040.972701288199</v>
      </c>
      <c r="AV284" s="1">
        <v>5867.9272931243004</v>
      </c>
      <c r="AW284" s="1">
        <v>0.41469077009999999</v>
      </c>
      <c r="AX284">
        <v>6635.6852085085002</v>
      </c>
      <c r="AY284" s="1">
        <v>0.46894879090000002</v>
      </c>
      <c r="AZ284">
        <v>879.35128355270001</v>
      </c>
      <c r="BA284">
        <v>6.2144406800000003E-2</v>
      </c>
      <c r="BB284">
        <v>767.16377048790002</v>
      </c>
      <c r="BC284" s="1">
        <v>5.42160322E-2</v>
      </c>
      <c r="BD284">
        <v>14150.1275556734</v>
      </c>
      <c r="BE284" s="1">
        <v>0.53930677795346105</v>
      </c>
      <c r="BF284">
        <v>0.223010095568584</v>
      </c>
      <c r="BG284">
        <v>0.18523281141412601</v>
      </c>
      <c r="BH284">
        <v>3.9692095652538902E-2</v>
      </c>
      <c r="BI284">
        <v>1.27582194112901E-2</v>
      </c>
    </row>
    <row r="285" spans="1:61" x14ac:dyDescent="0.35">
      <c r="A285" t="s">
        <v>1534</v>
      </c>
      <c r="B285" t="s">
        <v>908</v>
      </c>
      <c r="C285">
        <v>36</v>
      </c>
      <c r="D285">
        <v>138.34213333333301</v>
      </c>
      <c r="E285">
        <v>4980.3167999999996</v>
      </c>
      <c r="F285">
        <v>0.262929310786365</v>
      </c>
      <c r="G285">
        <v>0.32640421753195797</v>
      </c>
      <c r="H285">
        <v>2.1832613925232901E-3</v>
      </c>
      <c r="I285">
        <v>5.2081596900355999E-2</v>
      </c>
      <c r="J285">
        <v>0.32137003671067899</v>
      </c>
      <c r="K285">
        <v>3.5031576678118598E-2</v>
      </c>
      <c r="L285">
        <v>0.60567947093310204</v>
      </c>
      <c r="M285">
        <v>0.17503883363352499</v>
      </c>
      <c r="N285">
        <v>0.14112077158755201</v>
      </c>
      <c r="O285">
        <v>64300.760583689997</v>
      </c>
      <c r="P285" s="1">
        <v>0.43408360128617401</v>
      </c>
      <c r="Q285">
        <v>0.12540192926044999</v>
      </c>
      <c r="R285">
        <v>0.44051446945337602</v>
      </c>
      <c r="S285">
        <v>41.5</v>
      </c>
      <c r="T285">
        <v>84398.686746980005</v>
      </c>
      <c r="U285" s="1">
        <v>120.00763373494</v>
      </c>
      <c r="V285">
        <v>243415.36124770201</v>
      </c>
      <c r="W285" s="1">
        <v>0.75847272304468105</v>
      </c>
      <c r="X285">
        <v>0.140951258653599</v>
      </c>
      <c r="Y285">
        <v>0.10057601830172</v>
      </c>
      <c r="Z285">
        <v>0.241527276955319</v>
      </c>
      <c r="AA285">
        <v>243.41536124770201</v>
      </c>
      <c r="AB285">
        <v>7418.2509835518904</v>
      </c>
      <c r="AC285" s="1">
        <v>790.57631634999598</v>
      </c>
      <c r="AD285">
        <v>160924.366613572</v>
      </c>
      <c r="AE285" s="1">
        <v>218</v>
      </c>
      <c r="AF285">
        <v>48460</v>
      </c>
      <c r="AG285" s="1">
        <v>70883.8360298919</v>
      </c>
      <c r="AH285" s="1">
        <v>39.199992520105901</v>
      </c>
      <c r="AI285">
        <v>29.499999657417099</v>
      </c>
      <c r="AJ285">
        <v>29.500732130682</v>
      </c>
      <c r="AK285">
        <v>1.99</v>
      </c>
      <c r="AL285">
        <v>1.0011920000000001</v>
      </c>
      <c r="AM285">
        <v>1.3143750000000001</v>
      </c>
      <c r="AN285">
        <v>0</v>
      </c>
      <c r="AO285">
        <v>1.1446816816330401</v>
      </c>
      <c r="AP285">
        <v>1905.7258626599801</v>
      </c>
      <c r="AQ285" s="1">
        <v>2682.6600107045401</v>
      </c>
      <c r="AR285" s="1">
        <v>6581.9319405544602</v>
      </c>
      <c r="AS285" s="1">
        <v>714.30293149222996</v>
      </c>
      <c r="AT285" s="1">
        <v>354.30402339064102</v>
      </c>
      <c r="AU285" s="1">
        <v>12238.9247688019</v>
      </c>
      <c r="AV285" s="1">
        <v>6861.2575697626999</v>
      </c>
      <c r="AW285" s="1">
        <v>0.43451798110000001</v>
      </c>
      <c r="AX285">
        <v>6004.0465840776997</v>
      </c>
      <c r="AY285" s="1">
        <v>0.38023149160000003</v>
      </c>
      <c r="AZ285">
        <v>1534.3632705891</v>
      </c>
      <c r="BA285">
        <v>9.7170004700000007E-2</v>
      </c>
      <c r="BB285">
        <v>1390.8357744800001</v>
      </c>
      <c r="BC285" s="1">
        <v>8.8080522600000002E-2</v>
      </c>
      <c r="BD285">
        <v>15790.5031989095</v>
      </c>
      <c r="BE285" s="1">
        <v>0.56935297932593498</v>
      </c>
      <c r="BF285">
        <v>0.187722709317551</v>
      </c>
      <c r="BG285">
        <v>0.185220586817544</v>
      </c>
      <c r="BH285">
        <v>4.1473993971348599E-2</v>
      </c>
      <c r="BI285">
        <v>1.62297305676221E-2</v>
      </c>
    </row>
    <row r="286" spans="1:61" x14ac:dyDescent="0.35">
      <c r="A286" t="s">
        <v>1535</v>
      </c>
      <c r="B286" t="s">
        <v>909</v>
      </c>
      <c r="C286">
        <v>108</v>
      </c>
      <c r="D286">
        <v>18.817834509259299</v>
      </c>
      <c r="E286">
        <v>2032.326127</v>
      </c>
      <c r="F286" t="e">
        <v>#N/A</v>
      </c>
      <c r="G286">
        <v>7.0532334414353396E-3</v>
      </c>
      <c r="H286" t="e">
        <v>#N/A</v>
      </c>
      <c r="I286">
        <v>1.0744443459967799E-2</v>
      </c>
      <c r="J286">
        <v>0.94585247483930901</v>
      </c>
      <c r="K286">
        <v>3.4500234899120498E-2</v>
      </c>
      <c r="L286">
        <v>0.39420323857477801</v>
      </c>
      <c r="M286" t="e">
        <v>#N/A</v>
      </c>
      <c r="N286">
        <v>0.13461799249724199</v>
      </c>
      <c r="O286">
        <v>62310.571620969997</v>
      </c>
      <c r="P286" s="1">
        <v>0.33858267716535401</v>
      </c>
      <c r="Q286">
        <v>0.118110236220472</v>
      </c>
      <c r="R286">
        <v>0.54330708661417304</v>
      </c>
      <c r="S286">
        <v>23.5</v>
      </c>
      <c r="T286">
        <v>86985.829787230003</v>
      </c>
      <c r="U286" s="1">
        <v>86.481962851063798</v>
      </c>
      <c r="V286">
        <v>202829.93488278901</v>
      </c>
      <c r="W286" s="1">
        <v>0.85610390398274505</v>
      </c>
      <c r="X286">
        <v>6.8313545935620001E-2</v>
      </c>
      <c r="Y286">
        <v>7.5582550081634794E-2</v>
      </c>
      <c r="Z286">
        <v>0.143896096017255</v>
      </c>
      <c r="AA286">
        <v>202.82993488278899</v>
      </c>
      <c r="AB286">
        <v>4208.3688667748902</v>
      </c>
      <c r="AC286" s="1">
        <v>486.378577172127</v>
      </c>
      <c r="AD286">
        <v>153440.732443124</v>
      </c>
      <c r="AE286" s="1">
        <v>191</v>
      </c>
      <c r="AF286">
        <v>45372</v>
      </c>
      <c r="AG286" s="1">
        <v>71260.970374730197</v>
      </c>
      <c r="AH286" s="1">
        <v>29.899975542729901</v>
      </c>
      <c r="AI286">
        <v>19.999998866535101</v>
      </c>
      <c r="AJ286">
        <v>19.9999815340752</v>
      </c>
      <c r="AK286">
        <v>1</v>
      </c>
      <c r="AL286">
        <v>1</v>
      </c>
      <c r="AM286">
        <v>1</v>
      </c>
      <c r="AN286">
        <v>1728.1262506743301</v>
      </c>
      <c r="AO286">
        <v>1.2814976565718701</v>
      </c>
      <c r="AP286">
        <v>1913.14515340086</v>
      </c>
      <c r="AQ286" s="1">
        <v>2680.0312349672399</v>
      </c>
      <c r="AR286" s="1">
        <v>6278.3764133540599</v>
      </c>
      <c r="AS286" s="1">
        <v>398.73668858265899</v>
      </c>
      <c r="AT286">
        <v>202.53205158937601</v>
      </c>
      <c r="AU286">
        <v>11472.8215418942</v>
      </c>
      <c r="AV286" s="1">
        <v>7299.3801493435003</v>
      </c>
      <c r="AW286" s="1">
        <v>0.49230268640000002</v>
      </c>
      <c r="AX286">
        <v>5231.4973042577003</v>
      </c>
      <c r="AY286" s="1">
        <v>0.35283546329999999</v>
      </c>
      <c r="AZ286">
        <v>1162.0410439151999</v>
      </c>
      <c r="BA286" s="1">
        <v>7.8373220199999996E-2</v>
      </c>
      <c r="BB286">
        <v>1134.0981957853</v>
      </c>
      <c r="BC286" s="1">
        <v>7.6488630099999996E-2</v>
      </c>
      <c r="BD286">
        <v>14827.016693301701</v>
      </c>
      <c r="BE286" s="1">
        <v>0.62254714958438095</v>
      </c>
      <c r="BF286">
        <v>0.18124632478399899</v>
      </c>
      <c r="BG286">
        <v>0.135673215265293</v>
      </c>
      <c r="BH286">
        <v>4.5913782522248599E-2</v>
      </c>
      <c r="BI286">
        <v>1.4619527844078301E-2</v>
      </c>
    </row>
    <row r="287" spans="1:61" x14ac:dyDescent="0.35">
      <c r="A287" t="s">
        <v>1536</v>
      </c>
      <c r="B287" t="s">
        <v>910</v>
      </c>
      <c r="C287">
        <v>9</v>
      </c>
      <c r="D287">
        <v>344.53757577777799</v>
      </c>
      <c r="E287">
        <v>3100.838182</v>
      </c>
      <c r="F287">
        <v>4.3516754122319597E-3</v>
      </c>
      <c r="G287">
        <v>0.36658247112973702</v>
      </c>
      <c r="H287" t="e">
        <v>#N/A</v>
      </c>
      <c r="I287">
        <v>7.9483049368241895E-2</v>
      </c>
      <c r="J287">
        <v>0.33859278895633399</v>
      </c>
      <c r="K287">
        <v>0.20875563216381901</v>
      </c>
      <c r="L287">
        <v>1</v>
      </c>
      <c r="M287">
        <v>2.0249099877593501E-2</v>
      </c>
      <c r="N287">
        <v>0.22117679722976699</v>
      </c>
      <c r="O287">
        <v>58990.325462109999</v>
      </c>
      <c r="P287" s="1">
        <v>0.34364261168384902</v>
      </c>
      <c r="Q287">
        <v>0.14432989690721601</v>
      </c>
      <c r="R287">
        <v>0.512027491408935</v>
      </c>
      <c r="S287">
        <v>41</v>
      </c>
      <c r="T287">
        <v>82121.512195119998</v>
      </c>
      <c r="U287" s="1">
        <v>75.630199560975598</v>
      </c>
      <c r="V287">
        <v>109735.552140463</v>
      </c>
      <c r="W287" s="1">
        <v>0.62958900637751203</v>
      </c>
      <c r="X287">
        <v>0.269441972322217</v>
      </c>
      <c r="Y287">
        <v>0.10096902130027099</v>
      </c>
      <c r="Z287">
        <v>0.37041099362248803</v>
      </c>
      <c r="AA287">
        <v>109.735552140463</v>
      </c>
      <c r="AB287">
        <v>3413.0552382368701</v>
      </c>
      <c r="AC287" s="1">
        <v>357.32456676773501</v>
      </c>
      <c r="AD287">
        <v>59113.382810232499</v>
      </c>
      <c r="AE287" s="1">
        <v>7</v>
      </c>
      <c r="AF287">
        <v>30193.5</v>
      </c>
      <c r="AG287" s="1">
        <v>41277.251454981197</v>
      </c>
      <c r="AH287" s="1">
        <v>40.484996485427303</v>
      </c>
      <c r="AI287">
        <v>29.273996561572201</v>
      </c>
      <c r="AJ287">
        <v>31.8592930623042</v>
      </c>
      <c r="AK287">
        <v>1.5</v>
      </c>
      <c r="AL287">
        <v>1.251628</v>
      </c>
      <c r="AM287">
        <v>1.3944700000000001</v>
      </c>
      <c r="AN287">
        <v>0</v>
      </c>
      <c r="AO287">
        <v>0.86048244300244303</v>
      </c>
      <c r="AP287">
        <v>2118.1105896225099</v>
      </c>
      <c r="AQ287" s="1">
        <v>4336.6582680966203</v>
      </c>
      <c r="AR287" s="1">
        <v>10937.209218742801</v>
      </c>
      <c r="AS287" s="1">
        <v>1496.3495795860299</v>
      </c>
      <c r="AT287" s="1">
        <v>1337.67961000939</v>
      </c>
      <c r="AU287">
        <v>20226.007266057299</v>
      </c>
      <c r="AV287" s="1">
        <v>12211.2614489237</v>
      </c>
      <c r="AW287" s="1">
        <v>0.54073292669999995</v>
      </c>
      <c r="AX287">
        <v>2570.6968455780002</v>
      </c>
      <c r="AY287" s="1">
        <v>0.1138343024</v>
      </c>
      <c r="AZ287">
        <v>980.27861818429994</v>
      </c>
      <c r="BA287">
        <v>4.3408203800000003E-2</v>
      </c>
      <c r="BB287">
        <v>6820.5592268649998</v>
      </c>
      <c r="BC287" s="1">
        <v>0.30202456709999997</v>
      </c>
      <c r="BD287">
        <v>22582.796139550999</v>
      </c>
      <c r="BE287" s="1">
        <v>0.61425788348735999</v>
      </c>
      <c r="BF287">
        <v>0.20539295720278999</v>
      </c>
      <c r="BG287">
        <v>0.135233896564874</v>
      </c>
      <c r="BH287">
        <v>3.6750495979635298E-2</v>
      </c>
      <c r="BI287">
        <v>8.3647667653406407E-3</v>
      </c>
    </row>
    <row r="288" spans="1:61" x14ac:dyDescent="0.35">
      <c r="A288" t="s">
        <v>1537</v>
      </c>
      <c r="B288" t="s">
        <v>911</v>
      </c>
      <c r="C288">
        <v>145</v>
      </c>
      <c r="D288">
        <v>5.6493696413793097</v>
      </c>
      <c r="E288">
        <v>819.15859799999998</v>
      </c>
      <c r="F288" t="e">
        <v>#N/A</v>
      </c>
      <c r="G288" t="e">
        <v>#N/A</v>
      </c>
      <c r="H288" t="e">
        <v>#N/A</v>
      </c>
      <c r="I288">
        <v>4.1386000089645998E-2</v>
      </c>
      <c r="J288">
        <v>0.93821283511161402</v>
      </c>
      <c r="K288">
        <v>1.7379257417294101E-2</v>
      </c>
      <c r="L288">
        <v>0.391351781888224</v>
      </c>
      <c r="M288" t="e">
        <v>#N/A</v>
      </c>
      <c r="N288">
        <v>0.15237961645613801</v>
      </c>
      <c r="O288">
        <v>65190.804508950001</v>
      </c>
      <c r="P288" s="1">
        <v>0.12676056338028199</v>
      </c>
      <c r="Q288">
        <v>0.22535211267605601</v>
      </c>
      <c r="R288">
        <v>0.647887323943662</v>
      </c>
      <c r="S288">
        <v>8</v>
      </c>
      <c r="T288">
        <v>72904.375</v>
      </c>
      <c r="U288" s="1">
        <v>102.39482475</v>
      </c>
      <c r="V288">
        <v>291577.39488196198</v>
      </c>
      <c r="W288" s="1">
        <v>0.81747589985318303</v>
      </c>
      <c r="X288">
        <v>3.9580422923972701E-2</v>
      </c>
      <c r="Y288">
        <v>0.14294367722284401</v>
      </c>
      <c r="Z288">
        <v>0.182524100146817</v>
      </c>
      <c r="AA288">
        <v>291.57739488196199</v>
      </c>
      <c r="AB288">
        <v>6868.1706005849701</v>
      </c>
      <c r="AC288" s="1">
        <v>689.596521820308</v>
      </c>
      <c r="AD288" s="1">
        <v>193045.67748496501</v>
      </c>
      <c r="AE288" s="1">
        <v>342</v>
      </c>
      <c r="AF288">
        <v>41775</v>
      </c>
      <c r="AG288" s="1">
        <v>70934.794810187406</v>
      </c>
      <c r="AH288" s="1">
        <v>42.599971940578499</v>
      </c>
      <c r="AI288">
        <v>19.999995902743201</v>
      </c>
      <c r="AJ288">
        <v>28.2036364559522</v>
      </c>
      <c r="AK288">
        <v>3</v>
      </c>
      <c r="AL288">
        <v>0.97020600000000001</v>
      </c>
      <c r="AM288">
        <v>1.9792909999999999</v>
      </c>
      <c r="AN288">
        <v>0</v>
      </c>
      <c r="AO288">
        <v>1.26523453234667</v>
      </c>
      <c r="AP288">
        <v>1914.4751868917101</v>
      </c>
      <c r="AQ288" s="1">
        <v>2919.59385623149</v>
      </c>
      <c r="AR288" s="1">
        <v>9648.3678121632802</v>
      </c>
      <c r="AS288" s="1">
        <v>424.38164092858602</v>
      </c>
      <c r="AT288">
        <v>642.56516538449398</v>
      </c>
      <c r="AU288">
        <v>15549.383661599601</v>
      </c>
      <c r="AV288" s="1">
        <v>8422.3209401054992</v>
      </c>
      <c r="AW288" s="1">
        <v>0.45871260149999998</v>
      </c>
      <c r="AX288">
        <v>6216.5353747346999</v>
      </c>
      <c r="AY288" s="1">
        <v>0.33857687619999999</v>
      </c>
      <c r="AZ288">
        <v>2628.9647180706002</v>
      </c>
      <c r="BA288">
        <v>0.1431837202</v>
      </c>
      <c r="BB288">
        <v>1092.9584888703</v>
      </c>
      <c r="BC288" s="1">
        <v>5.9526802099999998E-2</v>
      </c>
      <c r="BD288">
        <v>18360.7795217811</v>
      </c>
      <c r="BE288" s="1">
        <v>0.52292903446822403</v>
      </c>
      <c r="BF288">
        <v>0.21111985030130101</v>
      </c>
      <c r="BG288">
        <v>9.18664183028126E-2</v>
      </c>
      <c r="BH288">
        <v>4.70566552968366E-2</v>
      </c>
      <c r="BI288">
        <v>0.12702804163082601</v>
      </c>
    </row>
    <row r="289" spans="1:61" x14ac:dyDescent="0.35">
      <c r="A289" t="s">
        <v>1538</v>
      </c>
      <c r="B289" t="s">
        <v>912</v>
      </c>
      <c r="C289">
        <v>25</v>
      </c>
      <c r="D289">
        <v>27.55339172</v>
      </c>
      <c r="E289">
        <v>688.83479299999999</v>
      </c>
      <c r="F289" t="e">
        <v>#N/A</v>
      </c>
      <c r="G289" t="e">
        <v>#N/A</v>
      </c>
      <c r="H289" t="e">
        <v>#N/A</v>
      </c>
      <c r="I289" t="e">
        <v>#N/A</v>
      </c>
      <c r="J289">
        <v>0.95629180650783097</v>
      </c>
      <c r="K289">
        <v>2.1891430922573001E-2</v>
      </c>
      <c r="L289">
        <v>0.813326265369683</v>
      </c>
      <c r="M289" t="e">
        <v>#N/A</v>
      </c>
      <c r="N289">
        <v>0.189322258615336</v>
      </c>
      <c r="O289">
        <v>59066.876198209997</v>
      </c>
      <c r="P289" s="1">
        <v>0.27272727272727298</v>
      </c>
      <c r="Q289">
        <v>0.10606060606060599</v>
      </c>
      <c r="R289">
        <v>0.62121212121212099</v>
      </c>
      <c r="S289">
        <v>9.5</v>
      </c>
      <c r="T289">
        <v>75134</v>
      </c>
      <c r="U289" s="1">
        <v>72.508925578947398</v>
      </c>
      <c r="V289">
        <v>185849.468262849</v>
      </c>
      <c r="W289" s="1">
        <v>0.66545461248974602</v>
      </c>
      <c r="X289">
        <v>0.201766948462102</v>
      </c>
      <c r="Y289">
        <v>0.13277843904815201</v>
      </c>
      <c r="Z289">
        <v>0.33454538751025398</v>
      </c>
      <c r="AA289">
        <v>185.849468262849</v>
      </c>
      <c r="AB289">
        <v>3867.51660495755</v>
      </c>
      <c r="AC289" s="1">
        <v>457.08639168579299</v>
      </c>
      <c r="AD289">
        <v>143097.701709143</v>
      </c>
      <c r="AE289" s="1">
        <v>148</v>
      </c>
      <c r="AF289">
        <v>35339</v>
      </c>
      <c r="AG289" s="1">
        <v>60459.238114923501</v>
      </c>
      <c r="AH289" s="1">
        <v>26.0999962349043</v>
      </c>
      <c r="AI289">
        <v>19.9999953046805</v>
      </c>
      <c r="AJ289">
        <v>19.999984514202801</v>
      </c>
      <c r="AK289">
        <v>5.0999999999999996</v>
      </c>
      <c r="AL289">
        <v>4.9160050000000002</v>
      </c>
      <c r="AM289">
        <v>4.9884820000000003</v>
      </c>
      <c r="AN289">
        <v>0</v>
      </c>
      <c r="AO289">
        <v>0.65866429108504698</v>
      </c>
      <c r="AP289">
        <v>2276.7577450171002</v>
      </c>
      <c r="AQ289" s="1">
        <v>3697.8798775630398</v>
      </c>
      <c r="AR289" s="1">
        <v>9774.7539154863807</v>
      </c>
      <c r="AS289" s="1">
        <v>1119.26402068369</v>
      </c>
      <c r="AT289" s="1">
        <v>437.28868381943101</v>
      </c>
      <c r="AU289">
        <v>17305.9442425696</v>
      </c>
      <c r="AV289" s="1">
        <v>11157.042046699</v>
      </c>
      <c r="AW289" s="1">
        <v>0.57792134090000002</v>
      </c>
      <c r="AX289">
        <v>3550.8944666936</v>
      </c>
      <c r="AY289" s="1">
        <v>0.18393205679999999</v>
      </c>
      <c r="AZ289">
        <v>741.86934159270004</v>
      </c>
      <c r="BA289">
        <v>3.84279384E-2</v>
      </c>
      <c r="BB289">
        <v>3855.6623062009999</v>
      </c>
      <c r="BC289" s="1">
        <v>0.19971866390000001</v>
      </c>
      <c r="BD289">
        <v>19305.468161186302</v>
      </c>
      <c r="BE289" s="1">
        <v>0.496895835137241</v>
      </c>
      <c r="BF289">
        <v>0.199246584944481</v>
      </c>
      <c r="BG289">
        <v>0.25776670006473501</v>
      </c>
      <c r="BH289">
        <v>3.5968069797838599E-2</v>
      </c>
      <c r="BI289">
        <v>1.0122810055704701E-2</v>
      </c>
    </row>
    <row r="290" spans="1:61" x14ac:dyDescent="0.35">
      <c r="A290" t="s">
        <v>1539</v>
      </c>
      <c r="B290" t="s">
        <v>913</v>
      </c>
      <c r="C290">
        <v>100</v>
      </c>
      <c r="D290">
        <v>51.610570250000002</v>
      </c>
      <c r="E290">
        <v>5161.0570250000001</v>
      </c>
      <c r="F290">
        <v>3.4931203251274898E-2</v>
      </c>
      <c r="G290">
        <v>3.6489649098521301E-2</v>
      </c>
      <c r="H290" t="e">
        <v>#N/A</v>
      </c>
      <c r="I290">
        <v>4.5530760123903197E-2</v>
      </c>
      <c r="J290">
        <v>0.83212406300320296</v>
      </c>
      <c r="K290">
        <v>5.0254943899741597E-2</v>
      </c>
      <c r="L290">
        <v>0.26535874026624301</v>
      </c>
      <c r="M290">
        <v>4.24527975026971E-2</v>
      </c>
      <c r="N290">
        <v>0.112791879700971</v>
      </c>
      <c r="O290">
        <v>63785.575618110001</v>
      </c>
      <c r="P290" s="1">
        <v>0.320809248554913</v>
      </c>
      <c r="Q290">
        <v>0.15895953757225401</v>
      </c>
      <c r="R290">
        <v>0.520231213872832</v>
      </c>
      <c r="S290">
        <v>43.5</v>
      </c>
      <c r="T290">
        <v>93893.747126429997</v>
      </c>
      <c r="U290" s="1">
        <v>118.64498908045999</v>
      </c>
      <c r="V290">
        <v>282041.84006279201</v>
      </c>
      <c r="W290" s="1">
        <v>0.93003442582360096</v>
      </c>
      <c r="X290">
        <v>3.39067439492792E-2</v>
      </c>
      <c r="Y290">
        <v>3.6058830227119899E-2</v>
      </c>
      <c r="Z290">
        <v>6.9965574176399106E-2</v>
      </c>
      <c r="AA290">
        <v>282.04184006279201</v>
      </c>
      <c r="AB290">
        <v>8048.5667565356898</v>
      </c>
      <c r="AC290" s="1">
        <v>1168.9336526949101</v>
      </c>
      <c r="AD290">
        <v>232161.38308644501</v>
      </c>
      <c r="AE290" s="1">
        <v>439</v>
      </c>
      <c r="AF290">
        <v>60531</v>
      </c>
      <c r="AG290" s="1">
        <v>98833.048400064305</v>
      </c>
      <c r="AH290" s="1">
        <v>41.229977027331302</v>
      </c>
      <c r="AI290">
        <v>27.889999167152801</v>
      </c>
      <c r="AJ290">
        <v>32.778694139555199</v>
      </c>
      <c r="AK290">
        <v>3</v>
      </c>
      <c r="AL290">
        <v>3</v>
      </c>
      <c r="AM290">
        <v>3</v>
      </c>
      <c r="AN290">
        <v>0</v>
      </c>
      <c r="AO290" s="1">
        <v>0.67588071348790002</v>
      </c>
      <c r="AP290">
        <v>1555.46601037604</v>
      </c>
      <c r="AQ290" s="1">
        <v>3071.5810294694402</v>
      </c>
      <c r="AR290" s="1">
        <v>7864.5016947860604</v>
      </c>
      <c r="AS290" s="1">
        <v>488.90951558513302</v>
      </c>
      <c r="AT290">
        <v>365.44011834474901</v>
      </c>
      <c r="AU290">
        <v>13345.8983685614</v>
      </c>
      <c r="AV290" s="1">
        <v>3569.7547674207999</v>
      </c>
      <c r="AW290" s="1">
        <v>0.28200059789999998</v>
      </c>
      <c r="AX290">
        <v>6913.8900852122997</v>
      </c>
      <c r="AY290" s="1">
        <v>0.54617789319999999</v>
      </c>
      <c r="AZ290">
        <v>1279.1787479446</v>
      </c>
      <c r="BA290">
        <v>0.10105152739999999</v>
      </c>
      <c r="BB290">
        <v>895.85440730009998</v>
      </c>
      <c r="BC290" s="1">
        <v>7.0769981400000001E-2</v>
      </c>
      <c r="BD290">
        <v>12658.678007877799</v>
      </c>
      <c r="BE290" s="1">
        <v>0.55631619173550595</v>
      </c>
      <c r="BF290">
        <v>0.251022395798082</v>
      </c>
      <c r="BG290">
        <v>0.14787232187225599</v>
      </c>
      <c r="BH290">
        <v>3.54549063344115E-2</v>
      </c>
      <c r="BI290">
        <v>9.3341842597449605E-3</v>
      </c>
    </row>
    <row r="291" spans="1:61" x14ac:dyDescent="0.35">
      <c r="A291" t="s">
        <v>1540</v>
      </c>
      <c r="B291" t="s">
        <v>914</v>
      </c>
      <c r="C291">
        <v>2</v>
      </c>
      <c r="D291">
        <v>233.09064100000001</v>
      </c>
      <c r="E291">
        <v>466.18128200000001</v>
      </c>
      <c r="F291" t="e">
        <v>#N/A</v>
      </c>
      <c r="G291">
        <v>0.49293872056719101</v>
      </c>
      <c r="H291" t="e">
        <v>#N/A</v>
      </c>
      <c r="I291">
        <v>0.20569653004858701</v>
      </c>
      <c r="J291">
        <v>0.190929593454508</v>
      </c>
      <c r="K291">
        <v>0.105758813591204</v>
      </c>
      <c r="L291">
        <v>0.998308294150418</v>
      </c>
      <c r="M291">
        <v>0.15684331140325999</v>
      </c>
      <c r="N291">
        <v>0.161896841361058</v>
      </c>
      <c r="O291">
        <v>66336.708860750005</v>
      </c>
      <c r="P291" s="1">
        <v>0.19354838709677399</v>
      </c>
      <c r="Q291">
        <v>0.225806451612903</v>
      </c>
      <c r="R291">
        <v>0.58064516129032295</v>
      </c>
      <c r="S291">
        <v>8.57</v>
      </c>
      <c r="T291">
        <v>107843.93115519</v>
      </c>
      <c r="U291" s="1">
        <v>54.396882380396697</v>
      </c>
      <c r="V291">
        <v>195213.200344668</v>
      </c>
      <c r="W291" s="1">
        <v>0.42041469488292599</v>
      </c>
      <c r="X291">
        <v>0.43685449790857001</v>
      </c>
      <c r="Y291">
        <v>0.14273080720850401</v>
      </c>
      <c r="Z291">
        <v>0.57958530511707396</v>
      </c>
      <c r="AA291">
        <v>195.213200344668</v>
      </c>
      <c r="AB291">
        <v>6826.7520015958098</v>
      </c>
      <c r="AC291" s="1">
        <v>380.37168553670102</v>
      </c>
      <c r="AD291">
        <v>100103.616905476</v>
      </c>
      <c r="AE291" s="1">
        <v>55</v>
      </c>
      <c r="AF291">
        <v>32812.5</v>
      </c>
      <c r="AG291" s="1">
        <v>47972.5</v>
      </c>
      <c r="AH291" s="1">
        <v>47.089962568845799</v>
      </c>
      <c r="AI291">
        <v>28.922995536037501</v>
      </c>
      <c r="AJ291">
        <v>36.831277324608699</v>
      </c>
      <c r="AK291">
        <v>1</v>
      </c>
      <c r="AL291">
        <v>0.701206</v>
      </c>
      <c r="AM291">
        <v>0.77292499999999997</v>
      </c>
      <c r="AN291">
        <v>0</v>
      </c>
      <c r="AO291">
        <v>0.71226035314773095</v>
      </c>
      <c r="AP291">
        <v>4621.3457793871703</v>
      </c>
      <c r="AQ291" s="1">
        <v>2469.2717928559</v>
      </c>
      <c r="AR291" s="1">
        <v>8996.792110585</v>
      </c>
      <c r="AS291" s="1">
        <v>2001.8773512232101</v>
      </c>
      <c r="AT291">
        <v>137.927738591615</v>
      </c>
      <c r="AU291">
        <v>18227.214772642899</v>
      </c>
      <c r="AV291" s="1">
        <v>13426.993853514699</v>
      </c>
      <c r="AW291" s="1">
        <v>0.52707744400000001</v>
      </c>
      <c r="AX291">
        <v>6334.6471600130999</v>
      </c>
      <c r="AY291" s="1">
        <v>0.24866695180000001</v>
      </c>
      <c r="AZ291">
        <v>3069.2732810748998</v>
      </c>
      <c r="BA291">
        <v>0.1204845056</v>
      </c>
      <c r="BB291">
        <v>2643.5088807617999</v>
      </c>
      <c r="BC291" s="1">
        <v>0.10377109869999999</v>
      </c>
      <c r="BD291">
        <v>25474.4231753645</v>
      </c>
      <c r="BE291" s="1">
        <v>0.46954871403082099</v>
      </c>
      <c r="BF291">
        <v>0.18792871683534099</v>
      </c>
      <c r="BG291">
        <v>0.32898000087036799</v>
      </c>
      <c r="BH291">
        <v>5.4011189068173997E-4</v>
      </c>
      <c r="BI291">
        <v>1.30024563727884E-2</v>
      </c>
    </row>
    <row r="292" spans="1:61" x14ac:dyDescent="0.35">
      <c r="A292" t="s">
        <v>1541</v>
      </c>
      <c r="B292" t="s">
        <v>915</v>
      </c>
      <c r="C292">
        <v>198</v>
      </c>
      <c r="D292">
        <v>8.1856743838383803</v>
      </c>
      <c r="E292">
        <v>1620.763528</v>
      </c>
      <c r="F292">
        <v>6.8066642765700399E-3</v>
      </c>
      <c r="G292">
        <v>1.30609158341147E-2</v>
      </c>
      <c r="H292" t="e">
        <v>#N/A</v>
      </c>
      <c r="I292">
        <v>1.7641086764975999E-2</v>
      </c>
      <c r="J292">
        <v>0.92583753529963397</v>
      </c>
      <c r="K292">
        <v>3.5439182052377699E-2</v>
      </c>
      <c r="L292">
        <v>0.481467299627724</v>
      </c>
      <c r="M292" t="e">
        <v>#N/A</v>
      </c>
      <c r="N292">
        <v>0.18191639967984799</v>
      </c>
      <c r="O292">
        <v>67968.915966379995</v>
      </c>
      <c r="P292" s="1">
        <v>5.0420168067226899E-2</v>
      </c>
      <c r="Q292">
        <v>9.2436974789915999E-2</v>
      </c>
      <c r="R292">
        <v>0.85714285714285698</v>
      </c>
      <c r="S292">
        <v>16</v>
      </c>
      <c r="T292">
        <v>103616</v>
      </c>
      <c r="U292" s="1">
        <v>101.2977205</v>
      </c>
      <c r="V292">
        <v>349581.613981136</v>
      </c>
      <c r="W292" s="1">
        <v>0.85397751982993397</v>
      </c>
      <c r="X292">
        <v>5.7577913646172499E-2</v>
      </c>
      <c r="Y292">
        <v>8.8444566523893597E-2</v>
      </c>
      <c r="Z292">
        <v>0.146022480170066</v>
      </c>
      <c r="AA292">
        <v>349.581613981136</v>
      </c>
      <c r="AB292">
        <v>8134.6240658989</v>
      </c>
      <c r="AC292" s="1">
        <v>769.78438769508102</v>
      </c>
      <c r="AD292">
        <v>228461.06290191601</v>
      </c>
      <c r="AE292" s="1">
        <v>431</v>
      </c>
      <c r="AF292">
        <v>44872</v>
      </c>
      <c r="AG292" s="1">
        <v>70187.441456489105</v>
      </c>
      <c r="AH292" s="1">
        <v>37.529975516710401</v>
      </c>
      <c r="AI292">
        <v>21.5299983437165</v>
      </c>
      <c r="AJ292">
        <v>27.165664000451201</v>
      </c>
      <c r="AK292">
        <v>0.5</v>
      </c>
      <c r="AL292">
        <v>0.31883800000000001</v>
      </c>
      <c r="AM292">
        <v>0.44752700000000001</v>
      </c>
      <c r="AN292">
        <v>2071.9956193387402</v>
      </c>
      <c r="AO292" s="1">
        <v>1.45968308592094</v>
      </c>
      <c r="AP292">
        <v>2302.7031244992299</v>
      </c>
      <c r="AQ292" s="1">
        <v>3072.2786353321699</v>
      </c>
      <c r="AR292" s="1">
        <v>8801.0305535453808</v>
      </c>
      <c r="AS292" s="1">
        <v>1100.16231806519</v>
      </c>
      <c r="AT292">
        <v>361.44428220376398</v>
      </c>
      <c r="AU292">
        <v>15637.6189136457</v>
      </c>
      <c r="AV292" s="1">
        <v>6339.3806550528998</v>
      </c>
      <c r="AW292" s="1">
        <v>0.35080429359999998</v>
      </c>
      <c r="AX292">
        <v>8859.7065060505993</v>
      </c>
      <c r="AY292" s="1">
        <v>0.49027235489999998</v>
      </c>
      <c r="AZ292">
        <v>1408.7129031611</v>
      </c>
      <c r="BA292">
        <v>7.7954387299999997E-2</v>
      </c>
      <c r="BB292">
        <v>1463.1892890002</v>
      </c>
      <c r="BC292" s="1">
        <v>8.0968964099999999E-2</v>
      </c>
      <c r="BD292">
        <v>18070.989353264798</v>
      </c>
      <c r="BE292" s="1">
        <v>0.57357347209438903</v>
      </c>
      <c r="BF292">
        <v>0.239995938012908</v>
      </c>
      <c r="BG292">
        <v>0.124115331198124</v>
      </c>
      <c r="BH292">
        <v>4.16381622483529E-2</v>
      </c>
      <c r="BI292">
        <v>2.0677096446225601E-2</v>
      </c>
    </row>
    <row r="293" spans="1:61" x14ac:dyDescent="0.35">
      <c r="A293" t="s">
        <v>1542</v>
      </c>
      <c r="B293" t="s">
        <v>916</v>
      </c>
      <c r="C293">
        <v>317</v>
      </c>
      <c r="D293">
        <v>10.384307570977899</v>
      </c>
      <c r="E293">
        <v>3291.8254999999999</v>
      </c>
      <c r="F293" t="e">
        <v>#N/A</v>
      </c>
      <c r="G293">
        <v>7.01277536203749E-3</v>
      </c>
      <c r="H293" t="e">
        <v>#N/A</v>
      </c>
      <c r="I293">
        <v>1.2555757008318199E-2</v>
      </c>
      <c r="J293">
        <v>0.94777287617143702</v>
      </c>
      <c r="K293">
        <v>3.0685618673439202E-2</v>
      </c>
      <c r="L293">
        <v>1</v>
      </c>
      <c r="M293" t="e">
        <v>#N/A</v>
      </c>
      <c r="N293">
        <v>0.24367206991415599</v>
      </c>
      <c r="O293">
        <v>75222.148874239996</v>
      </c>
      <c r="P293" s="1">
        <v>0.141129032258065</v>
      </c>
      <c r="Q293">
        <v>0.19354838709677399</v>
      </c>
      <c r="R293">
        <v>0.66532258064516103</v>
      </c>
      <c r="S293">
        <v>24</v>
      </c>
      <c r="T293">
        <v>115100.20833333</v>
      </c>
      <c r="U293" s="1">
        <v>137.15939583333301</v>
      </c>
      <c r="V293">
        <v>321335.70871238498</v>
      </c>
      <c r="W293" s="1">
        <v>0.64128139822655905</v>
      </c>
      <c r="X293">
        <v>6.6799597134030803E-2</v>
      </c>
      <c r="Y293">
        <v>0.29191900463941001</v>
      </c>
      <c r="Z293">
        <v>0.358718601773441</v>
      </c>
      <c r="AA293">
        <v>321.33570871238499</v>
      </c>
      <c r="AB293">
        <v>7059.9240451840496</v>
      </c>
      <c r="AC293" s="1">
        <v>677.00799753814397</v>
      </c>
      <c r="AD293">
        <v>240085.441729174</v>
      </c>
      <c r="AE293" s="1">
        <v>457</v>
      </c>
      <c r="AF293">
        <v>37356</v>
      </c>
      <c r="AG293" s="1">
        <v>59282.3322033898</v>
      </c>
      <c r="AH293" s="1">
        <v>26.699993911648999</v>
      </c>
      <c r="AI293">
        <v>19.999997641284601</v>
      </c>
      <c r="AJ293">
        <v>20.220084107764901</v>
      </c>
      <c r="AK293">
        <v>4.4000000000000004</v>
      </c>
      <c r="AL293">
        <v>4.1187899999999997</v>
      </c>
      <c r="AM293">
        <v>4.2476719999999997</v>
      </c>
      <c r="AN293">
        <v>0</v>
      </c>
      <c r="AO293">
        <v>1.1854707861023299</v>
      </c>
      <c r="AP293">
        <v>1941.0689236109299</v>
      </c>
      <c r="AQ293" s="1">
        <v>3644.65026776176</v>
      </c>
      <c r="AR293" s="1">
        <v>10153.710884735499</v>
      </c>
      <c r="AS293" s="1">
        <v>1251.4582562168</v>
      </c>
      <c r="AT293" s="1">
        <v>653.93046806399695</v>
      </c>
      <c r="AU293">
        <v>17644.818800388999</v>
      </c>
      <c r="AV293" s="1">
        <v>7747.3655731901999</v>
      </c>
      <c r="AW293" s="1">
        <v>0.43307311399999998</v>
      </c>
      <c r="AX293">
        <v>6262.8108391129999</v>
      </c>
      <c r="AY293" s="1">
        <v>0.35008738989999999</v>
      </c>
      <c r="AZ293">
        <v>704.22248566509995</v>
      </c>
      <c r="BA293">
        <v>3.9365616899999997E-2</v>
      </c>
      <c r="BB293">
        <v>3174.8796623663002</v>
      </c>
      <c r="BC293" s="1">
        <v>0.17747387919999999</v>
      </c>
      <c r="BD293">
        <v>17889.278560334598</v>
      </c>
      <c r="BE293" s="1">
        <v>0.61029492188796997</v>
      </c>
      <c r="BF293">
        <v>0.26432794231003998</v>
      </c>
      <c r="BG293">
        <v>8.2780127265678002E-2</v>
      </c>
      <c r="BH293">
        <v>2.53853395701042E-2</v>
      </c>
      <c r="BI293">
        <v>1.72116689662077E-2</v>
      </c>
    </row>
    <row r="294" spans="1:61" x14ac:dyDescent="0.35">
      <c r="A294" t="s">
        <v>1543</v>
      </c>
      <c r="B294" t="s">
        <v>917</v>
      </c>
      <c r="C294">
        <v>57</v>
      </c>
      <c r="D294">
        <v>34.866070877193003</v>
      </c>
      <c r="E294">
        <v>1987.3660400000001</v>
      </c>
      <c r="F294">
        <v>6.1598266188875499E-3</v>
      </c>
      <c r="G294">
        <v>5.0097389661472397E-2</v>
      </c>
      <c r="H294" t="e">
        <v>#N/A</v>
      </c>
      <c r="I294">
        <v>2.50298494193943E-2</v>
      </c>
      <c r="J294">
        <v>0.82606184146667605</v>
      </c>
      <c r="K294">
        <v>9.2220042705800198E-2</v>
      </c>
      <c r="L294">
        <v>0.51602245954412096</v>
      </c>
      <c r="M294">
        <v>9.7688860383176399E-3</v>
      </c>
      <c r="N294">
        <v>0.17407164723957799</v>
      </c>
      <c r="O294">
        <v>64055.490588230001</v>
      </c>
      <c r="P294" s="1">
        <v>0.33812949640287798</v>
      </c>
      <c r="Q294">
        <v>0.100719424460432</v>
      </c>
      <c r="R294">
        <v>0.56115107913669104</v>
      </c>
      <c r="S294">
        <v>17</v>
      </c>
      <c r="T294">
        <v>92276.294117640005</v>
      </c>
      <c r="U294" s="1">
        <v>116.90388470588201</v>
      </c>
      <c r="V294">
        <v>265137.22152563301</v>
      </c>
      <c r="W294" s="1">
        <v>0.81908937236972601</v>
      </c>
      <c r="X294">
        <v>0.13739704862199401</v>
      </c>
      <c r="Y294">
        <v>4.3513579008279901E-2</v>
      </c>
      <c r="Z294">
        <v>0.18091062763027399</v>
      </c>
      <c r="AA294">
        <v>265.13722152563298</v>
      </c>
      <c r="AB294">
        <v>5639.4100404372402</v>
      </c>
      <c r="AC294" s="1">
        <v>587.92215247876504</v>
      </c>
      <c r="AD294">
        <v>189499.83502239801</v>
      </c>
      <c r="AE294" s="1">
        <v>326</v>
      </c>
      <c r="AF294">
        <v>43310</v>
      </c>
      <c r="AG294" s="1">
        <v>70847.208260361906</v>
      </c>
      <c r="AH294" s="1">
        <v>37.299974965523099</v>
      </c>
      <c r="AI294">
        <v>19.9999986098188</v>
      </c>
      <c r="AJ294">
        <v>23.7627886996722</v>
      </c>
      <c r="AK294">
        <v>0</v>
      </c>
      <c r="AL294">
        <v>0</v>
      </c>
      <c r="AM294">
        <v>0</v>
      </c>
      <c r="AN294">
        <v>2487.8721536370799</v>
      </c>
      <c r="AO294">
        <v>1.29016337534801</v>
      </c>
      <c r="AP294">
        <v>1837.656388654</v>
      </c>
      <c r="AQ294" s="1">
        <v>2546.2575631009599</v>
      </c>
      <c r="AR294" s="1">
        <v>7600.8220861014597</v>
      </c>
      <c r="AS294" s="1">
        <v>875.44317200871603</v>
      </c>
      <c r="AT294">
        <v>271.36388523575698</v>
      </c>
      <c r="AU294">
        <v>13131.5430951009</v>
      </c>
      <c r="AV294" s="1">
        <v>5572.6492827639004</v>
      </c>
      <c r="AW294" s="1">
        <v>0.369730856</v>
      </c>
      <c r="AX294">
        <v>6946.0423288900001</v>
      </c>
      <c r="AY294" s="1">
        <v>0.4608519298</v>
      </c>
      <c r="AZ294">
        <v>926.31317155910006</v>
      </c>
      <c r="BA294" s="1">
        <v>6.1458481299999999E-2</v>
      </c>
      <c r="BB294">
        <v>1627.1732424707</v>
      </c>
      <c r="BC294" s="1">
        <v>0.107958733</v>
      </c>
      <c r="BD294">
        <v>15072.178025683699</v>
      </c>
      <c r="BE294" s="1">
        <v>0.56755997637336897</v>
      </c>
      <c r="BF294">
        <v>0.21792485895917299</v>
      </c>
      <c r="BG294">
        <v>0.16251728257007</v>
      </c>
      <c r="BH294">
        <v>3.11750920313274E-2</v>
      </c>
      <c r="BI294">
        <v>2.08227900660602E-2</v>
      </c>
    </row>
    <row r="295" spans="1:61" x14ac:dyDescent="0.35">
      <c r="A295" t="s">
        <v>1544</v>
      </c>
      <c r="B295" t="s">
        <v>918</v>
      </c>
      <c r="C295">
        <v>16</v>
      </c>
      <c r="D295">
        <v>354.8560574375</v>
      </c>
      <c r="E295">
        <v>5677.696919</v>
      </c>
      <c r="F295">
        <v>3.2606619708875299E-3</v>
      </c>
      <c r="G295">
        <v>0.249017620339789</v>
      </c>
      <c r="H295" t="e">
        <v>#N/A</v>
      </c>
      <c r="I295">
        <v>0.45412312230769097</v>
      </c>
      <c r="J295">
        <v>0.197605524386952</v>
      </c>
      <c r="K295">
        <v>9.4888260583075798E-2</v>
      </c>
      <c r="L295">
        <v>1</v>
      </c>
      <c r="M295">
        <v>7.7849282118901103E-2</v>
      </c>
      <c r="N295">
        <v>0.20265094548187701</v>
      </c>
      <c r="O295">
        <v>77415.1545071</v>
      </c>
      <c r="P295" s="1">
        <v>0.161016949152542</v>
      </c>
      <c r="Q295">
        <v>0.17584745762711901</v>
      </c>
      <c r="R295">
        <v>0.66313559322033899</v>
      </c>
      <c r="S295">
        <v>77</v>
      </c>
      <c r="T295">
        <v>101660.08519480001</v>
      </c>
      <c r="U295" s="1">
        <v>73.736323623376606</v>
      </c>
      <c r="V295">
        <v>125525.04125661</v>
      </c>
      <c r="W295" s="1">
        <v>0.76339223638381004</v>
      </c>
      <c r="X295">
        <v>0.18458868567192899</v>
      </c>
      <c r="Y295">
        <v>5.2019077944260798E-2</v>
      </c>
      <c r="Z295">
        <v>0.23660776361618999</v>
      </c>
      <c r="AA295">
        <v>125.52504125661</v>
      </c>
      <c r="AB295">
        <v>4219.1603993224699</v>
      </c>
      <c r="AC295" s="1">
        <v>519.93567323419904</v>
      </c>
      <c r="AD295">
        <v>57360.465532709197</v>
      </c>
      <c r="AE295" s="1">
        <v>4</v>
      </c>
      <c r="AF295">
        <v>30763</v>
      </c>
      <c r="AG295" s="1">
        <v>42644.2130454793</v>
      </c>
      <c r="AH295" s="1">
        <v>60.149987969889096</v>
      </c>
      <c r="AI295">
        <v>28.697199656930302</v>
      </c>
      <c r="AJ295">
        <v>46.459699886944698</v>
      </c>
      <c r="AK295">
        <v>0.5</v>
      </c>
      <c r="AL295">
        <v>0.39245000000000002</v>
      </c>
      <c r="AM295">
        <v>0.43412899999999999</v>
      </c>
      <c r="AN295">
        <v>0</v>
      </c>
      <c r="AO295" s="1">
        <v>0.994894791268084</v>
      </c>
      <c r="AP295">
        <v>3235.9893337237199</v>
      </c>
      <c r="AQ295" s="1">
        <v>4692.8966040499599</v>
      </c>
      <c r="AR295" s="1">
        <v>14623.543849646599</v>
      </c>
      <c r="AS295" s="1">
        <v>1602.1254268715199</v>
      </c>
      <c r="AT295">
        <v>699.67166910692902</v>
      </c>
      <c r="AU295">
        <v>24854.2268833987</v>
      </c>
      <c r="AV295" s="1">
        <v>12323.574412006001</v>
      </c>
      <c r="AW295" s="1">
        <v>0.47080622319999998</v>
      </c>
      <c r="AX295">
        <v>3599.7337894141001</v>
      </c>
      <c r="AY295" s="1">
        <v>0.13752317410000001</v>
      </c>
      <c r="AZ295">
        <v>867.32367359240004</v>
      </c>
      <c r="BA295">
        <v>3.3134979299999999E-2</v>
      </c>
      <c r="BB295">
        <v>9384.8386351424997</v>
      </c>
      <c r="BC295" s="1">
        <v>0.35853562329999999</v>
      </c>
      <c r="BD295">
        <v>26175.470510154999</v>
      </c>
      <c r="BE295" s="1">
        <v>0.58805407271507304</v>
      </c>
      <c r="BF295">
        <v>0.20666865779728399</v>
      </c>
      <c r="BG295">
        <v>0.14938077212414</v>
      </c>
      <c r="BH295">
        <v>4.2115557392609401E-2</v>
      </c>
      <c r="BI295">
        <v>1.37809399708929E-2</v>
      </c>
    </row>
    <row r="296" spans="1:61" x14ac:dyDescent="0.35">
      <c r="A296" t="s">
        <v>1545</v>
      </c>
      <c r="B296" t="s">
        <v>919</v>
      </c>
      <c r="C296">
        <v>23</v>
      </c>
      <c r="D296">
        <v>17.5234524782609</v>
      </c>
      <c r="E296">
        <v>403.03940699999998</v>
      </c>
      <c r="F296" t="e">
        <v>#N/A</v>
      </c>
      <c r="G296" t="e">
        <v>#N/A</v>
      </c>
      <c r="H296" t="e">
        <v>#N/A</v>
      </c>
      <c r="I296">
        <v>4.1877333183491801E-2</v>
      </c>
      <c r="J296">
        <v>0.88864336805406097</v>
      </c>
      <c r="K296">
        <v>4.7576704352174197E-2</v>
      </c>
      <c r="L296">
        <v>0.76734900675241102</v>
      </c>
      <c r="M296" t="e">
        <v>#N/A</v>
      </c>
      <c r="N296">
        <v>0.19832199217383201</v>
      </c>
      <c r="O296">
        <v>67755.411269760007</v>
      </c>
      <c r="P296" s="1">
        <v>0.26415094339622602</v>
      </c>
      <c r="Q296">
        <v>0.26415094339622602</v>
      </c>
      <c r="R296">
        <v>0.47169811320754701</v>
      </c>
      <c r="S296">
        <v>4.08</v>
      </c>
      <c r="T296">
        <v>104487.02941176</v>
      </c>
      <c r="U296" s="1">
        <v>98.784168382352902</v>
      </c>
      <c r="V296">
        <v>484640.37661706901</v>
      </c>
      <c r="W296" s="1">
        <v>0.41186971715489301</v>
      </c>
      <c r="X296">
        <v>0.38625853987911801</v>
      </c>
      <c r="Y296">
        <v>0.201871742965989</v>
      </c>
      <c r="Z296">
        <v>0.58813028284510704</v>
      </c>
      <c r="AA296">
        <v>484.64037661706902</v>
      </c>
      <c r="AB296">
        <v>15704.1690962988</v>
      </c>
      <c r="AC296" s="1">
        <v>769.98679188707695</v>
      </c>
      <c r="AD296">
        <v>345002.68045992899</v>
      </c>
      <c r="AE296" s="1">
        <v>569</v>
      </c>
      <c r="AF296">
        <v>38440.5</v>
      </c>
      <c r="AG296" s="1">
        <v>60599.486827033201</v>
      </c>
      <c r="AH296" s="1">
        <v>39.599999391348597</v>
      </c>
      <c r="AI296">
        <v>28.399989707914798</v>
      </c>
      <c r="AJ296">
        <v>32.911998744558502</v>
      </c>
      <c r="AK296">
        <v>0</v>
      </c>
      <c r="AL296">
        <v>0</v>
      </c>
      <c r="AM296">
        <v>0</v>
      </c>
      <c r="AN296">
        <v>0</v>
      </c>
      <c r="AO296">
        <v>1.1223675896579599</v>
      </c>
      <c r="AP296">
        <v>3329.2150759838701</v>
      </c>
      <c r="AQ296" s="1">
        <v>5699.0499938880703</v>
      </c>
      <c r="AR296" s="1">
        <v>14382.650354584301</v>
      </c>
      <c r="AS296" s="1">
        <v>816.76435177962605</v>
      </c>
      <c r="AT296">
        <v>19.093542384057699</v>
      </c>
      <c r="AU296">
        <v>24246.7733186199</v>
      </c>
      <c r="AV296" s="1">
        <v>7085.2897813176996</v>
      </c>
      <c r="AW296" s="1">
        <v>0.2300626861</v>
      </c>
      <c r="AX296">
        <v>14345.467746738001</v>
      </c>
      <c r="AY296" s="1">
        <v>0.46580407369999999</v>
      </c>
      <c r="AZ296">
        <v>8163.9230308082997</v>
      </c>
      <c r="BA296">
        <v>0.26508641420000001</v>
      </c>
      <c r="BB296">
        <v>1202.5334544986999</v>
      </c>
      <c r="BC296" s="1">
        <v>3.9046825899999998E-2</v>
      </c>
      <c r="BD296">
        <v>30797.2140133627</v>
      </c>
      <c r="BE296" s="1">
        <v>0.50872307407161999</v>
      </c>
      <c r="BF296">
        <v>0.19276229438577899</v>
      </c>
      <c r="BG296">
        <v>0.14375946436437601</v>
      </c>
      <c r="BH296">
        <v>4.0814467803707503E-2</v>
      </c>
      <c r="BI296">
        <v>0.11394069937451801</v>
      </c>
    </row>
    <row r="297" spans="1:61" x14ac:dyDescent="0.35">
      <c r="A297" t="s">
        <v>1546</v>
      </c>
      <c r="B297" t="s">
        <v>920</v>
      </c>
      <c r="C297">
        <v>118</v>
      </c>
      <c r="D297">
        <v>7.3043829237288103</v>
      </c>
      <c r="E297">
        <v>861.91718500000002</v>
      </c>
      <c r="F297" t="e">
        <v>#N/A</v>
      </c>
      <c r="G297" t="e">
        <v>#N/A</v>
      </c>
      <c r="H297" t="e">
        <v>#N/A</v>
      </c>
      <c r="I297">
        <v>2.2873225661064402E-2</v>
      </c>
      <c r="J297">
        <v>0.951209358357892</v>
      </c>
      <c r="K297">
        <v>2.2373087886533399E-2</v>
      </c>
      <c r="L297">
        <v>0.45087437268597402</v>
      </c>
      <c r="M297" t="e">
        <v>#N/A</v>
      </c>
      <c r="N297">
        <v>0.13665376362293999</v>
      </c>
      <c r="O297">
        <v>57809.305135130002</v>
      </c>
      <c r="P297" s="1">
        <v>0.31578947368421101</v>
      </c>
      <c r="Q297">
        <v>0.17105263157894701</v>
      </c>
      <c r="R297">
        <v>0.51315789473684204</v>
      </c>
      <c r="S297">
        <v>12</v>
      </c>
      <c r="T297">
        <v>83959.083333329996</v>
      </c>
      <c r="U297" s="1">
        <v>71.826432083333302</v>
      </c>
      <c r="V297">
        <v>335740.99117190699</v>
      </c>
      <c r="W297" s="1">
        <v>0.74727190903699103</v>
      </c>
      <c r="X297">
        <v>9.9911213914475994E-2</v>
      </c>
      <c r="Y297">
        <v>0.152816877048533</v>
      </c>
      <c r="Z297">
        <v>0.25272809096300902</v>
      </c>
      <c r="AA297">
        <v>335.74099117190701</v>
      </c>
      <c r="AB297">
        <v>9215.4607637855606</v>
      </c>
      <c r="AC297" s="1">
        <v>791.24109818044701</v>
      </c>
      <c r="AD297" s="1">
        <v>226240.97854495599</v>
      </c>
      <c r="AE297" s="1">
        <v>428</v>
      </c>
      <c r="AF297">
        <v>37619.5</v>
      </c>
      <c r="AG297" s="1">
        <v>57981.810438074601</v>
      </c>
      <c r="AH297" s="1">
        <v>35.219953557357599</v>
      </c>
      <c r="AI297">
        <v>26.019989989190101</v>
      </c>
      <c r="AJ297">
        <v>26.242442688950099</v>
      </c>
      <c r="AK297">
        <v>1.5</v>
      </c>
      <c r="AL297">
        <v>0.93529200000000001</v>
      </c>
      <c r="AM297">
        <v>1.3051379999999999</v>
      </c>
      <c r="AN297">
        <v>2952.96908368291</v>
      </c>
      <c r="AO297">
        <v>2.0241637510505002</v>
      </c>
      <c r="AP297">
        <v>2691.3602030106899</v>
      </c>
      <c r="AQ297" s="1">
        <v>3137.5568059940701</v>
      </c>
      <c r="AR297" s="1">
        <v>10775.0067890803</v>
      </c>
      <c r="AS297" s="1">
        <v>984.43530859638201</v>
      </c>
      <c r="AT297" s="1">
        <v>821.08212055198806</v>
      </c>
      <c r="AU297">
        <v>18409.441227233401</v>
      </c>
      <c r="AV297" s="1">
        <v>7707.2837935436</v>
      </c>
      <c r="AW297" s="1">
        <v>0.33249996590000003</v>
      </c>
      <c r="AX297">
        <v>10915.3404402334</v>
      </c>
      <c r="AY297" s="1">
        <v>0.47089875260000003</v>
      </c>
      <c r="AZ297">
        <v>2497.2307308052</v>
      </c>
      <c r="BA297">
        <v>0.1077330425</v>
      </c>
      <c r="BB297">
        <v>2059.9482951763998</v>
      </c>
      <c r="BC297" s="1">
        <v>8.8868239000000002E-2</v>
      </c>
      <c r="BD297">
        <v>23179.803259758599</v>
      </c>
      <c r="BE297" s="1">
        <v>0.50625505377556401</v>
      </c>
      <c r="BF297">
        <v>0.268287577131605</v>
      </c>
      <c r="BG297">
        <v>0.16276687659411901</v>
      </c>
      <c r="BH297">
        <v>4.9704636740505098E-2</v>
      </c>
      <c r="BI297">
        <v>1.2985855758207401E-2</v>
      </c>
    </row>
    <row r="298" spans="1:61" x14ac:dyDescent="0.35">
      <c r="A298" t="s">
        <v>1547</v>
      </c>
      <c r="B298" t="s">
        <v>921</v>
      </c>
      <c r="C298">
        <v>37</v>
      </c>
      <c r="D298">
        <v>72.294000891891898</v>
      </c>
      <c r="E298">
        <v>2674.878033</v>
      </c>
      <c r="F298" t="e">
        <v>#N/A</v>
      </c>
      <c r="G298">
        <v>8.3588137752585705E-3</v>
      </c>
      <c r="H298" t="e">
        <v>#N/A</v>
      </c>
      <c r="I298">
        <v>1.1109537407591101E-2</v>
      </c>
      <c r="J298">
        <v>0.94146968548731502</v>
      </c>
      <c r="K298">
        <v>3.5252573961122101E-2</v>
      </c>
      <c r="L298">
        <v>0.40393880524643</v>
      </c>
      <c r="M298">
        <v>3.82776282685158E-3</v>
      </c>
      <c r="N298">
        <v>0.177233862334226</v>
      </c>
      <c r="O298">
        <v>71189.686588459997</v>
      </c>
      <c r="P298" s="1">
        <v>0.122222222222222</v>
      </c>
      <c r="Q298">
        <v>0.16111111111111101</v>
      </c>
      <c r="R298">
        <v>0.71666666666666701</v>
      </c>
      <c r="S298">
        <v>17</v>
      </c>
      <c r="T298">
        <v>111645.94117647001</v>
      </c>
      <c r="U298" s="1">
        <v>157.34576664705901</v>
      </c>
      <c r="V298">
        <v>182404.757892002</v>
      </c>
      <c r="W298" s="1">
        <v>0.83501120943333695</v>
      </c>
      <c r="X298">
        <v>0.101129740029359</v>
      </c>
      <c r="Y298">
        <v>6.3859050537303494E-2</v>
      </c>
      <c r="Z298">
        <v>0.16498879056666299</v>
      </c>
      <c r="AA298">
        <v>182.40475789200201</v>
      </c>
      <c r="AB298">
        <v>5709.4128448435304</v>
      </c>
      <c r="AC298" s="1">
        <v>684.16085048465504</v>
      </c>
      <c r="AD298">
        <v>167295.91951280201</v>
      </c>
      <c r="AE298" s="1">
        <v>252</v>
      </c>
      <c r="AF298">
        <v>43001</v>
      </c>
      <c r="AG298" s="1">
        <v>69325.209264658202</v>
      </c>
      <c r="AH298" s="1">
        <v>56.499975928749102</v>
      </c>
      <c r="AI298">
        <v>29.399999587639702</v>
      </c>
      <c r="AJ298">
        <v>31.083091856757299</v>
      </c>
      <c r="AK298">
        <v>1.3</v>
      </c>
      <c r="AL298">
        <v>0.90965399999999996</v>
      </c>
      <c r="AM298">
        <v>1.205284</v>
      </c>
      <c r="AN298">
        <v>0</v>
      </c>
      <c r="AO298">
        <v>0.86685075129438804</v>
      </c>
      <c r="AP298">
        <v>1417.8325079542001</v>
      </c>
      <c r="AQ298" s="1">
        <v>2395.7934421453301</v>
      </c>
      <c r="AR298" s="1">
        <v>7534.6575624594097</v>
      </c>
      <c r="AS298" s="1">
        <v>796.86312560928604</v>
      </c>
      <c r="AT298">
        <v>735.270911696182</v>
      </c>
      <c r="AU298">
        <v>12880.4175498644</v>
      </c>
      <c r="AV298" s="1">
        <v>6318.6649406504002</v>
      </c>
      <c r="AW298" s="1">
        <v>0.46391869450000001</v>
      </c>
      <c r="AX298">
        <v>4906.1921320351003</v>
      </c>
      <c r="AY298" s="1">
        <v>0.36021442349999999</v>
      </c>
      <c r="AZ298">
        <v>996.87362644869995</v>
      </c>
      <c r="BA298">
        <v>7.3190826799999997E-2</v>
      </c>
      <c r="BB298">
        <v>1398.4683042938</v>
      </c>
      <c r="BC298" s="1">
        <v>0.1026760552</v>
      </c>
      <c r="BD298">
        <v>13620.199003428001</v>
      </c>
      <c r="BE298" s="1">
        <v>0.58320799910695398</v>
      </c>
      <c r="BF298">
        <v>0.25952611514747997</v>
      </c>
      <c r="BG298">
        <v>0.111982209913709</v>
      </c>
      <c r="BH298">
        <v>3.0938352055892598E-2</v>
      </c>
      <c r="BI298">
        <v>1.4345323775964499E-2</v>
      </c>
    </row>
    <row r="299" spans="1:61" x14ac:dyDescent="0.35">
      <c r="A299" t="s">
        <v>1548</v>
      </c>
      <c r="B299" t="s">
        <v>922</v>
      </c>
      <c r="C299">
        <v>16</v>
      </c>
      <c r="D299">
        <v>241.07912443750001</v>
      </c>
      <c r="E299">
        <v>3857.2659910000002</v>
      </c>
      <c r="F299">
        <v>3.7951504542546297E-2</v>
      </c>
      <c r="G299">
        <v>2.4885762211488398E-2</v>
      </c>
      <c r="H299" t="e">
        <v>#N/A</v>
      </c>
      <c r="I299">
        <v>3.7524029230404397E-2</v>
      </c>
      <c r="J299">
        <v>0.85290723252264899</v>
      </c>
      <c r="K299">
        <v>4.5458721199285103E-2</v>
      </c>
      <c r="L299">
        <v>0.18803237676340301</v>
      </c>
      <c r="M299">
        <v>3.3422843014732397E-2</v>
      </c>
      <c r="N299">
        <v>0.14382373318280101</v>
      </c>
      <c r="O299">
        <v>78542.936113970005</v>
      </c>
      <c r="P299" s="1">
        <v>0.15503875968992201</v>
      </c>
      <c r="Q299">
        <v>0.193798449612403</v>
      </c>
      <c r="R299">
        <v>0.65116279069767402</v>
      </c>
      <c r="S299">
        <v>26.87</v>
      </c>
      <c r="T299">
        <v>115656.17752139</v>
      </c>
      <c r="U299" s="1">
        <v>143.55288392259001</v>
      </c>
      <c r="V299">
        <v>348713.92668756202</v>
      </c>
      <c r="W299" s="1">
        <v>0.91605944548957297</v>
      </c>
      <c r="X299">
        <v>6.6353059106707302E-2</v>
      </c>
      <c r="Y299">
        <v>1.7587495403720101E-2</v>
      </c>
      <c r="Z299">
        <v>8.3940554510427506E-2</v>
      </c>
      <c r="AA299">
        <v>348.71392668756198</v>
      </c>
      <c r="AB299">
        <v>11471.716522336101</v>
      </c>
      <c r="AC299" s="1">
        <v>1164.4354007423699</v>
      </c>
      <c r="AD299">
        <v>248115.990747139</v>
      </c>
      <c r="AE299" s="1">
        <v>470</v>
      </c>
      <c r="AF299">
        <v>63094.5</v>
      </c>
      <c r="AG299" s="1">
        <v>143989.141894828</v>
      </c>
      <c r="AH299" s="1">
        <v>80.061065333481594</v>
      </c>
      <c r="AI299">
        <v>31.629410621008901</v>
      </c>
      <c r="AJ299">
        <v>37.899075555238802</v>
      </c>
      <c r="AK299">
        <v>5</v>
      </c>
      <c r="AL299">
        <v>2.8216600000000001</v>
      </c>
      <c r="AM299">
        <v>3.61016</v>
      </c>
      <c r="AN299">
        <v>0</v>
      </c>
      <c r="AO299">
        <v>0.62082143510165699</v>
      </c>
      <c r="AP299">
        <v>2034.9043178028501</v>
      </c>
      <c r="AQ299" s="1">
        <v>2248.8795873138902</v>
      </c>
      <c r="AR299" s="1">
        <v>9572.1302565467795</v>
      </c>
      <c r="AS299" s="1">
        <v>1185.0750870346201</v>
      </c>
      <c r="AT299">
        <v>378.752072947204</v>
      </c>
      <c r="AU299">
        <v>15419.741321645301</v>
      </c>
      <c r="AV299" s="1">
        <v>4249.7502517031999</v>
      </c>
      <c r="AW299" s="1">
        <v>0.27827351259999999</v>
      </c>
      <c r="AX299">
        <v>9232.1845738432003</v>
      </c>
      <c r="AY299" s="1">
        <v>0.60452315509999999</v>
      </c>
      <c r="AZ299">
        <v>1152.3417901753</v>
      </c>
      <c r="BA299" s="1">
        <v>7.5455304099999995E-2</v>
      </c>
      <c r="BB299">
        <v>637.56946017029998</v>
      </c>
      <c r="BC299" s="1">
        <v>4.1748028200000002E-2</v>
      </c>
      <c r="BD299">
        <v>15271.846075891999</v>
      </c>
      <c r="BE299" s="1">
        <v>0.62190085596953004</v>
      </c>
      <c r="BF299">
        <v>0.20941776491841299</v>
      </c>
      <c r="BG299">
        <v>0.1217342743167</v>
      </c>
      <c r="BH299">
        <v>3.1498817023089702E-2</v>
      </c>
      <c r="BI299">
        <v>1.5448287772267999E-2</v>
      </c>
    </row>
    <row r="300" spans="1:61" x14ac:dyDescent="0.35">
      <c r="A300" t="s">
        <v>1549</v>
      </c>
      <c r="B300" t="s">
        <v>923</v>
      </c>
      <c r="C300">
        <v>6</v>
      </c>
      <c r="D300">
        <v>74.231266833333294</v>
      </c>
      <c r="E300">
        <v>445.38760100000002</v>
      </c>
      <c r="F300" t="e">
        <v>#N/A</v>
      </c>
      <c r="G300" t="e">
        <v>#N/A</v>
      </c>
      <c r="H300" t="e">
        <v>#N/A</v>
      </c>
      <c r="I300">
        <v>0.10700197767021399</v>
      </c>
      <c r="J300">
        <v>0.81701138193785505</v>
      </c>
      <c r="K300">
        <v>6.2430698668239797E-2</v>
      </c>
      <c r="L300">
        <v>0.58704787551873705</v>
      </c>
      <c r="M300" t="e">
        <v>#N/A</v>
      </c>
      <c r="N300">
        <v>0.17102457921231601</v>
      </c>
      <c r="O300">
        <v>65549.216596340004</v>
      </c>
      <c r="P300" s="1">
        <v>0.23684210526315799</v>
      </c>
      <c r="Q300">
        <v>0.157894736842105</v>
      </c>
      <c r="R300">
        <v>0.60526315789473695</v>
      </c>
      <c r="S300">
        <v>7.17</v>
      </c>
      <c r="T300">
        <v>69084.362622030007</v>
      </c>
      <c r="U300" s="1">
        <v>62.118214923291497</v>
      </c>
      <c r="V300">
        <v>146010.126581858</v>
      </c>
      <c r="W300" s="1">
        <v>0.65688324509350104</v>
      </c>
      <c r="X300">
        <v>5.14530739907521E-2</v>
      </c>
      <c r="Y300">
        <v>0.29166368091574602</v>
      </c>
      <c r="Z300">
        <v>0.34311675490649901</v>
      </c>
      <c r="AA300">
        <v>146.010126581858</v>
      </c>
      <c r="AB300">
        <v>4526.3900375170097</v>
      </c>
      <c r="AC300" s="1">
        <v>257.937153486228</v>
      </c>
      <c r="AD300">
        <v>107258.058917185</v>
      </c>
      <c r="AE300" s="1">
        <v>67</v>
      </c>
      <c r="AF300">
        <v>41173</v>
      </c>
      <c r="AG300" s="1">
        <v>75750.3295454545</v>
      </c>
      <c r="AH300" s="1">
        <v>55.899997943819898</v>
      </c>
      <c r="AI300">
        <v>19.999981272461302</v>
      </c>
      <c r="AJ300">
        <v>30.296917260650599</v>
      </c>
      <c r="AK300">
        <v>4</v>
      </c>
      <c r="AL300">
        <v>3.063348</v>
      </c>
      <c r="AM300">
        <v>3.3253599999999999</v>
      </c>
      <c r="AN300">
        <v>0</v>
      </c>
      <c r="AO300">
        <v>0.56540371771160403</v>
      </c>
      <c r="AP300">
        <v>2243.5268017261201</v>
      </c>
      <c r="AQ300" s="1">
        <v>2648.38897030724</v>
      </c>
      <c r="AR300" s="1">
        <v>9538.5632210268905</v>
      </c>
      <c r="AS300" s="1">
        <v>882.04671418322698</v>
      </c>
      <c r="AT300">
        <v>161.363787044444</v>
      </c>
      <c r="AU300">
        <v>15473.8894942879</v>
      </c>
      <c r="AV300" s="1">
        <v>9678.8746348664008</v>
      </c>
      <c r="AW300" s="1">
        <v>0.56958739899999999</v>
      </c>
      <c r="AX300">
        <v>4051.1960709857999</v>
      </c>
      <c r="AY300" s="1">
        <v>0.23840687269999999</v>
      </c>
      <c r="AZ300">
        <v>1582.5861505787</v>
      </c>
      <c r="BA300" s="1">
        <v>9.3132844800000003E-2</v>
      </c>
      <c r="BB300">
        <v>1680.1253770881001</v>
      </c>
      <c r="BC300" s="1">
        <v>9.88728834E-2</v>
      </c>
      <c r="BD300">
        <v>16992.782233518999</v>
      </c>
      <c r="BE300" s="1">
        <v>0.55993604007985498</v>
      </c>
      <c r="BF300">
        <v>0.220237815190163</v>
      </c>
      <c r="BG300">
        <v>0.17360318146560999</v>
      </c>
      <c r="BH300">
        <v>3.2979731190315699E-2</v>
      </c>
      <c r="BI300">
        <v>1.3243232074056199E-2</v>
      </c>
    </row>
    <row r="301" spans="1:61" x14ac:dyDescent="0.35">
      <c r="A301" t="s">
        <v>1550</v>
      </c>
      <c r="B301" t="s">
        <v>924</v>
      </c>
      <c r="C301">
        <v>39</v>
      </c>
      <c r="D301">
        <v>10.2704402820513</v>
      </c>
      <c r="E301">
        <v>400.54717099999999</v>
      </c>
      <c r="F301" t="e">
        <v>#N/A</v>
      </c>
      <c r="G301" t="e">
        <v>#N/A</v>
      </c>
      <c r="H301" t="e">
        <v>#N/A</v>
      </c>
      <c r="I301" t="e">
        <v>#N/A</v>
      </c>
      <c r="J301">
        <v>0.95959128234199098</v>
      </c>
      <c r="K301" t="e">
        <v>#N/A</v>
      </c>
      <c r="L301">
        <v>0.38170588709141101</v>
      </c>
      <c r="M301" t="e">
        <v>#N/A</v>
      </c>
      <c r="N301">
        <v>0.10926018134931</v>
      </c>
      <c r="O301">
        <v>49128.426229500001</v>
      </c>
      <c r="P301" s="1">
        <v>0.27777777777777801</v>
      </c>
      <c r="Q301">
        <v>0.240740740740741</v>
      </c>
      <c r="R301">
        <v>0.48148148148148101</v>
      </c>
      <c r="S301">
        <v>7.23</v>
      </c>
      <c r="T301">
        <v>66019.091286299998</v>
      </c>
      <c r="U301" s="1">
        <v>55.400715214384498</v>
      </c>
      <c r="V301">
        <v>429354.47420748399</v>
      </c>
      <c r="W301" s="1">
        <v>0.55030384345043903</v>
      </c>
      <c r="X301">
        <v>1.10236432000796E-2</v>
      </c>
      <c r="Y301">
        <v>0.43867251334948099</v>
      </c>
      <c r="Z301">
        <v>0.44969615654956102</v>
      </c>
      <c r="AA301">
        <v>429.35447420748397</v>
      </c>
      <c r="AB301">
        <v>14362.0063166043</v>
      </c>
      <c r="AC301" s="1">
        <v>840.07566239932396</v>
      </c>
      <c r="AD301">
        <v>287423.487817313</v>
      </c>
      <c r="AE301" s="1">
        <v>519</v>
      </c>
      <c r="AF301">
        <v>41505</v>
      </c>
      <c r="AG301" s="1">
        <v>67319.898714652998</v>
      </c>
      <c r="AH301" s="1">
        <v>40.174089950008899</v>
      </c>
      <c r="AI301">
        <v>28.195546360423702</v>
      </c>
      <c r="AJ301">
        <v>28.197973425607</v>
      </c>
      <c r="AK301">
        <v>0</v>
      </c>
      <c r="AL301">
        <v>0</v>
      </c>
      <c r="AM301">
        <v>0</v>
      </c>
      <c r="AN301">
        <v>0</v>
      </c>
      <c r="AO301">
        <v>0.98102805356741396</v>
      </c>
      <c r="AP301">
        <v>2870.28665595044</v>
      </c>
      <c r="AQ301" s="1">
        <v>4031.2741592175698</v>
      </c>
      <c r="AR301" s="1">
        <v>9541.8945300702198</v>
      </c>
      <c r="AS301" s="1">
        <v>942.99133122575495</v>
      </c>
      <c r="AT301" s="1">
        <v>914.00555666388698</v>
      </c>
      <c r="AU301">
        <v>18300.4522331279</v>
      </c>
      <c r="AV301" s="1">
        <v>8970.0961293723994</v>
      </c>
      <c r="AW301" s="1">
        <v>0.32519650880000001</v>
      </c>
      <c r="AX301">
        <v>13357.139354667201</v>
      </c>
      <c r="AY301" s="1">
        <v>0.48424175419999999</v>
      </c>
      <c r="AZ301">
        <v>3901.8078832215001</v>
      </c>
      <c r="BA301">
        <v>0.14145381309999999</v>
      </c>
      <c r="BB301">
        <v>1354.574191526</v>
      </c>
      <c r="BC301" s="1">
        <v>4.9107923900000003E-2</v>
      </c>
      <c r="BD301">
        <v>27583.6175587871</v>
      </c>
      <c r="BE301" s="1">
        <v>0.55302953154946899</v>
      </c>
      <c r="BF301">
        <v>0.22240247706307101</v>
      </c>
      <c r="BG301">
        <v>0.17000599075522599</v>
      </c>
      <c r="BH301">
        <v>3.35769672041153E-2</v>
      </c>
      <c r="BI301">
        <v>2.0985033428119401E-2</v>
      </c>
    </row>
    <row r="302" spans="1:61" x14ac:dyDescent="0.35">
      <c r="A302" t="s">
        <v>1551</v>
      </c>
      <c r="B302" t="s">
        <v>925</v>
      </c>
      <c r="C302">
        <v>114</v>
      </c>
      <c r="D302">
        <v>8.7554011929824593</v>
      </c>
      <c r="E302">
        <v>998.11573599999997</v>
      </c>
      <c r="F302" t="e">
        <v>#N/A</v>
      </c>
      <c r="G302" t="e">
        <v>#N/A</v>
      </c>
      <c r="H302" t="e">
        <v>#N/A</v>
      </c>
      <c r="I302">
        <v>1.13433678515214E-2</v>
      </c>
      <c r="J302">
        <v>0.94634582567880499</v>
      </c>
      <c r="K302">
        <v>3.9225995673691297E-2</v>
      </c>
      <c r="L302">
        <v>0.50203212528329499</v>
      </c>
      <c r="M302" t="e">
        <v>#N/A</v>
      </c>
      <c r="N302">
        <v>0.18326583870774099</v>
      </c>
      <c r="O302">
        <v>67622.582417579993</v>
      </c>
      <c r="P302" s="1">
        <v>0.123595505617978</v>
      </c>
      <c r="Q302">
        <v>0.13483146067415699</v>
      </c>
      <c r="R302">
        <v>0.74157303370786498</v>
      </c>
      <c r="S302">
        <v>6</v>
      </c>
      <c r="T302">
        <v>99069.833333329996</v>
      </c>
      <c r="U302" s="1">
        <v>166.352622666667</v>
      </c>
      <c r="V302">
        <v>165089.55230017501</v>
      </c>
      <c r="W302" s="1">
        <v>0.864537104602494</v>
      </c>
      <c r="X302">
        <v>2.4359916416269899E-2</v>
      </c>
      <c r="Y302">
        <v>0.111102978981236</v>
      </c>
      <c r="Z302">
        <v>0.135462895397506</v>
      </c>
      <c r="AA302">
        <v>165.089552300175</v>
      </c>
      <c r="AB302">
        <v>3364.4054280294399</v>
      </c>
      <c r="AC302" s="1">
        <v>381.86836080500399</v>
      </c>
      <c r="AD302" s="1">
        <v>135857.08594053701</v>
      </c>
      <c r="AE302" s="1">
        <v>124</v>
      </c>
      <c r="AF302">
        <v>39434</v>
      </c>
      <c r="AG302" s="1">
        <v>57898.9375</v>
      </c>
      <c r="AH302" s="1">
        <v>22.799930956805401</v>
      </c>
      <c r="AI302">
        <v>19.999991576412</v>
      </c>
      <c r="AJ302">
        <v>22.799757846930401</v>
      </c>
      <c r="AK302">
        <v>0</v>
      </c>
      <c r="AL302">
        <v>0</v>
      </c>
      <c r="AM302">
        <v>0</v>
      </c>
      <c r="AN302">
        <v>0</v>
      </c>
      <c r="AO302">
        <v>0.86092662862230496</v>
      </c>
      <c r="AP302">
        <v>1980.8326215989</v>
      </c>
      <c r="AQ302" s="1">
        <v>3716.0463022696999</v>
      </c>
      <c r="AR302" s="1">
        <v>8977.5131849038407</v>
      </c>
      <c r="AS302" s="1">
        <v>1243.55503598633</v>
      </c>
      <c r="AT302">
        <v>346.511869841916</v>
      </c>
      <c r="AU302">
        <v>16264.459014600699</v>
      </c>
      <c r="AV302" s="1">
        <v>11457.211007468901</v>
      </c>
      <c r="AW302" s="1">
        <v>0.61867111939999997</v>
      </c>
      <c r="AX302">
        <v>3107.9643674825002</v>
      </c>
      <c r="AY302" s="1">
        <v>0.1678251184</v>
      </c>
      <c r="AZ302">
        <v>1538.7181358164</v>
      </c>
      <c r="BA302">
        <v>8.3088325000000005E-2</v>
      </c>
      <c r="BB302">
        <v>2415.1720277333002</v>
      </c>
      <c r="BC302">
        <v>0.1304154371</v>
      </c>
      <c r="BD302">
        <v>18519.065538501101</v>
      </c>
      <c r="BE302" s="1">
        <v>0.60631290600379795</v>
      </c>
      <c r="BF302">
        <v>0.233790369495852</v>
      </c>
      <c r="BG302">
        <v>0.100400304056374</v>
      </c>
      <c r="BH302">
        <v>4.60182586431497E-2</v>
      </c>
      <c r="BI302">
        <v>1.3478161800826199E-2</v>
      </c>
    </row>
    <row r="303" spans="1:61" x14ac:dyDescent="0.35">
      <c r="A303" t="s">
        <v>1552</v>
      </c>
      <c r="B303" t="s">
        <v>926</v>
      </c>
      <c r="C303">
        <v>11</v>
      </c>
      <c r="D303">
        <v>326.11790463636402</v>
      </c>
      <c r="E303">
        <v>3587.2969509999998</v>
      </c>
      <c r="F303">
        <v>2.3183538263559299E-2</v>
      </c>
      <c r="G303">
        <v>0.111538836812028</v>
      </c>
      <c r="H303" t="e">
        <v>#N/A</v>
      </c>
      <c r="I303">
        <v>7.7146210732930806E-2</v>
      </c>
      <c r="J303">
        <v>0.68791546460658104</v>
      </c>
      <c r="K303">
        <v>9.9140267068008103E-2</v>
      </c>
      <c r="L303">
        <v>0.676431510595628</v>
      </c>
      <c r="M303">
        <v>5.0195672095465597E-2</v>
      </c>
      <c r="N303">
        <v>0.13804316244136</v>
      </c>
      <c r="O303">
        <v>79753.309627680006</v>
      </c>
      <c r="P303" s="1">
        <v>0.20833333333333301</v>
      </c>
      <c r="Q303">
        <v>0.140151515151515</v>
      </c>
      <c r="R303">
        <v>0.65151515151515105</v>
      </c>
      <c r="S303">
        <v>24</v>
      </c>
      <c r="T303">
        <v>115079.66666666001</v>
      </c>
      <c r="U303" s="1">
        <v>149.470706291667</v>
      </c>
      <c r="V303">
        <v>96584.889607038305</v>
      </c>
      <c r="W303" s="1">
        <v>0.75610464690064005</v>
      </c>
      <c r="X303">
        <v>0.19050453551716401</v>
      </c>
      <c r="Y303">
        <v>5.3390817582195799E-2</v>
      </c>
      <c r="Z303">
        <v>0.24389535309936</v>
      </c>
      <c r="AA303">
        <v>96.584889607038306</v>
      </c>
      <c r="AB303">
        <v>3378.00415341194</v>
      </c>
      <c r="AC303" s="1">
        <v>372.86923783299602</v>
      </c>
      <c r="AD303">
        <v>60923.368506704603</v>
      </c>
      <c r="AE303" s="1">
        <v>9</v>
      </c>
      <c r="AF303">
        <v>35698.5</v>
      </c>
      <c r="AG303" s="1">
        <v>47565.517011834301</v>
      </c>
      <c r="AH303" s="1">
        <v>65.299981944755302</v>
      </c>
      <c r="AI303">
        <v>29.466496196914701</v>
      </c>
      <c r="AJ303">
        <v>48.336296711074901</v>
      </c>
      <c r="AK303">
        <v>0.5</v>
      </c>
      <c r="AL303">
        <v>0.30050700000000002</v>
      </c>
      <c r="AM303">
        <v>0.45355000000000001</v>
      </c>
      <c r="AN303">
        <v>0</v>
      </c>
      <c r="AO303">
        <v>0.95975897488376005</v>
      </c>
      <c r="AP303">
        <v>1521.1319315170899</v>
      </c>
      <c r="AQ303" s="1">
        <v>2426.3163961304299</v>
      </c>
      <c r="AR303" s="1">
        <v>9448.5387251120792</v>
      </c>
      <c r="AS303" s="1">
        <v>1244.73235725726</v>
      </c>
      <c r="AT303">
        <v>632.210929560149</v>
      </c>
      <c r="AU303">
        <v>15272.930339577</v>
      </c>
      <c r="AV303" s="1">
        <v>9916.8468128985005</v>
      </c>
      <c r="AW303" s="1">
        <v>0.62081080980000003</v>
      </c>
      <c r="AX303">
        <v>2797.5657057235999</v>
      </c>
      <c r="AY303" s="1">
        <v>0.175132183</v>
      </c>
      <c r="AZ303">
        <v>745.67289866429996</v>
      </c>
      <c r="BA303">
        <v>4.66803415E-2</v>
      </c>
      <c r="BB303">
        <v>2513.9386436312998</v>
      </c>
      <c r="BC303" s="1">
        <v>0.15737666559999999</v>
      </c>
      <c r="BD303">
        <v>15974.0240609177</v>
      </c>
      <c r="BE303" s="1">
        <v>0.58018958971297097</v>
      </c>
      <c r="BF303">
        <v>0.26700125005990299</v>
      </c>
      <c r="BG303">
        <v>0.10740635456148299</v>
      </c>
      <c r="BH303">
        <v>3.7287947485803802E-2</v>
      </c>
      <c r="BI303">
        <v>8.11485817983848E-3</v>
      </c>
    </row>
    <row r="304" spans="1:61" x14ac:dyDescent="0.35">
      <c r="A304" t="s">
        <v>1553</v>
      </c>
      <c r="B304" t="s">
        <v>927</v>
      </c>
      <c r="C304">
        <v>3</v>
      </c>
      <c r="D304">
        <v>534.10272566666697</v>
      </c>
      <c r="E304">
        <v>1602.3081769999999</v>
      </c>
      <c r="F304">
        <v>1.74472728512149E-2</v>
      </c>
      <c r="G304">
        <v>8.3224349426914198E-3</v>
      </c>
      <c r="H304" t="e">
        <v>#N/A</v>
      </c>
      <c r="I304">
        <v>5.92283681808378E-2</v>
      </c>
      <c r="J304">
        <v>0.85366904163442303</v>
      </c>
      <c r="K304">
        <v>6.0757972441695E-2</v>
      </c>
      <c r="L304">
        <v>9.4760527535828601E-2</v>
      </c>
      <c r="M304">
        <v>2.3686358893688399E-2</v>
      </c>
      <c r="N304">
        <v>8.0093661776313399E-2</v>
      </c>
      <c r="O304">
        <v>88511.633219580006</v>
      </c>
      <c r="P304" s="1">
        <v>9.6491228070175405E-2</v>
      </c>
      <c r="Q304">
        <v>7.8947368421052599E-2</v>
      </c>
      <c r="R304">
        <v>0.82456140350877205</v>
      </c>
      <c r="S304">
        <v>9</v>
      </c>
      <c r="T304">
        <v>126660.44444444</v>
      </c>
      <c r="U304" s="1">
        <v>178.034241888889</v>
      </c>
      <c r="V304">
        <v>356596.60120426398</v>
      </c>
      <c r="W304" s="1">
        <v>0.91771794013994101</v>
      </c>
      <c r="X304">
        <v>6.0792244848919097E-2</v>
      </c>
      <c r="Y304">
        <v>2.1489815011140199E-2</v>
      </c>
      <c r="Z304">
        <v>8.2282059860059306E-2</v>
      </c>
      <c r="AA304">
        <v>356.596601204264</v>
      </c>
      <c r="AB304">
        <v>14351.0052124012</v>
      </c>
      <c r="AC304" s="1">
        <v>1389.64095793914</v>
      </c>
      <c r="AD304">
        <v>291925.15765836003</v>
      </c>
      <c r="AE304" s="1">
        <v>523</v>
      </c>
      <c r="AF304">
        <v>84251</v>
      </c>
      <c r="AG304" s="1">
        <v>191620.126242775</v>
      </c>
      <c r="AH304" s="1">
        <v>106.26999381047</v>
      </c>
      <c r="AI304">
        <v>37.532498446879003</v>
      </c>
      <c r="AJ304">
        <v>57.842893676265597</v>
      </c>
      <c r="AK304">
        <v>0</v>
      </c>
      <c r="AL304">
        <v>0</v>
      </c>
      <c r="AM304">
        <v>0</v>
      </c>
      <c r="AN304">
        <v>0</v>
      </c>
      <c r="AO304">
        <v>0.56315744452068695</v>
      </c>
      <c r="AP304">
        <v>1987.1246341395899</v>
      </c>
      <c r="AQ304" s="1">
        <v>2538.2061630707099</v>
      </c>
      <c r="AR304" s="1">
        <v>9828.3027235652698</v>
      </c>
      <c r="AS304" s="1">
        <v>1000.39674827173</v>
      </c>
      <c r="AT304">
        <v>539.87622507152696</v>
      </c>
      <c r="AU304">
        <v>15893.906494118801</v>
      </c>
      <c r="AV304" s="1">
        <v>2882.3365502571</v>
      </c>
      <c r="AW304" s="1">
        <v>0.17422462899999999</v>
      </c>
      <c r="AX304">
        <v>11863.094120514799</v>
      </c>
      <c r="AY304" s="1">
        <v>0.71707211719999997</v>
      </c>
      <c r="AZ304">
        <v>1280.8575534792999</v>
      </c>
      <c r="BA304">
        <v>7.7422232999999993E-2</v>
      </c>
      <c r="BB304">
        <v>517.50679471549995</v>
      </c>
      <c r="BC304" s="1">
        <v>3.1281020700000002E-2</v>
      </c>
      <c r="BD304">
        <v>16543.795018966699</v>
      </c>
      <c r="BE304" s="1">
        <v>0.56177141010577603</v>
      </c>
      <c r="BF304">
        <v>0.18305540888726399</v>
      </c>
      <c r="BG304">
        <v>0.21176255632458299</v>
      </c>
      <c r="BH304">
        <v>2.5801706062033799E-2</v>
      </c>
      <c r="BI304">
        <v>1.7608918620343299E-2</v>
      </c>
    </row>
    <row r="305" spans="1:61" x14ac:dyDescent="0.35">
      <c r="A305" t="s">
        <v>1554</v>
      </c>
      <c r="B305" t="s">
        <v>928</v>
      </c>
      <c r="C305">
        <v>31</v>
      </c>
      <c r="D305">
        <v>45.226634451612902</v>
      </c>
      <c r="E305">
        <v>1402.025668</v>
      </c>
      <c r="F305" t="e">
        <v>#N/A</v>
      </c>
      <c r="G305">
        <v>1.2945204441357799E-2</v>
      </c>
      <c r="H305" t="e">
        <v>#N/A</v>
      </c>
      <c r="I305">
        <v>3.04298197201909E-2</v>
      </c>
      <c r="J305">
        <v>0.91333420364765705</v>
      </c>
      <c r="K305">
        <v>3.86183066068281E-2</v>
      </c>
      <c r="L305">
        <v>0.49035972868266597</v>
      </c>
      <c r="M305">
        <v>1.2881900727556701E-2</v>
      </c>
      <c r="N305">
        <v>0.17824680592716999</v>
      </c>
      <c r="O305">
        <v>60768.874075510001</v>
      </c>
      <c r="P305" s="1">
        <v>0.27826086956521701</v>
      </c>
      <c r="Q305">
        <v>0.22608695652173899</v>
      </c>
      <c r="R305">
        <v>0.495652173913044</v>
      </c>
      <c r="S305">
        <v>10</v>
      </c>
      <c r="T305">
        <v>94496.2</v>
      </c>
      <c r="U305" s="1">
        <v>140.2025668</v>
      </c>
      <c r="V305">
        <v>196096.31711821101</v>
      </c>
      <c r="W305" s="1">
        <v>0.933892943082268</v>
      </c>
      <c r="X305">
        <v>3.6580345101246303E-2</v>
      </c>
      <c r="Y305">
        <v>2.9526711816486199E-2</v>
      </c>
      <c r="Z305">
        <v>6.6107056917732401E-2</v>
      </c>
      <c r="AA305">
        <v>196.096317118211</v>
      </c>
      <c r="AB305">
        <v>4828.55924432334</v>
      </c>
      <c r="AC305" s="1">
        <v>728.247794105293</v>
      </c>
      <c r="AD305">
        <v>138563.406802613</v>
      </c>
      <c r="AE305" s="1">
        <v>132</v>
      </c>
      <c r="AF305">
        <v>46918.5</v>
      </c>
      <c r="AG305" s="1">
        <v>71193.036400404497</v>
      </c>
      <c r="AH305" s="1">
        <v>27.3399081529077</v>
      </c>
      <c r="AI305">
        <v>24.499998286318199</v>
      </c>
      <c r="AJ305">
        <v>25.5813051661959</v>
      </c>
      <c r="AK305">
        <v>3.7</v>
      </c>
      <c r="AL305">
        <v>3.7</v>
      </c>
      <c r="AM305">
        <v>3.7</v>
      </c>
      <c r="AN305">
        <v>1106.51516973511</v>
      </c>
      <c r="AO305">
        <v>1.1857037957904499</v>
      </c>
      <c r="AP305">
        <v>1619.06104275403</v>
      </c>
      <c r="AQ305" s="1">
        <v>3590.1179592383901</v>
      </c>
      <c r="AR305" s="1">
        <v>7747.8535435772101</v>
      </c>
      <c r="AS305" s="1">
        <v>1025.2829764882699</v>
      </c>
      <c r="AT305">
        <v>328.22442591685802</v>
      </c>
      <c r="AU305">
        <v>14310.539947974799</v>
      </c>
      <c r="AV305" s="1">
        <v>7965.8308576632999</v>
      </c>
      <c r="AW305" s="1">
        <v>0.53395378650000003</v>
      </c>
      <c r="AX305">
        <v>4689.5962719876998</v>
      </c>
      <c r="AY305" s="1">
        <v>0.31434607780000001</v>
      </c>
      <c r="AZ305">
        <v>1018.6949632378</v>
      </c>
      <c r="BA305">
        <v>6.8283653299999997E-2</v>
      </c>
      <c r="BB305">
        <v>1244.45524355</v>
      </c>
      <c r="BC305" s="1">
        <v>8.3416482400000005E-2</v>
      </c>
      <c r="BD305">
        <v>14918.577336438801</v>
      </c>
      <c r="BE305" s="1">
        <v>0.48838591147809501</v>
      </c>
      <c r="BF305">
        <v>0.20286299921793799</v>
      </c>
      <c r="BG305">
        <v>0.273028581193138</v>
      </c>
      <c r="BH305">
        <v>2.0110090414796899E-2</v>
      </c>
      <c r="BI305">
        <v>1.56124176960313E-2</v>
      </c>
    </row>
    <row r="306" spans="1:61" x14ac:dyDescent="0.35">
      <c r="A306" t="s">
        <v>1922</v>
      </c>
      <c r="B306" t="s">
        <v>929</v>
      </c>
      <c r="C306">
        <v>45</v>
      </c>
      <c r="D306">
        <v>55.374816044444501</v>
      </c>
      <c r="E306">
        <v>2491.8667220000002</v>
      </c>
      <c r="F306">
        <v>6.09307709336941E-3</v>
      </c>
      <c r="G306">
        <v>7.7191473422995498E-3</v>
      </c>
      <c r="H306" t="e">
        <v>#N/A</v>
      </c>
      <c r="I306">
        <v>6.8271212686676797E-2</v>
      </c>
      <c r="J306">
        <v>0.85616723534879902</v>
      </c>
      <c r="K306">
        <v>6.0990562684522603E-2</v>
      </c>
      <c r="L306">
        <v>0.33723700762859299</v>
      </c>
      <c r="M306">
        <v>1.5234556129292301E-2</v>
      </c>
      <c r="N306">
        <v>0.15787001342278201</v>
      </c>
      <c r="O306">
        <v>73323.073515729993</v>
      </c>
      <c r="P306" s="1">
        <v>0.197368421052632</v>
      </c>
      <c r="Q306">
        <v>0.11184210526315801</v>
      </c>
      <c r="R306">
        <v>0.69078947368421095</v>
      </c>
      <c r="S306">
        <v>16</v>
      </c>
      <c r="T306">
        <v>91380.75</v>
      </c>
      <c r="U306" s="1">
        <v>155.74167012500001</v>
      </c>
      <c r="V306">
        <v>186260.210428702</v>
      </c>
      <c r="W306" s="1">
        <v>0.84293810503059396</v>
      </c>
      <c r="X306">
        <v>0.120781701693139</v>
      </c>
      <c r="Y306">
        <v>3.6280193276266998E-2</v>
      </c>
      <c r="Z306">
        <v>0.15706189496940601</v>
      </c>
      <c r="AA306">
        <v>186.26021042870201</v>
      </c>
      <c r="AB306">
        <v>4902.0089606541997</v>
      </c>
      <c r="AC306" s="1">
        <v>557.18578274749302</v>
      </c>
      <c r="AD306">
        <v>167071.67210833999</v>
      </c>
      <c r="AE306" s="1">
        <v>250</v>
      </c>
      <c r="AF306">
        <v>41754.5</v>
      </c>
      <c r="AG306" s="1">
        <v>62531.583963523102</v>
      </c>
      <c r="AH306" s="1">
        <v>55.649022829835403</v>
      </c>
      <c r="AI306">
        <v>24.605679515465798</v>
      </c>
      <c r="AJ306">
        <v>29.458487463852901</v>
      </c>
      <c r="AK306">
        <v>1.5</v>
      </c>
      <c r="AL306">
        <v>0.75732999999999995</v>
      </c>
      <c r="AM306">
        <v>1.179889</v>
      </c>
      <c r="AN306">
        <v>0</v>
      </c>
      <c r="AO306" s="1">
        <v>0.81923616501601204</v>
      </c>
      <c r="AP306">
        <v>1796.46213438216</v>
      </c>
      <c r="AQ306" s="1">
        <v>2475.4669202568998</v>
      </c>
      <c r="AR306" s="1">
        <v>7889.72604209769</v>
      </c>
      <c r="AS306" s="1">
        <v>739.70124634940203</v>
      </c>
      <c r="AT306">
        <v>50.585719086464003</v>
      </c>
      <c r="AU306">
        <v>12951.9420621726</v>
      </c>
      <c r="AV306" s="1">
        <v>6685.9333964364996</v>
      </c>
      <c r="AW306" s="1">
        <v>0.52200164770000002</v>
      </c>
      <c r="AX306">
        <v>4826.3070004670999</v>
      </c>
      <c r="AY306" s="1">
        <v>0.37681204060000001</v>
      </c>
      <c r="AZ306">
        <v>625.37272750529996</v>
      </c>
      <c r="BA306">
        <v>4.8825732300000001E-2</v>
      </c>
      <c r="BB306">
        <v>670.64797180120001</v>
      </c>
      <c r="BC306" s="1">
        <v>5.2360579400000003E-2</v>
      </c>
      <c r="BD306">
        <v>12808.261096210101</v>
      </c>
      <c r="BE306" s="1">
        <v>0.58425899236263801</v>
      </c>
      <c r="BF306">
        <v>0.218725802937486</v>
      </c>
      <c r="BG306">
        <v>0.156151593967395</v>
      </c>
      <c r="BH306">
        <v>2.9113884714734101E-2</v>
      </c>
      <c r="BI306">
        <v>1.1749726017747699E-2</v>
      </c>
    </row>
    <row r="307" spans="1:61" x14ac:dyDescent="0.35">
      <c r="A307" t="s">
        <v>1555</v>
      </c>
      <c r="B307" t="s">
        <v>930</v>
      </c>
      <c r="C307">
        <v>49</v>
      </c>
      <c r="D307">
        <v>51.259884428571397</v>
      </c>
      <c r="E307">
        <v>2511.7343369999999</v>
      </c>
      <c r="F307" t="e">
        <v>#N/A</v>
      </c>
      <c r="G307">
        <v>5.0951597633473303E-2</v>
      </c>
      <c r="H307" t="e">
        <v>#N/A</v>
      </c>
      <c r="I307">
        <v>3.6344753898024898E-2</v>
      </c>
      <c r="J307">
        <v>0.82284847311728504</v>
      </c>
      <c r="K307">
        <v>8.5481246546379494E-2</v>
      </c>
      <c r="L307">
        <v>0.656943045008194</v>
      </c>
      <c r="M307" t="e">
        <v>#N/A</v>
      </c>
      <c r="N307">
        <v>0.20938847438366201</v>
      </c>
      <c r="O307">
        <v>58983.865977109999</v>
      </c>
      <c r="P307" s="1">
        <v>0.22727272727272699</v>
      </c>
      <c r="Q307">
        <v>0.15702479338843001</v>
      </c>
      <c r="R307">
        <v>0.61570247933884303</v>
      </c>
      <c r="S307">
        <v>23</v>
      </c>
      <c r="T307">
        <v>83120.391304339995</v>
      </c>
      <c r="U307" s="1">
        <v>109.20584073913</v>
      </c>
      <c r="V307">
        <v>199449.588525492</v>
      </c>
      <c r="W307" s="1">
        <v>0.76495604338176704</v>
      </c>
      <c r="X307">
        <v>0.164165464219233</v>
      </c>
      <c r="Y307">
        <v>7.0878492399000501E-2</v>
      </c>
      <c r="Z307">
        <v>0.23504395661823299</v>
      </c>
      <c r="AA307">
        <v>199.449588525492</v>
      </c>
      <c r="AB307">
        <v>6744.5970501139</v>
      </c>
      <c r="AC307" s="1">
        <v>611.266740030238</v>
      </c>
      <c r="AD307">
        <v>120389.074554356</v>
      </c>
      <c r="AE307" s="1">
        <v>89</v>
      </c>
      <c r="AF307">
        <v>35244</v>
      </c>
      <c r="AG307" s="1">
        <v>50253.627109163797</v>
      </c>
      <c r="AH307" s="1">
        <v>67.899998873480598</v>
      </c>
      <c r="AI307">
        <v>26.403798716717599</v>
      </c>
      <c r="AJ307">
        <v>53.638894445048997</v>
      </c>
      <c r="AK307">
        <v>0.5</v>
      </c>
      <c r="AL307">
        <v>0.30909300000000001</v>
      </c>
      <c r="AM307">
        <v>0.44889499999999999</v>
      </c>
      <c r="AN307">
        <v>0</v>
      </c>
      <c r="AO307">
        <v>1.06407205274121</v>
      </c>
      <c r="AP307">
        <v>1900.44036492383</v>
      </c>
      <c r="AQ307" s="1">
        <v>2623.01642054591</v>
      </c>
      <c r="AR307" s="1">
        <v>10317.065769364401</v>
      </c>
      <c r="AS307" s="1">
        <v>891.69727347641901</v>
      </c>
      <c r="AT307">
        <v>431.866994857267</v>
      </c>
      <c r="AU307">
        <v>16164.0868231679</v>
      </c>
      <c r="AV307" s="1">
        <v>8245.9901813676006</v>
      </c>
      <c r="AW307" s="1">
        <v>0.50168929579999999</v>
      </c>
      <c r="AX307">
        <v>5405.2401508213998</v>
      </c>
      <c r="AY307" s="1">
        <v>0.32885694319999997</v>
      </c>
      <c r="AZ307">
        <v>873.28330763279996</v>
      </c>
      <c r="BA307">
        <v>5.3130901000000001E-2</v>
      </c>
      <c r="BB307">
        <v>1911.9346771124001</v>
      </c>
      <c r="BC307" s="1">
        <v>0.11632286</v>
      </c>
      <c r="BD307">
        <v>16436.448316934198</v>
      </c>
      <c r="BE307" s="1">
        <v>0.50629422740882901</v>
      </c>
      <c r="BF307">
        <v>0.34156566845789998</v>
      </c>
      <c r="BG307">
        <v>0.11313180569333001</v>
      </c>
      <c r="BH307">
        <v>2.4702258914990199E-2</v>
      </c>
      <c r="BI307">
        <v>1.4306039524950499E-2</v>
      </c>
    </row>
    <row r="308" spans="1:61" x14ac:dyDescent="0.35">
      <c r="A308" t="s">
        <v>1556</v>
      </c>
      <c r="B308" t="s">
        <v>931</v>
      </c>
      <c r="C308">
        <v>248</v>
      </c>
      <c r="D308">
        <v>4.36052589516129</v>
      </c>
      <c r="E308">
        <v>1081.4104219999999</v>
      </c>
      <c r="F308" t="e">
        <v>#N/A</v>
      </c>
      <c r="G308" t="e">
        <v>#N/A</v>
      </c>
      <c r="H308" t="e">
        <v>#N/A</v>
      </c>
      <c r="I308">
        <v>4.9085148483254001E-2</v>
      </c>
      <c r="J308">
        <v>0.89241304819161804</v>
      </c>
      <c r="K308">
        <v>4.4505263394399697E-2</v>
      </c>
      <c r="L308">
        <v>0.49499112329690398</v>
      </c>
      <c r="M308">
        <v>1.87239507357254E-2</v>
      </c>
      <c r="N308">
        <v>0.186518198985268</v>
      </c>
      <c r="O308">
        <v>60964.406922349997</v>
      </c>
      <c r="P308" s="1">
        <v>0.44736842105263203</v>
      </c>
      <c r="Q308">
        <v>0.157894736842105</v>
      </c>
      <c r="R308">
        <v>0.394736842105263</v>
      </c>
      <c r="S308">
        <v>11.2</v>
      </c>
      <c r="T308">
        <v>83895.35714285</v>
      </c>
      <c r="U308" s="1">
        <v>96.554501964285706</v>
      </c>
      <c r="V308">
        <v>431783.29013736802</v>
      </c>
      <c r="W308" s="1">
        <v>0.89001733539115002</v>
      </c>
      <c r="X308">
        <v>2.89430679798117E-2</v>
      </c>
      <c r="Y308">
        <v>8.1039596629037897E-2</v>
      </c>
      <c r="Z308">
        <v>0.10998266460885001</v>
      </c>
      <c r="AA308">
        <v>431.783290137368</v>
      </c>
      <c r="AB308">
        <v>9828.7724843103097</v>
      </c>
      <c r="AC308" s="1">
        <v>880.65762140398499</v>
      </c>
      <c r="AD308">
        <v>270594.52248469502</v>
      </c>
      <c r="AE308" s="1">
        <v>504</v>
      </c>
      <c r="AF308">
        <v>44957.5</v>
      </c>
      <c r="AG308" s="1">
        <v>75663.263736263703</v>
      </c>
      <c r="AH308" s="1">
        <v>45.949944265651702</v>
      </c>
      <c r="AI308">
        <v>19.999997593725599</v>
      </c>
      <c r="AJ308">
        <v>42.81155171508</v>
      </c>
      <c r="AK308">
        <v>2.5</v>
      </c>
      <c r="AL308">
        <v>0.71789199999999997</v>
      </c>
      <c r="AM308">
        <v>2.3330769999999998</v>
      </c>
      <c r="AN308">
        <v>2924.0264433109</v>
      </c>
      <c r="AO308">
        <v>1.6099348586483899</v>
      </c>
      <c r="AP308">
        <v>2575.7662246758</v>
      </c>
      <c r="AQ308" s="1">
        <v>3571.3287956457302</v>
      </c>
      <c r="AR308" s="1">
        <v>8798.6206221341599</v>
      </c>
      <c r="AS308" s="1">
        <v>1003.43972826998</v>
      </c>
      <c r="AT308" s="1">
        <v>555.29369588413294</v>
      </c>
      <c r="AU308">
        <v>16504.449066609799</v>
      </c>
      <c r="AV308" s="1">
        <v>5621.7007837195997</v>
      </c>
      <c r="AW308" s="1">
        <v>0.28558495039999998</v>
      </c>
      <c r="AX308">
        <v>11132.2622916255</v>
      </c>
      <c r="AY308" s="1">
        <v>0.56552397509999996</v>
      </c>
      <c r="AZ308">
        <v>1451.6450105532999</v>
      </c>
      <c r="BA308">
        <v>7.3744225100000005E-2</v>
      </c>
      <c r="BB308">
        <v>1479.2554770679001</v>
      </c>
      <c r="BC308" s="1">
        <v>7.5146849399999993E-2</v>
      </c>
      <c r="BD308">
        <v>19684.8635629663</v>
      </c>
      <c r="BE308" s="1">
        <v>0.51918525516054104</v>
      </c>
      <c r="BF308">
        <v>0.27292064584923098</v>
      </c>
      <c r="BG308">
        <v>0.155160690814556</v>
      </c>
      <c r="BH308">
        <v>3.6645361467820603E-2</v>
      </c>
      <c r="BI308">
        <v>1.6088046707850901E-2</v>
      </c>
    </row>
    <row r="309" spans="1:61" x14ac:dyDescent="0.35">
      <c r="A309" t="s">
        <v>1557</v>
      </c>
      <c r="B309" t="s">
        <v>932</v>
      </c>
      <c r="C309">
        <v>115</v>
      </c>
      <c r="D309">
        <v>5.9763953478260898</v>
      </c>
      <c r="E309">
        <v>687.28546500000004</v>
      </c>
      <c r="F309" t="e">
        <v>#N/A</v>
      </c>
      <c r="G309" t="e">
        <v>#N/A</v>
      </c>
      <c r="H309" t="e">
        <v>#N/A</v>
      </c>
      <c r="I309" t="e">
        <v>#N/A</v>
      </c>
      <c r="J309">
        <v>0.97097670252458401</v>
      </c>
      <c r="K309" t="e">
        <v>#N/A</v>
      </c>
      <c r="L309">
        <v>0.99522696642680597</v>
      </c>
      <c r="M309" t="e">
        <v>#N/A</v>
      </c>
      <c r="N309">
        <v>0.22864320829048801</v>
      </c>
      <c r="O309">
        <v>66957.896487980004</v>
      </c>
      <c r="P309" s="1">
        <v>0.236363636363636</v>
      </c>
      <c r="Q309">
        <v>7.2727272727272696E-2</v>
      </c>
      <c r="R309">
        <v>0.69090909090909103</v>
      </c>
      <c r="S309">
        <v>1</v>
      </c>
      <c r="T309">
        <v>42688</v>
      </c>
      <c r="U309" s="1">
        <v>687.28546500000004</v>
      </c>
      <c r="V309">
        <v>150353.303339537</v>
      </c>
      <c r="W309" s="1">
        <v>0.67782964328667195</v>
      </c>
      <c r="X309">
        <v>6.1209085268161101E-2</v>
      </c>
      <c r="Y309">
        <v>0.26096127144516601</v>
      </c>
      <c r="Z309">
        <v>0.322170356713328</v>
      </c>
      <c r="AA309">
        <v>150.35330333953701</v>
      </c>
      <c r="AB309">
        <v>3321.9195170961498</v>
      </c>
      <c r="AC309" s="1">
        <v>287.33986102848797</v>
      </c>
      <c r="AD309">
        <v>143435.58128253301</v>
      </c>
      <c r="AE309" s="1">
        <v>149</v>
      </c>
      <c r="AF309">
        <v>34509.5</v>
      </c>
      <c r="AG309" s="1">
        <v>49637.436979785998</v>
      </c>
      <c r="AH309" s="1">
        <v>26.499966625380999</v>
      </c>
      <c r="AI309">
        <v>19.999997144650301</v>
      </c>
      <c r="AJ309">
        <v>26.499901977524399</v>
      </c>
      <c r="AK309">
        <v>0</v>
      </c>
      <c r="AL309">
        <v>0</v>
      </c>
      <c r="AM309">
        <v>0</v>
      </c>
      <c r="AN309">
        <v>0</v>
      </c>
      <c r="AO309">
        <v>0.971446303512423</v>
      </c>
      <c r="AP309">
        <v>2459.8303850351299</v>
      </c>
      <c r="AQ309" s="1">
        <v>3585.8942833892202</v>
      </c>
      <c r="AR309" s="1">
        <v>9249.9637104940102</v>
      </c>
      <c r="AS309" s="1">
        <v>902.62410830992906</v>
      </c>
      <c r="AT309" s="1">
        <v>100.03859167893199</v>
      </c>
      <c r="AU309">
        <v>16298.351078907201</v>
      </c>
      <c r="AV309" s="1">
        <v>15999.152174384501</v>
      </c>
      <c r="AW309" s="1">
        <v>0.68792935440000003</v>
      </c>
      <c r="AX309">
        <v>3021.1595326760998</v>
      </c>
      <c r="AY309" s="1">
        <v>0.12990340389999999</v>
      </c>
      <c r="AZ309">
        <v>1368.7134035664001</v>
      </c>
      <c r="BA309">
        <v>5.88517515E-2</v>
      </c>
      <c r="BB309">
        <v>2867.9446241941</v>
      </c>
      <c r="BC309" s="1">
        <v>0.1233154902</v>
      </c>
      <c r="BD309">
        <v>23256.969734821101</v>
      </c>
      <c r="BE309" s="1">
        <v>0.49786984774563797</v>
      </c>
      <c r="BF309">
        <v>0.25270465959073601</v>
      </c>
      <c r="BG309">
        <v>0.199281911790119</v>
      </c>
      <c r="BH309">
        <v>3.2701683279886803E-2</v>
      </c>
      <c r="BI309">
        <v>1.74418975936198E-2</v>
      </c>
    </row>
    <row r="310" spans="1:61" x14ac:dyDescent="0.35">
      <c r="A310" t="s">
        <v>1558</v>
      </c>
      <c r="B310" t="s">
        <v>933</v>
      </c>
      <c r="C310">
        <v>14</v>
      </c>
      <c r="D310">
        <v>85.553436214285696</v>
      </c>
      <c r="E310">
        <v>1197.7481069999999</v>
      </c>
      <c r="F310" t="e">
        <v>#N/A</v>
      </c>
      <c r="G310" t="e">
        <v>#N/A</v>
      </c>
      <c r="H310" t="e">
        <v>#N/A</v>
      </c>
      <c r="I310">
        <v>1.24893446895294E-2</v>
      </c>
      <c r="J310">
        <v>0.94383473266541495</v>
      </c>
      <c r="K310">
        <v>2.9177680042067899E-2</v>
      </c>
      <c r="L310">
        <v>0.35370891026607598</v>
      </c>
      <c r="M310" t="e">
        <v>#N/A</v>
      </c>
      <c r="N310">
        <v>0.15315013742539799</v>
      </c>
      <c r="O310">
        <v>75229.768244570005</v>
      </c>
      <c r="P310" s="1">
        <v>0.152941176470588</v>
      </c>
      <c r="Q310">
        <v>0.247058823529412</v>
      </c>
      <c r="R310">
        <v>0.6</v>
      </c>
      <c r="S310">
        <v>2</v>
      </c>
      <c r="T310">
        <v>43419.86</v>
      </c>
      <c r="U310" s="1">
        <v>598.87405349999995</v>
      </c>
      <c r="V310">
        <v>287942.92220910202</v>
      </c>
      <c r="W310" s="1">
        <v>0.82242281000207895</v>
      </c>
      <c r="X310">
        <v>3.8372945452327001E-2</v>
      </c>
      <c r="Y310">
        <v>0.13920424454559399</v>
      </c>
      <c r="Z310">
        <v>0.17757718999792099</v>
      </c>
      <c r="AA310">
        <v>287.94292220910199</v>
      </c>
      <c r="AB310">
        <v>9901.1786624347405</v>
      </c>
      <c r="AC310" s="1">
        <v>899.80605579867597</v>
      </c>
      <c r="AD310">
        <v>218577.843463105</v>
      </c>
      <c r="AE310" s="1">
        <v>417</v>
      </c>
      <c r="AF310">
        <v>47159</v>
      </c>
      <c r="AG310" s="1">
        <v>75155.9278050961</v>
      </c>
      <c r="AH310" s="1">
        <v>68.189986125573</v>
      </c>
      <c r="AI310">
        <v>28.7747992417987</v>
      </c>
      <c r="AJ310">
        <v>32.015281641930201</v>
      </c>
      <c r="AK310">
        <v>1.5</v>
      </c>
      <c r="AL310">
        <v>0.65276599999999996</v>
      </c>
      <c r="AM310">
        <v>0.73846500000000004</v>
      </c>
      <c r="AN310">
        <v>0</v>
      </c>
      <c r="AO310">
        <v>1.02836603608996</v>
      </c>
      <c r="AP310">
        <v>1999.6749784051201</v>
      </c>
      <c r="AQ310" s="1">
        <v>2932.25532102636</v>
      </c>
      <c r="AR310" s="1">
        <v>8517.7888909825706</v>
      </c>
      <c r="AS310" s="1">
        <v>1225.7574288113699</v>
      </c>
      <c r="AT310" s="1">
        <v>401.51858073443799</v>
      </c>
      <c r="AU310">
        <v>15076.9951999599</v>
      </c>
      <c r="AV310" s="1">
        <v>5289.9110169114001</v>
      </c>
      <c r="AW310" s="1">
        <v>0.32174233340000002</v>
      </c>
      <c r="AX310">
        <v>8706.5963579657</v>
      </c>
      <c r="AY310" s="1">
        <v>0.52955155939999998</v>
      </c>
      <c r="AZ310">
        <v>1041.1256617505001</v>
      </c>
      <c r="BA310">
        <v>6.3323220099999994E-2</v>
      </c>
      <c r="BB310">
        <v>1403.8186082228001</v>
      </c>
      <c r="BC310" s="1">
        <v>8.5382887000000005E-2</v>
      </c>
      <c r="BD310">
        <v>16441.4516448504</v>
      </c>
      <c r="BE310" s="1">
        <v>0.578884952671466</v>
      </c>
      <c r="BF310">
        <v>0.2468774160844</v>
      </c>
      <c r="BG310">
        <v>0.14463395722734201</v>
      </c>
      <c r="BH310">
        <v>2.7823520381237799E-2</v>
      </c>
      <c r="BI310">
        <v>1.78015363555377E-3</v>
      </c>
    </row>
    <row r="311" spans="1:61" x14ac:dyDescent="0.35">
      <c r="A311" t="s">
        <v>1559</v>
      </c>
      <c r="B311" t="s">
        <v>934</v>
      </c>
      <c r="C311">
        <v>19</v>
      </c>
      <c r="D311">
        <v>156.500123263158</v>
      </c>
      <c r="E311">
        <v>2973.5023420000002</v>
      </c>
      <c r="F311" t="e">
        <v>#N/A</v>
      </c>
      <c r="G311">
        <v>0.27955825202976398</v>
      </c>
      <c r="H311" t="e">
        <v>#N/A</v>
      </c>
      <c r="I311">
        <v>4.9995436451644101E-2</v>
      </c>
      <c r="J311">
        <v>0.50902530533989998</v>
      </c>
      <c r="K311">
        <v>0.15776336567254801</v>
      </c>
      <c r="L311">
        <v>0.999127221376929</v>
      </c>
      <c r="M311">
        <v>9.3529772827076699E-3</v>
      </c>
      <c r="N311">
        <v>0.29783083199462201</v>
      </c>
      <c r="O311">
        <v>56869.181539849997</v>
      </c>
      <c r="P311" s="1">
        <v>0.19322033898305099</v>
      </c>
      <c r="Q311">
        <v>0.17966101694915301</v>
      </c>
      <c r="R311">
        <v>0.62711864406779705</v>
      </c>
      <c r="S311">
        <v>32.49</v>
      </c>
      <c r="T311">
        <v>87855.590335479996</v>
      </c>
      <c r="U311" s="1">
        <v>91.520539919975405</v>
      </c>
      <c r="V311">
        <v>179247.180159107</v>
      </c>
      <c r="W311" s="1">
        <v>0.70360458191569897</v>
      </c>
      <c r="X311">
        <v>0.205299889073363</v>
      </c>
      <c r="Y311">
        <v>9.1095529010937495E-2</v>
      </c>
      <c r="Z311">
        <v>0.29639541808430098</v>
      </c>
      <c r="AA311">
        <v>179.24718015910699</v>
      </c>
      <c r="AB311">
        <v>7192.0484803169502</v>
      </c>
      <c r="AC311" s="1">
        <v>660.78405328526901</v>
      </c>
      <c r="AD311">
        <v>75601.650792835295</v>
      </c>
      <c r="AE311" s="1">
        <v>22</v>
      </c>
      <c r="AF311">
        <v>30150.5</v>
      </c>
      <c r="AG311" s="1">
        <v>45517.548904807802</v>
      </c>
      <c r="AH311" s="1">
        <v>61.349987786587803</v>
      </c>
      <c r="AI311">
        <v>35.199999040039799</v>
      </c>
      <c r="AJ311">
        <v>47.579397710795803</v>
      </c>
      <c r="AK311">
        <v>3</v>
      </c>
      <c r="AL311">
        <v>1.52403</v>
      </c>
      <c r="AM311">
        <v>2.668329</v>
      </c>
      <c r="AN311">
        <v>0</v>
      </c>
      <c r="AO311">
        <v>1.32374377761623</v>
      </c>
      <c r="AP311">
        <v>4034.4180330899499</v>
      </c>
      <c r="AQ311" s="1">
        <v>4434.9416422958402</v>
      </c>
      <c r="AR311" s="1">
        <v>12743.895891641399</v>
      </c>
      <c r="AS311" s="1">
        <v>2006.7364991502</v>
      </c>
      <c r="AT311">
        <v>336.96232750436502</v>
      </c>
      <c r="AU311">
        <v>23556.954393681801</v>
      </c>
      <c r="AV311" s="1">
        <v>10968.1500582058</v>
      </c>
      <c r="AW311" s="1">
        <v>0.49833091930000001</v>
      </c>
      <c r="AX311">
        <v>5971.6101024611999</v>
      </c>
      <c r="AY311" s="1">
        <v>0.27131630550000002</v>
      </c>
      <c r="AZ311">
        <v>528.48311142919999</v>
      </c>
      <c r="BA311">
        <v>2.4011293900000001E-2</v>
      </c>
      <c r="BB311">
        <v>4541.5290156936999</v>
      </c>
      <c r="BC311" s="1">
        <v>0.20634148120000001</v>
      </c>
      <c r="BD311">
        <v>22009.7722877899</v>
      </c>
      <c r="BE311" s="1">
        <v>0.48381143298996898</v>
      </c>
      <c r="BF311">
        <v>0.31700438975190498</v>
      </c>
      <c r="BG311">
        <v>0.15891090120119</v>
      </c>
      <c r="BH311">
        <v>2.25557944735847E-2</v>
      </c>
      <c r="BI311">
        <v>1.7717481583350798E-2</v>
      </c>
    </row>
    <row r="312" spans="1:61" x14ac:dyDescent="0.35">
      <c r="A312" t="s">
        <v>1560</v>
      </c>
      <c r="B312" t="s">
        <v>935</v>
      </c>
      <c r="C312">
        <v>5</v>
      </c>
      <c r="D312">
        <v>582.04881680000005</v>
      </c>
      <c r="E312">
        <v>2910.2440839999999</v>
      </c>
      <c r="F312" t="e">
        <v>#N/A</v>
      </c>
      <c r="G312">
        <v>0.894286146312123</v>
      </c>
      <c r="H312" t="e">
        <v>#N/A</v>
      </c>
      <c r="I312">
        <v>3.8529785980562399E-2</v>
      </c>
      <c r="J312">
        <v>1.9822546759782601E-2</v>
      </c>
      <c r="K312">
        <v>4.3437951355245398E-2</v>
      </c>
      <c r="L312">
        <v>0.99951333235054696</v>
      </c>
      <c r="M312">
        <v>8.0245101202968804E-3</v>
      </c>
      <c r="N312">
        <v>0.20510388295783299</v>
      </c>
      <c r="O312">
        <v>75641.690019860005</v>
      </c>
      <c r="P312" s="1">
        <v>0.24607329842931899</v>
      </c>
      <c r="Q312">
        <v>0.18324607329842901</v>
      </c>
      <c r="R312">
        <v>0.57068062827225097</v>
      </c>
      <c r="S312">
        <v>45</v>
      </c>
      <c r="T312">
        <v>75772.399999999994</v>
      </c>
      <c r="U312" s="1">
        <v>64.672090755555601</v>
      </c>
      <c r="V312">
        <v>118942.569766942</v>
      </c>
      <c r="W312" s="1">
        <v>0.68005258153855097</v>
      </c>
      <c r="X312">
        <v>0.26530106391728397</v>
      </c>
      <c r="Y312">
        <v>5.4646354544165297E-2</v>
      </c>
      <c r="Z312">
        <v>0.31994741846144897</v>
      </c>
      <c r="AA312">
        <v>118.942569766942</v>
      </c>
      <c r="AB312">
        <v>5687.80539440141</v>
      </c>
      <c r="AC312" s="1">
        <v>828.88607978354003</v>
      </c>
      <c r="AD312">
        <v>67318.188213020505</v>
      </c>
      <c r="AE312" s="1">
        <v>15</v>
      </c>
      <c r="AF312">
        <v>32022.5</v>
      </c>
      <c r="AG312" s="1">
        <v>40856.262813421803</v>
      </c>
      <c r="AH312" s="1">
        <v>66.599968069257997</v>
      </c>
      <c r="AI312">
        <v>46.552596308859499</v>
      </c>
      <c r="AJ312">
        <v>47.199597275402098</v>
      </c>
      <c r="AK312">
        <v>1.5</v>
      </c>
      <c r="AL312">
        <v>1.0933360000000001</v>
      </c>
      <c r="AM312">
        <v>1.197613</v>
      </c>
      <c r="AN312">
        <v>0</v>
      </c>
      <c r="AO312">
        <v>1.5427010173700599</v>
      </c>
      <c r="AP312">
        <v>3105.1994331620499</v>
      </c>
      <c r="AQ312" s="1">
        <v>5201.3811258038804</v>
      </c>
      <c r="AR312" s="1">
        <v>10581.8570405519</v>
      </c>
      <c r="AS312" s="1">
        <v>1422.5841477563199</v>
      </c>
      <c r="AT312">
        <v>808.75424262180195</v>
      </c>
      <c r="AU312">
        <v>21119.775989895999</v>
      </c>
      <c r="AV312" s="1">
        <v>10683.2382967957</v>
      </c>
      <c r="AW312" s="1">
        <v>0.4695008765</v>
      </c>
      <c r="AX312">
        <v>5163.8189199170001</v>
      </c>
      <c r="AY312" s="1">
        <v>0.226936575</v>
      </c>
      <c r="AZ312">
        <v>821.01120073339996</v>
      </c>
      <c r="BA312" s="1">
        <v>3.6081333E-2</v>
      </c>
      <c r="BB312">
        <v>6086.3902653730001</v>
      </c>
      <c r="BC312" s="1">
        <v>0.26748121540000003</v>
      </c>
      <c r="BD312">
        <v>22754.458682819099</v>
      </c>
      <c r="BE312" s="1">
        <v>0.538384094928259</v>
      </c>
      <c r="BF312">
        <v>0.188730846312892</v>
      </c>
      <c r="BG312">
        <v>0.213526707206869</v>
      </c>
      <c r="BH312">
        <v>4.7454642887058099E-2</v>
      </c>
      <c r="BI312">
        <v>1.19037086649217E-2</v>
      </c>
    </row>
    <row r="313" spans="1:61" x14ac:dyDescent="0.35">
      <c r="A313" t="s">
        <v>1561</v>
      </c>
      <c r="B313" t="s">
        <v>936</v>
      </c>
      <c r="C313">
        <v>101</v>
      </c>
      <c r="D313">
        <v>7.8016465643564397</v>
      </c>
      <c r="E313">
        <v>787.96630300000004</v>
      </c>
      <c r="F313" t="e">
        <v>#N/A</v>
      </c>
      <c r="G313" t="e">
        <v>#N/A</v>
      </c>
      <c r="H313" t="e">
        <v>#N/A</v>
      </c>
      <c r="I313" t="e">
        <v>#N/A</v>
      </c>
      <c r="J313">
        <v>0.96683944744531203</v>
      </c>
      <c r="K313">
        <v>1.8805852784003301E-2</v>
      </c>
      <c r="L313">
        <v>0.46400721633431502</v>
      </c>
      <c r="M313" t="e">
        <v>#N/A</v>
      </c>
      <c r="N313">
        <v>0.13256907216288999</v>
      </c>
      <c r="O313">
        <v>45079.453142220002</v>
      </c>
      <c r="P313" s="1">
        <v>0.234375</v>
      </c>
      <c r="Q313">
        <v>0.25</v>
      </c>
      <c r="R313">
        <v>0.515625</v>
      </c>
      <c r="S313">
        <v>9</v>
      </c>
      <c r="T313">
        <v>61214.888888879999</v>
      </c>
      <c r="U313" s="1">
        <v>87.551811444444496</v>
      </c>
      <c r="V313">
        <v>282840.19145422801</v>
      </c>
      <c r="W313" s="1">
        <v>0.89609237804492303</v>
      </c>
      <c r="X313">
        <v>2.7008298255105902E-2</v>
      </c>
      <c r="Y313">
        <v>7.6899323699971295E-2</v>
      </c>
      <c r="Z313">
        <v>0.103907621955077</v>
      </c>
      <c r="AA313">
        <v>282.84019145422798</v>
      </c>
      <c r="AB313">
        <v>6117.7857246517297</v>
      </c>
      <c r="AC313" s="1">
        <v>626.97344812726101</v>
      </c>
      <c r="AD313">
        <v>177665.42826204601</v>
      </c>
      <c r="AE313" s="1">
        <v>282</v>
      </c>
      <c r="AF313">
        <v>40714</v>
      </c>
      <c r="AG313" s="1">
        <v>63303.169616993902</v>
      </c>
      <c r="AH313" s="1">
        <v>41.099948420042899</v>
      </c>
      <c r="AI313">
        <v>20</v>
      </c>
      <c r="AJ313">
        <v>20.268802020168501</v>
      </c>
      <c r="AK313">
        <v>4</v>
      </c>
      <c r="AL313">
        <v>1.0869599999999999</v>
      </c>
      <c r="AM313">
        <v>2.3345159999999998</v>
      </c>
      <c r="AN313">
        <v>0</v>
      </c>
      <c r="AO313">
        <v>0.99658247950560097</v>
      </c>
      <c r="AP313">
        <v>1998.9418379988799</v>
      </c>
      <c r="AQ313" s="1">
        <v>3064.7939268539999</v>
      </c>
      <c r="AR313" s="1">
        <v>7953.9331518850504</v>
      </c>
      <c r="AS313" s="1">
        <v>667.29925886183503</v>
      </c>
      <c r="AT313">
        <v>505.00287700754598</v>
      </c>
      <c r="AU313">
        <v>14189.971052607299</v>
      </c>
      <c r="AV313" s="1">
        <v>7734.6210272889002</v>
      </c>
      <c r="AW313" s="1">
        <v>0.51487923830000004</v>
      </c>
      <c r="AX313">
        <v>4753.1171982055002</v>
      </c>
      <c r="AY313" s="1">
        <v>0.31640611140000002</v>
      </c>
      <c r="AZ313">
        <v>943.95574578900005</v>
      </c>
      <c r="BA313" s="1">
        <v>6.2837366399999997E-2</v>
      </c>
      <c r="BB313">
        <v>1590.5101737535999</v>
      </c>
      <c r="BC313" s="1">
        <v>0.10587728389999999</v>
      </c>
      <c r="BD313">
        <v>15022.204145037</v>
      </c>
      <c r="BE313" s="1">
        <v>0.51815233097232205</v>
      </c>
      <c r="BF313">
        <v>0.26949135068289898</v>
      </c>
      <c r="BG313">
        <v>0.15688342256959201</v>
      </c>
      <c r="BH313">
        <v>3.9289401989297999E-2</v>
      </c>
      <c r="BI313">
        <v>1.6183493785889E-2</v>
      </c>
    </row>
    <row r="314" spans="1:61" x14ac:dyDescent="0.35">
      <c r="A314" t="s">
        <v>1562</v>
      </c>
      <c r="B314" t="s">
        <v>937</v>
      </c>
      <c r="C314">
        <v>78</v>
      </c>
      <c r="D314">
        <v>7.8434895769230799</v>
      </c>
      <c r="E314">
        <v>611.79218700000001</v>
      </c>
      <c r="F314" t="e">
        <v>#N/A</v>
      </c>
      <c r="G314" t="e">
        <v>#N/A</v>
      </c>
      <c r="H314" t="e">
        <v>#N/A</v>
      </c>
      <c r="I314" t="e">
        <v>#N/A</v>
      </c>
      <c r="J314">
        <v>0.96884706158101797</v>
      </c>
      <c r="K314">
        <v>2.4957390912026301E-2</v>
      </c>
      <c r="L314">
        <v>0.43809137494465999</v>
      </c>
      <c r="M314" t="e">
        <v>#N/A</v>
      </c>
      <c r="N314">
        <v>0.14324271719540499</v>
      </c>
      <c r="O314">
        <v>66496.579252950003</v>
      </c>
      <c r="P314" s="1">
        <v>0.25757575757575801</v>
      </c>
      <c r="Q314">
        <v>0.22727272727272699</v>
      </c>
      <c r="R314">
        <v>0.51515151515151503</v>
      </c>
      <c r="S314">
        <v>5.1100000000000003</v>
      </c>
      <c r="T314">
        <v>91046.520547940003</v>
      </c>
      <c r="U314" s="1">
        <v>119.724498434442</v>
      </c>
      <c r="V314">
        <v>237870.102123419</v>
      </c>
      <c r="W314" s="1">
        <v>0.93788935625516301</v>
      </c>
      <c r="X314">
        <v>2.70210896158357E-2</v>
      </c>
      <c r="Y314">
        <v>3.5089554129001603E-2</v>
      </c>
      <c r="Z314">
        <v>6.2110643744837303E-2</v>
      </c>
      <c r="AA314">
        <v>237.870102123419</v>
      </c>
      <c r="AB314">
        <v>6143.7283441476802</v>
      </c>
      <c r="AC314" s="1">
        <v>784.41608146917997</v>
      </c>
      <c r="AD314" s="1">
        <v>177321.896087236</v>
      </c>
      <c r="AE314" s="1">
        <v>279</v>
      </c>
      <c r="AF314">
        <v>39434</v>
      </c>
      <c r="AG314" s="1">
        <v>59356.233535528598</v>
      </c>
      <c r="AH314" s="1">
        <v>37.599873102411102</v>
      </c>
      <c r="AI314">
        <v>25.3999958531241</v>
      </c>
      <c r="AJ314">
        <v>25.399893192279301</v>
      </c>
      <c r="AK314">
        <v>5</v>
      </c>
      <c r="AL314">
        <v>1.184145</v>
      </c>
      <c r="AM314">
        <v>1.194925</v>
      </c>
      <c r="AN314">
        <v>0</v>
      </c>
      <c r="AO314">
        <v>1.2821777882233101</v>
      </c>
      <c r="AP314">
        <v>1910.9906024347399</v>
      </c>
      <c r="AQ314" s="1">
        <v>3536.12467757781</v>
      </c>
      <c r="AR314" s="1">
        <v>8350.0415149956807</v>
      </c>
      <c r="AS314" s="1">
        <v>1599.7628783056</v>
      </c>
      <c r="AT314">
        <v>133.175254165186</v>
      </c>
      <c r="AU314">
        <v>15530.094927479</v>
      </c>
      <c r="AV314" s="1">
        <v>10240.6640706499</v>
      </c>
      <c r="AW314" s="1">
        <v>0.54466557999999998</v>
      </c>
      <c r="AX314">
        <v>5182.5315354436998</v>
      </c>
      <c r="AY314" s="1">
        <v>0.2756409668</v>
      </c>
      <c r="AZ314">
        <v>1082.8850858366</v>
      </c>
      <c r="BA314">
        <v>5.7594920500000001E-2</v>
      </c>
      <c r="BB314">
        <v>2295.6656379408</v>
      </c>
      <c r="BC314" s="1">
        <v>0.1220985326</v>
      </c>
      <c r="BD314">
        <v>18801.746329870999</v>
      </c>
      <c r="BE314" s="1">
        <v>0.53592734383914997</v>
      </c>
      <c r="BF314">
        <v>0.22255368326371</v>
      </c>
      <c r="BG314">
        <v>0.205877805547662</v>
      </c>
      <c r="BH314">
        <v>2.44167391990191E-2</v>
      </c>
      <c r="BI314">
        <v>1.12244281504586E-2</v>
      </c>
    </row>
    <row r="315" spans="1:61" x14ac:dyDescent="0.35">
      <c r="A315" t="s">
        <v>1563</v>
      </c>
      <c r="B315" t="s">
        <v>938</v>
      </c>
      <c r="C315">
        <v>75</v>
      </c>
      <c r="D315">
        <v>12.776361359999999</v>
      </c>
      <c r="E315">
        <v>958.22710199999995</v>
      </c>
      <c r="F315" t="e">
        <v>#N/A</v>
      </c>
      <c r="G315" t="e">
        <v>#N/A</v>
      </c>
      <c r="H315" t="e">
        <v>#N/A</v>
      </c>
      <c r="I315">
        <v>5.3561612896517299E-2</v>
      </c>
      <c r="J315">
        <v>0.90249506000950697</v>
      </c>
      <c r="K315">
        <v>3.4814697551433703E-2</v>
      </c>
      <c r="L315">
        <v>0.42156322024785903</v>
      </c>
      <c r="M315" t="e">
        <v>#N/A</v>
      </c>
      <c r="N315">
        <v>0.188129063760716</v>
      </c>
      <c r="O315">
        <v>65062.138758469999</v>
      </c>
      <c r="P315" s="1">
        <v>0.146341463414634</v>
      </c>
      <c r="Q315">
        <v>0.17073170731707299</v>
      </c>
      <c r="R315">
        <v>0.68292682926829296</v>
      </c>
      <c r="S315">
        <v>12</v>
      </c>
      <c r="T315">
        <v>88235.666666660007</v>
      </c>
      <c r="U315" s="1">
        <v>79.852258500000005</v>
      </c>
      <c r="V315">
        <v>370185.146360012</v>
      </c>
      <c r="W315" s="1">
        <v>0.53582523796700898</v>
      </c>
      <c r="X315">
        <v>6.1667205681167701E-2</v>
      </c>
      <c r="Y315">
        <v>0.402507556351824</v>
      </c>
      <c r="Z315">
        <v>0.46417476203299102</v>
      </c>
      <c r="AA315">
        <v>370.18514636001203</v>
      </c>
      <c r="AB315">
        <v>14738.933986026999</v>
      </c>
      <c r="AC315" s="1">
        <v>733.27921797811996</v>
      </c>
      <c r="AD315">
        <v>358338.80117778998</v>
      </c>
      <c r="AE315" s="1">
        <v>575</v>
      </c>
      <c r="AF315">
        <v>40256</v>
      </c>
      <c r="AG315" s="1">
        <v>59643.889735772304</v>
      </c>
      <c r="AH315" s="1">
        <v>58.749992821025899</v>
      </c>
      <c r="AI315">
        <v>25.4435948685922</v>
      </c>
      <c r="AJ315">
        <v>41.097972633199703</v>
      </c>
      <c r="AK315">
        <v>1.5</v>
      </c>
      <c r="AL315">
        <v>0.77588500000000005</v>
      </c>
      <c r="AM315">
        <v>1.1601539999999999</v>
      </c>
      <c r="AN315">
        <v>0</v>
      </c>
      <c r="AO315">
        <v>1.0224205982338499</v>
      </c>
      <c r="AP315">
        <v>2751.71020992474</v>
      </c>
      <c r="AQ315" s="1">
        <v>3460.1897327675501</v>
      </c>
      <c r="AR315" s="1">
        <v>9434.0538491677908</v>
      </c>
      <c r="AS315" s="1">
        <v>1109.18297737732</v>
      </c>
      <c r="AT315">
        <v>465.92132394101299</v>
      </c>
      <c r="AU315">
        <v>17221.058093178399</v>
      </c>
      <c r="AV315" s="1">
        <v>5402.2447161716</v>
      </c>
      <c r="AW315" s="1">
        <v>0.30378367280000002</v>
      </c>
      <c r="AX315">
        <v>8561.0383230380994</v>
      </c>
      <c r="AY315" s="1">
        <v>0.48141167270000002</v>
      </c>
      <c r="AZ315">
        <v>2561.9078549326</v>
      </c>
      <c r="BA315">
        <v>0.14406340670000001</v>
      </c>
      <c r="BB315">
        <v>1258.0055018209</v>
      </c>
      <c r="BC315" s="1">
        <v>7.0741247699999996E-2</v>
      </c>
      <c r="BD315">
        <v>17783.196395963201</v>
      </c>
      <c r="BE315" s="1">
        <v>0.556846398916651</v>
      </c>
      <c r="BF315">
        <v>0.23678741597243899</v>
      </c>
      <c r="BG315">
        <v>0.14077819282762299</v>
      </c>
      <c r="BH315">
        <v>4.6493430493166302E-2</v>
      </c>
      <c r="BI315">
        <v>1.9094561790120299E-2</v>
      </c>
    </row>
    <row r="316" spans="1:61" x14ac:dyDescent="0.35">
      <c r="A316" t="s">
        <v>1564</v>
      </c>
      <c r="B316" t="s">
        <v>939</v>
      </c>
      <c r="C316">
        <v>4</v>
      </c>
      <c r="D316">
        <v>375.33914824999999</v>
      </c>
      <c r="E316">
        <v>1501.356593</v>
      </c>
      <c r="F316">
        <v>1.6625374027889502E-2</v>
      </c>
      <c r="G316">
        <v>1.9269168716639799E-2</v>
      </c>
      <c r="H316" t="e">
        <v>#N/A</v>
      </c>
      <c r="I316">
        <v>4.6409733775967403E-2</v>
      </c>
      <c r="J316">
        <v>0.87118853103302696</v>
      </c>
      <c r="K316">
        <v>4.5839058663587298E-2</v>
      </c>
      <c r="L316">
        <v>0.128367293628108</v>
      </c>
      <c r="M316" t="e">
        <v>#N/A</v>
      </c>
      <c r="N316">
        <v>9.0485861989496097E-2</v>
      </c>
      <c r="O316">
        <v>80652.836284339995</v>
      </c>
      <c r="P316" s="1">
        <v>0.17557251908396901</v>
      </c>
      <c r="Q316">
        <v>0.13740458015267201</v>
      </c>
      <c r="R316">
        <v>0.68702290076335903</v>
      </c>
      <c r="S316">
        <v>10.32</v>
      </c>
      <c r="T316">
        <v>136945.20251937001</v>
      </c>
      <c r="U316" s="1">
        <v>145.48029001937999</v>
      </c>
      <c r="V316">
        <v>355353.659808386</v>
      </c>
      <c r="W316" s="1">
        <v>0.858014645428404</v>
      </c>
      <c r="X316">
        <v>0.11372862524548601</v>
      </c>
      <c r="Y316">
        <v>2.8256729326110001E-2</v>
      </c>
      <c r="Z316">
        <v>0.141985354571596</v>
      </c>
      <c r="AA316">
        <v>355.353659808386</v>
      </c>
      <c r="AB316">
        <v>15318.2402549985</v>
      </c>
      <c r="AC316" s="1">
        <v>1497.63148240959</v>
      </c>
      <c r="AD316">
        <v>297370.15470587602</v>
      </c>
      <c r="AE316" s="1">
        <v>528</v>
      </c>
      <c r="AF316">
        <v>68762</v>
      </c>
      <c r="AG316" s="1">
        <v>194170.25870889201</v>
      </c>
      <c r="AH316" s="1">
        <v>109.519996922122</v>
      </c>
      <c r="AI316">
        <v>39.443999659298598</v>
      </c>
      <c r="AJ316">
        <v>54.241594445218098</v>
      </c>
      <c r="AK316">
        <v>5.75</v>
      </c>
      <c r="AL316">
        <v>4.3485459999999998</v>
      </c>
      <c r="AM316">
        <v>4.0965990000000003</v>
      </c>
      <c r="AN316">
        <v>0</v>
      </c>
      <c r="AO316">
        <v>0.65821550255164396</v>
      </c>
      <c r="AP316">
        <v>2635.7859208468499</v>
      </c>
      <c r="AQ316" s="1">
        <v>3306.7111924954902</v>
      </c>
      <c r="AR316" s="1">
        <v>10539.3431072774</v>
      </c>
      <c r="AS316" s="1">
        <v>1157.96339664124</v>
      </c>
      <c r="AT316" s="1">
        <v>767.67008942025495</v>
      </c>
      <c r="AU316" s="1">
        <v>18407.473706681201</v>
      </c>
      <c r="AV316" s="1">
        <v>3496.6109718963999</v>
      </c>
      <c r="AW316" s="1">
        <v>0.18254858669999999</v>
      </c>
      <c r="AX316">
        <v>13689.2639407101</v>
      </c>
      <c r="AY316" s="1">
        <v>0.71467938679999998</v>
      </c>
      <c r="AZ316">
        <v>1183.8353954825</v>
      </c>
      <c r="BA316">
        <v>6.1804839E-2</v>
      </c>
      <c r="BB316">
        <v>784.70241585559995</v>
      </c>
      <c r="BC316" s="1">
        <v>4.0967187400000001E-2</v>
      </c>
      <c r="BD316">
        <v>19154.412723944599</v>
      </c>
      <c r="BE316" s="1">
        <v>0.54928645958024702</v>
      </c>
      <c r="BF316">
        <v>0.17400608105873</v>
      </c>
      <c r="BG316">
        <v>0.22537493601319999</v>
      </c>
      <c r="BH316">
        <v>3.8212888637458198E-2</v>
      </c>
      <c r="BI316">
        <v>1.31196347103648E-2</v>
      </c>
    </row>
    <row r="317" spans="1:61" x14ac:dyDescent="0.35">
      <c r="A317" t="s">
        <v>1565</v>
      </c>
      <c r="B317" t="s">
        <v>940</v>
      </c>
      <c r="C317">
        <v>71</v>
      </c>
      <c r="D317">
        <v>29.389896985915499</v>
      </c>
      <c r="E317">
        <v>2086.6826860000001</v>
      </c>
      <c r="F317">
        <v>1.25667622671565E-2</v>
      </c>
      <c r="G317">
        <v>6.8330672523980399E-3</v>
      </c>
      <c r="H317" t="e">
        <v>#N/A</v>
      </c>
      <c r="I317">
        <v>2.9044180979286901E-2</v>
      </c>
      <c r="J317">
        <v>0.90573954275337298</v>
      </c>
      <c r="K317">
        <v>4.5330927571573303E-2</v>
      </c>
      <c r="L317">
        <v>0.621929615631855</v>
      </c>
      <c r="M317">
        <v>5.8797372408865697E-3</v>
      </c>
      <c r="N317">
        <v>0.168506878454313</v>
      </c>
      <c r="O317">
        <v>60912.201104630003</v>
      </c>
      <c r="P317" s="1">
        <v>0.21804511278195499</v>
      </c>
      <c r="Q317">
        <v>0.14285714285714299</v>
      </c>
      <c r="R317">
        <v>0.63909774436090205</v>
      </c>
      <c r="S317">
        <v>8</v>
      </c>
      <c r="T317">
        <v>78800.75</v>
      </c>
      <c r="U317" s="1">
        <v>260.83533575000001</v>
      </c>
      <c r="V317">
        <v>325014.22691154701</v>
      </c>
      <c r="W317" s="1">
        <v>0.68409311827593</v>
      </c>
      <c r="X317">
        <v>0.229728637014636</v>
      </c>
      <c r="Y317">
        <v>8.6178244709434207E-2</v>
      </c>
      <c r="Z317">
        <v>0.31590688172407</v>
      </c>
      <c r="AA317">
        <v>325.01422691154698</v>
      </c>
      <c r="AB317">
        <v>8724.3005954571909</v>
      </c>
      <c r="AC317" s="1">
        <v>820.10572162287997</v>
      </c>
      <c r="AD317">
        <v>241229.83912354801</v>
      </c>
      <c r="AE317" s="1">
        <v>458</v>
      </c>
      <c r="AF317">
        <v>37175.5</v>
      </c>
      <c r="AG317" s="1">
        <v>75271.642381586498</v>
      </c>
      <c r="AH317" s="1">
        <v>45.253995895713999</v>
      </c>
      <c r="AI317">
        <v>24.162399029108599</v>
      </c>
      <c r="AJ317">
        <v>27.918095186259102</v>
      </c>
      <c r="AK317">
        <v>2.95</v>
      </c>
      <c r="AL317">
        <v>1.7810619999999999</v>
      </c>
      <c r="AM317">
        <v>2.4684059999999999</v>
      </c>
      <c r="AN317">
        <v>0</v>
      </c>
      <c r="AO317">
        <v>0.76128988082053195</v>
      </c>
      <c r="AP317">
        <v>2048.7241393634699</v>
      </c>
      <c r="AQ317" s="1">
        <v>3522.9822863446102</v>
      </c>
      <c r="AR317" s="1">
        <v>7205.7933392945197</v>
      </c>
      <c r="AS317" s="1">
        <v>824.70358408868299</v>
      </c>
      <c r="AT317">
        <v>941.59423144799098</v>
      </c>
      <c r="AU317">
        <v>14543.7975805393</v>
      </c>
      <c r="AV317" s="1">
        <v>5274.6413584105003</v>
      </c>
      <c r="AW317" s="1">
        <v>0.29650326830000001</v>
      </c>
      <c r="AX317">
        <v>8120.5539939042001</v>
      </c>
      <c r="AY317" s="1">
        <v>0.45648047629999999</v>
      </c>
      <c r="AZ317">
        <v>1031.3132632309</v>
      </c>
      <c r="BA317">
        <v>5.7973183900000003E-2</v>
      </c>
      <c r="BB317">
        <v>3362.9794673640999</v>
      </c>
      <c r="BC317" s="1">
        <v>0.18904307149999999</v>
      </c>
      <c r="BD317">
        <v>17789.488082909698</v>
      </c>
      <c r="BE317" s="1">
        <v>0.53558512290823301</v>
      </c>
      <c r="BF317">
        <v>0.236438471551257</v>
      </c>
      <c r="BG317">
        <v>0.17628698908416099</v>
      </c>
      <c r="BH317">
        <v>3.3510735831721497E-2</v>
      </c>
      <c r="BI317">
        <v>1.8178680624626999E-2</v>
      </c>
    </row>
    <row r="318" spans="1:61" x14ac:dyDescent="0.35">
      <c r="A318" t="s">
        <v>1566</v>
      </c>
      <c r="B318" t="s">
        <v>941</v>
      </c>
      <c r="C318">
        <v>9</v>
      </c>
      <c r="D318">
        <v>423.58808344444401</v>
      </c>
      <c r="E318">
        <v>3812.292751</v>
      </c>
      <c r="F318" t="e">
        <v>#N/A</v>
      </c>
      <c r="G318">
        <v>6.1950642555292E-2</v>
      </c>
      <c r="H318" t="e">
        <v>#N/A</v>
      </c>
      <c r="I318">
        <v>9.7427261372142401E-2</v>
      </c>
      <c r="J318">
        <v>0.69850209459756396</v>
      </c>
      <c r="K318">
        <v>0.13969971794108599</v>
      </c>
      <c r="L318">
        <v>0.99963428023026502</v>
      </c>
      <c r="M318">
        <v>2.9083772949272099E-2</v>
      </c>
      <c r="N318">
        <v>0.216729950235244</v>
      </c>
      <c r="O318">
        <v>64252.319970069999</v>
      </c>
      <c r="P318" s="1">
        <v>0.447204968944099</v>
      </c>
      <c r="Q318">
        <v>8.6956521739130405E-2</v>
      </c>
      <c r="R318">
        <v>0.46583850931677001</v>
      </c>
      <c r="S318">
        <v>57</v>
      </c>
      <c r="T318">
        <v>84166.203508770006</v>
      </c>
      <c r="U318" s="1">
        <v>66.882328964912304</v>
      </c>
      <c r="V318">
        <v>119871.153620122</v>
      </c>
      <c r="W318" s="1">
        <v>0.71726907333481105</v>
      </c>
      <c r="X318">
        <v>0.17177439915666201</v>
      </c>
      <c r="Y318">
        <v>0.110956527508527</v>
      </c>
      <c r="Z318">
        <v>0.28273092666518901</v>
      </c>
      <c r="AA318">
        <v>119.871153620122</v>
      </c>
      <c r="AB318">
        <v>3078.52459570989</v>
      </c>
      <c r="AC318" s="1">
        <v>328.03718698464701</v>
      </c>
      <c r="AD318">
        <v>70384.775308233497</v>
      </c>
      <c r="AE318" s="1">
        <v>16</v>
      </c>
      <c r="AF318">
        <v>33276.5</v>
      </c>
      <c r="AG318" s="1">
        <v>43450.462792229198</v>
      </c>
      <c r="AH318" s="1">
        <v>35.879981106530202</v>
      </c>
      <c r="AI318">
        <v>24.3855978715508</v>
      </c>
      <c r="AJ318">
        <v>24.507688971993499</v>
      </c>
      <c r="AK318">
        <v>0</v>
      </c>
      <c r="AL318">
        <v>0</v>
      </c>
      <c r="AM318">
        <v>0</v>
      </c>
      <c r="AN318">
        <v>0</v>
      </c>
      <c r="AO318">
        <v>0.909225888412585</v>
      </c>
      <c r="AP318">
        <v>2545.4457497930998</v>
      </c>
      <c r="AQ318" s="1">
        <v>3954.7564562152902</v>
      </c>
      <c r="AR318" s="1">
        <v>9824.5644829283992</v>
      </c>
      <c r="AS318" s="1">
        <v>1622.6192252358801</v>
      </c>
      <c r="AT318">
        <v>922.59924925162204</v>
      </c>
      <c r="AU318">
        <v>18869.985163424299</v>
      </c>
      <c r="AV318" s="1">
        <v>11536.5731199698</v>
      </c>
      <c r="AW318" s="1">
        <v>0.60024115420000002</v>
      </c>
      <c r="AX318">
        <v>2585.8329132798999</v>
      </c>
      <c r="AY318" s="1">
        <v>0.13453937460000001</v>
      </c>
      <c r="AZ318">
        <v>535.25637679479996</v>
      </c>
      <c r="BA318">
        <v>2.7849076300000001E-2</v>
      </c>
      <c r="BB318">
        <v>4562.2345244782</v>
      </c>
      <c r="BC318" s="1">
        <v>0.2373703949</v>
      </c>
      <c r="BD318">
        <v>19219.896934522701</v>
      </c>
      <c r="BE318" s="1">
        <v>0.59458739254072202</v>
      </c>
      <c r="BF318">
        <v>0.24298010967669401</v>
      </c>
      <c r="BG318">
        <v>0.12799607223676901</v>
      </c>
      <c r="BH318">
        <v>2.1450160864401501E-2</v>
      </c>
      <c r="BI318">
        <v>1.29862646814145E-2</v>
      </c>
    </row>
    <row r="319" spans="1:61" x14ac:dyDescent="0.35">
      <c r="A319" t="s">
        <v>1567</v>
      </c>
      <c r="B319" t="s">
        <v>942</v>
      </c>
      <c r="C319">
        <v>53</v>
      </c>
      <c r="D319">
        <v>17.678032056603801</v>
      </c>
      <c r="E319">
        <v>936.935699</v>
      </c>
      <c r="F319" t="e">
        <v>#N/A</v>
      </c>
      <c r="G319" t="e">
        <v>#N/A</v>
      </c>
      <c r="H319" t="e">
        <v>#N/A</v>
      </c>
      <c r="I319" t="e">
        <v>#N/A</v>
      </c>
      <c r="J319">
        <v>0.97853755985075797</v>
      </c>
      <c r="K319">
        <v>1.0983848592242801E-2</v>
      </c>
      <c r="L319">
        <v>2.9832132776531399E-2</v>
      </c>
      <c r="M319" t="e">
        <v>#N/A</v>
      </c>
      <c r="N319">
        <v>0.103787237694753</v>
      </c>
      <c r="O319">
        <v>65945.633034979997</v>
      </c>
      <c r="P319" s="1">
        <v>0.171875</v>
      </c>
      <c r="Q319">
        <v>0.1875</v>
      </c>
      <c r="R319">
        <v>0.640625</v>
      </c>
      <c r="S319">
        <v>8.5</v>
      </c>
      <c r="T319">
        <v>60411.529411759999</v>
      </c>
      <c r="U319" s="1">
        <v>110.22772929411801</v>
      </c>
      <c r="V319">
        <v>219199.48211942299</v>
      </c>
      <c r="W319" s="1">
        <v>0.93794527515459203</v>
      </c>
      <c r="X319">
        <v>4.63700157107102E-2</v>
      </c>
      <c r="Y319">
        <v>1.5684709134697501E-2</v>
      </c>
      <c r="Z319">
        <v>6.2054724845407798E-2</v>
      </c>
      <c r="AA319">
        <v>219.19948211942301</v>
      </c>
      <c r="AB319">
        <v>5633.4207412882497</v>
      </c>
      <c r="AC319" s="1">
        <v>572.75501464268598</v>
      </c>
      <c r="AD319">
        <v>158313.49515985401</v>
      </c>
      <c r="AE319" s="1">
        <v>211</v>
      </c>
      <c r="AF319">
        <v>52541.5</v>
      </c>
      <c r="AG319" s="1">
        <v>97614.3538071066</v>
      </c>
      <c r="AH319" s="1">
        <v>25.699570975332598</v>
      </c>
      <c r="AI319">
        <v>25.6999901573618</v>
      </c>
      <c r="AJ319">
        <v>25.6997589065952</v>
      </c>
      <c r="AK319">
        <v>1.8</v>
      </c>
      <c r="AL319">
        <v>0.92339700000000002</v>
      </c>
      <c r="AM319">
        <v>1.3160369999999999</v>
      </c>
      <c r="AN319">
        <v>0</v>
      </c>
      <c r="AO319">
        <v>0.97897042662580802</v>
      </c>
      <c r="AP319">
        <v>1347.8215648606599</v>
      </c>
      <c r="AQ319" s="1">
        <v>1813.9437976522199</v>
      </c>
      <c r="AR319" s="1">
        <v>7236.2370728708902</v>
      </c>
      <c r="AS319" s="1">
        <v>371.51940135435098</v>
      </c>
      <c r="AT319">
        <v>417.69559044200702</v>
      </c>
      <c r="AU319">
        <v>11187.2174271801</v>
      </c>
      <c r="AV319" s="1">
        <v>8099.9279878016996</v>
      </c>
      <c r="AW319" s="1">
        <v>0.54224298510000002</v>
      </c>
      <c r="AX319">
        <v>4565.5206828235996</v>
      </c>
      <c r="AY319" s="1">
        <v>0.30563500900000001</v>
      </c>
      <c r="AZ319">
        <v>1513.7798767698</v>
      </c>
      <c r="BA319">
        <v>0.10133874280000001</v>
      </c>
      <c r="BB319">
        <v>758.59123218529999</v>
      </c>
      <c r="BC319" s="1">
        <v>5.0783263100000003E-2</v>
      </c>
      <c r="BD319">
        <v>14937.819779580401</v>
      </c>
      <c r="BE319" s="1">
        <v>0.60559417953707995</v>
      </c>
      <c r="BF319">
        <v>0.24484504799161</v>
      </c>
      <c r="BG319">
        <v>0.104725022941927</v>
      </c>
      <c r="BH319">
        <v>3.08707905866695E-2</v>
      </c>
      <c r="BI319">
        <v>1.39649589427128E-2</v>
      </c>
    </row>
    <row r="320" spans="1:61" x14ac:dyDescent="0.35">
      <c r="A320" t="s">
        <v>1568</v>
      </c>
      <c r="B320" t="s">
        <v>943</v>
      </c>
      <c r="C320">
        <v>91</v>
      </c>
      <c r="D320">
        <v>20.428555560439602</v>
      </c>
      <c r="E320">
        <v>1858.998556</v>
      </c>
      <c r="F320" t="e">
        <v>#N/A</v>
      </c>
      <c r="G320">
        <v>1.5057558262607599E-2</v>
      </c>
      <c r="H320" t="e">
        <v>#N/A</v>
      </c>
      <c r="I320">
        <v>2.7839118092437099E-2</v>
      </c>
      <c r="J320">
        <v>0.89145294456083202</v>
      </c>
      <c r="K320">
        <v>6.3458040299370896E-2</v>
      </c>
      <c r="L320">
        <v>0.44643893250975297</v>
      </c>
      <c r="M320">
        <v>9.6516218727485496E-3</v>
      </c>
      <c r="N320">
        <v>0.12739522336525</v>
      </c>
      <c r="O320">
        <v>62033.34823268</v>
      </c>
      <c r="P320" s="1">
        <v>0.18248175182481799</v>
      </c>
      <c r="Q320">
        <v>0.160583941605839</v>
      </c>
      <c r="R320">
        <v>0.65693430656934304</v>
      </c>
      <c r="S320">
        <v>14.15</v>
      </c>
      <c r="T320">
        <v>91934.169611300007</v>
      </c>
      <c r="U320" s="1">
        <v>131.377989823322</v>
      </c>
      <c r="V320">
        <v>287512.584813433</v>
      </c>
      <c r="W320" s="1">
        <v>0.67558360986719401</v>
      </c>
      <c r="X320">
        <v>0.177097308611639</v>
      </c>
      <c r="Y320">
        <v>0.14731908152116699</v>
      </c>
      <c r="Z320">
        <v>0.32441639013280599</v>
      </c>
      <c r="AA320">
        <v>287.51258481343302</v>
      </c>
      <c r="AB320">
        <v>7718.07969064393</v>
      </c>
      <c r="AC320" s="1">
        <v>592.33255800334302</v>
      </c>
      <c r="AD320">
        <v>265717.811208623</v>
      </c>
      <c r="AE320" s="1">
        <v>497</v>
      </c>
      <c r="AF320">
        <v>40666</v>
      </c>
      <c r="AG320" s="1">
        <v>72780.023317509098</v>
      </c>
      <c r="AH320" s="1">
        <v>54.899999250697597</v>
      </c>
      <c r="AI320">
        <v>20.525599142794501</v>
      </c>
      <c r="AJ320">
        <v>27.610491216927301</v>
      </c>
      <c r="AK320">
        <v>2</v>
      </c>
      <c r="AL320">
        <v>1.0724119999999999</v>
      </c>
      <c r="AM320">
        <v>1.4724839999999999</v>
      </c>
      <c r="AN320">
        <v>0</v>
      </c>
      <c r="AO320">
        <v>0.69859436478840398</v>
      </c>
      <c r="AP320">
        <v>1900.0983129327401</v>
      </c>
      <c r="AQ320" s="1">
        <v>4202.26056377851</v>
      </c>
      <c r="AR320" s="1">
        <v>7959.2110613775003</v>
      </c>
      <c r="AS320" s="1">
        <v>690.680224498249</v>
      </c>
      <c r="AT320">
        <v>719.29661574196496</v>
      </c>
      <c r="AU320">
        <v>15471.546778329001</v>
      </c>
      <c r="AV320" s="1">
        <v>6616.6174082944999</v>
      </c>
      <c r="AW320" s="1">
        <v>0.41367637550000003</v>
      </c>
      <c r="AX320">
        <v>6216.6498115001996</v>
      </c>
      <c r="AY320" s="1">
        <v>0.3886700716</v>
      </c>
      <c r="AZ320">
        <v>1308.2401162803001</v>
      </c>
      <c r="BA320">
        <v>8.1792250699999999E-2</v>
      </c>
      <c r="BB320">
        <v>1853.1633777279999</v>
      </c>
      <c r="BC320" s="1">
        <v>0.1158613022</v>
      </c>
      <c r="BD320">
        <v>15994.670713803</v>
      </c>
      <c r="BE320" s="1">
        <v>0.51726946661610795</v>
      </c>
      <c r="BF320">
        <v>0.26146880578710102</v>
      </c>
      <c r="BG320">
        <v>0.16269023796879201</v>
      </c>
      <c r="BH320">
        <v>3.9295972479900701E-2</v>
      </c>
      <c r="BI320">
        <v>1.9275517148097901E-2</v>
      </c>
    </row>
    <row r="321" spans="1:61" x14ac:dyDescent="0.35">
      <c r="A321" t="s">
        <v>1569</v>
      </c>
      <c r="B321" t="s">
        <v>944</v>
      </c>
      <c r="C321">
        <v>26</v>
      </c>
      <c r="D321">
        <v>48.9960752307692</v>
      </c>
      <c r="E321">
        <v>1273.897956</v>
      </c>
      <c r="F321" t="e">
        <v>#N/A</v>
      </c>
      <c r="G321">
        <v>5.1161499478676598E-2</v>
      </c>
      <c r="H321" t="e">
        <v>#N/A</v>
      </c>
      <c r="I321">
        <v>1.5888615830857301E-2</v>
      </c>
      <c r="J321">
        <v>0.83924845230016398</v>
      </c>
      <c r="K321">
        <v>8.6270766023204104E-2</v>
      </c>
      <c r="L321">
        <v>0.65383082040839802</v>
      </c>
      <c r="M321" t="e">
        <v>#N/A</v>
      </c>
      <c r="N321">
        <v>0.20037786470410801</v>
      </c>
      <c r="O321">
        <v>70932.341259199995</v>
      </c>
      <c r="P321" s="1">
        <v>0.28571428571428598</v>
      </c>
      <c r="Q321">
        <v>0.175824175824176</v>
      </c>
      <c r="R321">
        <v>0.53846153846153799</v>
      </c>
      <c r="S321">
        <v>15.2</v>
      </c>
      <c r="T321">
        <v>77622.802631569997</v>
      </c>
      <c r="U321" s="1">
        <v>83.809076052631596</v>
      </c>
      <c r="V321">
        <v>205363.654732169</v>
      </c>
      <c r="W321" s="1">
        <v>0.49227865168745499</v>
      </c>
      <c r="X321">
        <v>0.19659290536524399</v>
      </c>
      <c r="Y321">
        <v>0.31112844294730102</v>
      </c>
      <c r="Z321">
        <v>0.50772134831254501</v>
      </c>
      <c r="AA321">
        <v>205.36365473216901</v>
      </c>
      <c r="AB321">
        <v>5300.8625755264202</v>
      </c>
      <c r="AC321" s="1">
        <v>398.09206664587799</v>
      </c>
      <c r="AD321">
        <v>179164.17379163101</v>
      </c>
      <c r="AE321" s="1">
        <v>286</v>
      </c>
      <c r="AF321">
        <v>35938</v>
      </c>
      <c r="AG321" s="1">
        <v>60082.912797548903</v>
      </c>
      <c r="AH321" s="1">
        <v>35.499988697100001</v>
      </c>
      <c r="AI321">
        <v>20.042493693228099</v>
      </c>
      <c r="AJ321">
        <v>24.9272959781362</v>
      </c>
      <c r="AK321">
        <v>2</v>
      </c>
      <c r="AL321">
        <v>0.90671000000000002</v>
      </c>
      <c r="AM321">
        <v>1.4876480000000001</v>
      </c>
      <c r="AN321">
        <v>0</v>
      </c>
      <c r="AO321">
        <v>0.56290518693142699</v>
      </c>
      <c r="AP321">
        <v>2398.29172785014</v>
      </c>
      <c r="AQ321" s="1">
        <v>2837.6782559183298</v>
      </c>
      <c r="AR321" s="1">
        <v>10618.9381231726</v>
      </c>
      <c r="AS321" s="1">
        <v>871.44989500242195</v>
      </c>
      <c r="AT321">
        <v>305.71694394021</v>
      </c>
      <c r="AU321">
        <v>17032.074945883702</v>
      </c>
      <c r="AV321" s="1">
        <v>9048.0179607483005</v>
      </c>
      <c r="AW321" s="1">
        <v>0.54568405230000006</v>
      </c>
      <c r="AX321">
        <v>4837.9623994359999</v>
      </c>
      <c r="AY321" s="1">
        <v>0.29177649049999999</v>
      </c>
      <c r="AZ321">
        <v>749.50125688059995</v>
      </c>
      <c r="BA321">
        <v>4.52022625E-2</v>
      </c>
      <c r="BB321">
        <v>1945.5746243230999</v>
      </c>
      <c r="BC321" s="1">
        <v>0.11733719469999999</v>
      </c>
      <c r="BD321">
        <v>16581.056241388</v>
      </c>
      <c r="BE321" s="1">
        <v>0.50365084856426401</v>
      </c>
      <c r="BF321">
        <v>0.265894294493151</v>
      </c>
      <c r="BG321">
        <v>0.13970950479712099</v>
      </c>
      <c r="BH321">
        <v>7.8524354229825302E-2</v>
      </c>
      <c r="BI321">
        <v>1.2220997915638101E-2</v>
      </c>
    </row>
    <row r="322" spans="1:61" x14ac:dyDescent="0.35">
      <c r="A322" t="s">
        <v>1570</v>
      </c>
      <c r="B322" t="s">
        <v>945</v>
      </c>
      <c r="C322">
        <v>140</v>
      </c>
      <c r="D322">
        <v>38.033698378571401</v>
      </c>
      <c r="E322">
        <v>5324.7177730000003</v>
      </c>
      <c r="F322">
        <v>3.8284473573221102E-2</v>
      </c>
      <c r="G322">
        <v>3.05158253736698E-2</v>
      </c>
      <c r="H322" t="e">
        <v>#N/A</v>
      </c>
      <c r="I322">
        <v>8.7520836391836707E-2</v>
      </c>
      <c r="J322">
        <v>0.80099919037471901</v>
      </c>
      <c r="K322">
        <v>4.0857140694511199E-2</v>
      </c>
      <c r="L322">
        <v>0.26406402241535598</v>
      </c>
      <c r="M322">
        <v>3.04559116875537E-2</v>
      </c>
      <c r="N322">
        <v>0.18496189877319899</v>
      </c>
      <c r="O322">
        <v>79409.656923379996</v>
      </c>
      <c r="P322" s="1">
        <v>0.14873417721519</v>
      </c>
      <c r="Q322">
        <v>0.193037974683544</v>
      </c>
      <c r="R322">
        <v>0.658227848101266</v>
      </c>
      <c r="S322">
        <v>30</v>
      </c>
      <c r="T322">
        <v>103498.93333333</v>
      </c>
      <c r="U322" s="1">
        <v>177.49059243333301</v>
      </c>
      <c r="V322">
        <v>222959.96531870999</v>
      </c>
      <c r="W322" s="1">
        <v>0.71615656581350096</v>
      </c>
      <c r="X322">
        <v>0.167313043899494</v>
      </c>
      <c r="Y322">
        <v>0.116530390287006</v>
      </c>
      <c r="Z322">
        <v>0.28384343418649899</v>
      </c>
      <c r="AA322">
        <v>222.95996531871</v>
      </c>
      <c r="AB322">
        <v>6020.4219954250702</v>
      </c>
      <c r="AC322" s="1">
        <v>579.68789926323802</v>
      </c>
      <c r="AD322">
        <v>179631.490370416</v>
      </c>
      <c r="AE322" s="1">
        <v>289</v>
      </c>
      <c r="AF322">
        <v>53974</v>
      </c>
      <c r="AG322" s="1">
        <v>80788.014122004897</v>
      </c>
      <c r="AH322" s="1">
        <v>47.859994687185498</v>
      </c>
      <c r="AI322">
        <v>20.1093991782929</v>
      </c>
      <c r="AJ322">
        <v>41.978995927481797</v>
      </c>
      <c r="AK322">
        <v>7</v>
      </c>
      <c r="AL322">
        <v>3.4627119999999998</v>
      </c>
      <c r="AM322">
        <v>6.4054279999999997</v>
      </c>
      <c r="AN322">
        <v>0</v>
      </c>
      <c r="AO322">
        <v>0.45341692778480902</v>
      </c>
      <c r="AP322">
        <v>1462.35003280051</v>
      </c>
      <c r="AQ322" s="1">
        <v>2895.8117701912602</v>
      </c>
      <c r="AR322" s="1">
        <v>7655.3254647023296</v>
      </c>
      <c r="AS322" s="1">
        <v>894.66588711161</v>
      </c>
      <c r="AT322">
        <v>734.03328901653697</v>
      </c>
      <c r="AU322">
        <v>13642.1864438222</v>
      </c>
      <c r="AV322" s="1">
        <v>5437.3629190821002</v>
      </c>
      <c r="AW322" s="1">
        <v>0.40621966999999998</v>
      </c>
      <c r="AX322">
        <v>5725.8517173923001</v>
      </c>
      <c r="AY322" s="1">
        <v>0.42777236499999999</v>
      </c>
      <c r="AZ322">
        <v>1207.4987867217001</v>
      </c>
      <c r="BA322">
        <v>9.0210965500000004E-2</v>
      </c>
      <c r="BB322">
        <v>1014.5638557301</v>
      </c>
      <c r="BC322" s="1">
        <v>7.5796999500000004E-2</v>
      </c>
      <c r="BD322">
        <v>13385.2772789262</v>
      </c>
      <c r="BE322" s="1">
        <v>0.62145853180979205</v>
      </c>
      <c r="BF322">
        <v>0.253598784483754</v>
      </c>
      <c r="BG322">
        <v>9.2328442050665704E-2</v>
      </c>
      <c r="BH322">
        <v>1.9508584331798098E-2</v>
      </c>
      <c r="BI322">
        <v>1.31056573239904E-2</v>
      </c>
    </row>
    <row r="323" spans="1:61" x14ac:dyDescent="0.35">
      <c r="A323" t="s">
        <v>1571</v>
      </c>
      <c r="B323" t="s">
        <v>946</v>
      </c>
      <c r="C323">
        <v>25</v>
      </c>
      <c r="D323">
        <v>389.748605</v>
      </c>
      <c r="E323">
        <v>9743.7151250000006</v>
      </c>
      <c r="F323">
        <v>0.350070946154244</v>
      </c>
      <c r="G323">
        <v>5.3911743112482202E-2</v>
      </c>
      <c r="H323">
        <v>2.38540671532305E-3</v>
      </c>
      <c r="I323">
        <v>6.5404694857913503E-2</v>
      </c>
      <c r="J323">
        <v>0.47668895802980299</v>
      </c>
      <c r="K323">
        <v>5.1538251130234601E-2</v>
      </c>
      <c r="L323">
        <v>0.187836332532867</v>
      </c>
      <c r="M323">
        <v>0.11558578908115</v>
      </c>
      <c r="N323">
        <v>9.6695565219855797E-2</v>
      </c>
      <c r="O323">
        <v>93242.399046870007</v>
      </c>
      <c r="P323" s="1">
        <v>0.102915951972556</v>
      </c>
      <c r="Q323">
        <v>9.7770154373927998E-2</v>
      </c>
      <c r="R323">
        <v>0.79931389365351602</v>
      </c>
      <c r="S323">
        <v>62.07</v>
      </c>
      <c r="T323">
        <v>107077.61382309999</v>
      </c>
      <c r="U323" s="1">
        <v>156.979460689544</v>
      </c>
      <c r="V323">
        <v>276288.78671676101</v>
      </c>
      <c r="W323" s="1">
        <v>0.77039954355281004</v>
      </c>
      <c r="X323">
        <v>0.207033030004841</v>
      </c>
      <c r="Y323">
        <v>2.2567426442348801E-2</v>
      </c>
      <c r="Z323">
        <v>0.22960045644718999</v>
      </c>
      <c r="AA323">
        <v>276.28878671676102</v>
      </c>
      <c r="AB323">
        <v>10885.110929390001</v>
      </c>
      <c r="AC323" s="1">
        <v>805.14309063402504</v>
      </c>
      <c r="AD323" s="1">
        <v>251647.85917611999</v>
      </c>
      <c r="AE323" s="1">
        <v>478</v>
      </c>
      <c r="AF323">
        <v>67860.5</v>
      </c>
      <c r="AG323" s="1">
        <v>145451.12855056601</v>
      </c>
      <c r="AH323" s="1">
        <v>84.419990354433395</v>
      </c>
      <c r="AI323">
        <v>36.362889357754099</v>
      </c>
      <c r="AJ323">
        <v>45.782499564187098</v>
      </c>
      <c r="AK323">
        <v>0.43</v>
      </c>
      <c r="AL323">
        <v>0.43</v>
      </c>
      <c r="AM323">
        <v>0.43</v>
      </c>
      <c r="AN323">
        <v>0</v>
      </c>
      <c r="AO323">
        <v>0.55735029853365903</v>
      </c>
      <c r="AP323">
        <v>1389.14766250414</v>
      </c>
      <c r="AQ323" s="1">
        <v>2717.56180987486</v>
      </c>
      <c r="AR323" s="1">
        <v>9043.2609050646897</v>
      </c>
      <c r="AS323" s="1">
        <v>1075.13518361406</v>
      </c>
      <c r="AT323" s="1">
        <v>472.68138599238898</v>
      </c>
      <c r="AU323">
        <v>14697.786947050099</v>
      </c>
      <c r="AV323" s="1">
        <v>4525.1647924168001</v>
      </c>
      <c r="AW323" s="1">
        <v>0.2725780632</v>
      </c>
      <c r="AX323">
        <v>9737.4894154038993</v>
      </c>
      <c r="AY323" s="1">
        <v>0.58654792200000005</v>
      </c>
      <c r="AZ323">
        <v>1494.8677318655</v>
      </c>
      <c r="BA323" s="1">
        <v>9.00449309E-2</v>
      </c>
      <c r="BB323">
        <v>843.83159114080001</v>
      </c>
      <c r="BC323" s="1">
        <v>5.0829083900000002E-2</v>
      </c>
      <c r="BD323">
        <v>16601.353530827</v>
      </c>
      <c r="BE323" s="1">
        <v>0.60341588639029398</v>
      </c>
      <c r="BF323">
        <v>0.23314608005818799</v>
      </c>
      <c r="BG323">
        <v>0.121169852577142</v>
      </c>
      <c r="BH323">
        <v>2.92013300470675E-2</v>
      </c>
      <c r="BI323">
        <v>1.30668509273078E-2</v>
      </c>
    </row>
    <row r="324" spans="1:61" x14ac:dyDescent="0.35">
      <c r="A324" t="s">
        <v>1572</v>
      </c>
      <c r="B324" t="s">
        <v>947</v>
      </c>
      <c r="C324">
        <v>13</v>
      </c>
      <c r="D324">
        <v>302.90082661538497</v>
      </c>
      <c r="E324">
        <v>3937.7107460000002</v>
      </c>
      <c r="F324">
        <v>2.9239503637997601E-3</v>
      </c>
      <c r="G324">
        <v>0.14224725169567401</v>
      </c>
      <c r="H324" t="e">
        <v>#N/A</v>
      </c>
      <c r="I324">
        <v>8.9716943007387306E-2</v>
      </c>
      <c r="J324">
        <v>0.621649696933951</v>
      </c>
      <c r="K324">
        <v>0.14150041800673599</v>
      </c>
      <c r="L324">
        <v>1</v>
      </c>
      <c r="M324">
        <v>4.2923797997800703E-2</v>
      </c>
      <c r="N324">
        <v>0.16077401816517201</v>
      </c>
      <c r="O324">
        <v>73842.352481430004</v>
      </c>
      <c r="P324" s="1">
        <v>0.183150183150183</v>
      </c>
      <c r="Q324">
        <v>0.15384615384615399</v>
      </c>
      <c r="R324">
        <v>0.66300366300366298</v>
      </c>
      <c r="S324">
        <v>29.5</v>
      </c>
      <c r="T324">
        <v>94135.322033889999</v>
      </c>
      <c r="U324" s="1">
        <v>133.48172020339001</v>
      </c>
      <c r="V324">
        <v>138717.91130287401</v>
      </c>
      <c r="W324" s="1">
        <v>0.70175051028318602</v>
      </c>
      <c r="X324">
        <v>0.22531077098680299</v>
      </c>
      <c r="Y324">
        <v>7.2938718730011301E-2</v>
      </c>
      <c r="Z324">
        <v>0.29824948971681398</v>
      </c>
      <c r="AA324">
        <v>138.717911302874</v>
      </c>
      <c r="AB324">
        <v>5183.7382978764899</v>
      </c>
      <c r="AC324" s="1">
        <v>673.91092976944606</v>
      </c>
      <c r="AD324">
        <v>114002.017300811</v>
      </c>
      <c r="AE324" s="1">
        <v>77</v>
      </c>
      <c r="AF324">
        <v>34628</v>
      </c>
      <c r="AG324" s="1">
        <v>49638.481312261203</v>
      </c>
      <c r="AH324" s="1">
        <v>44.599975051071297</v>
      </c>
      <c r="AI324">
        <v>36.799999081702097</v>
      </c>
      <c r="AJ324">
        <v>36.799994604772401</v>
      </c>
      <c r="AK324">
        <v>4.5999999999999996</v>
      </c>
      <c r="AL324">
        <v>4.4275830000000003</v>
      </c>
      <c r="AM324">
        <v>4.4996869999999998</v>
      </c>
      <c r="AN324">
        <v>1.42106425813126</v>
      </c>
      <c r="AO324">
        <v>1.22860317749125</v>
      </c>
      <c r="AP324">
        <v>1529.0484543884299</v>
      </c>
      <c r="AQ324" s="1">
        <v>2984.0959450707201</v>
      </c>
      <c r="AR324" s="1">
        <v>8629.7382011918908</v>
      </c>
      <c r="AS324" s="1">
        <v>1148.41943243131</v>
      </c>
      <c r="AT324" s="1">
        <v>377.27881650756501</v>
      </c>
      <c r="AU324">
        <v>14668.5808495899</v>
      </c>
      <c r="AV324" s="1">
        <v>9569.7292865717991</v>
      </c>
      <c r="AW324" s="1">
        <v>0.52567831099999995</v>
      </c>
      <c r="AX324">
        <v>4589.3658259776003</v>
      </c>
      <c r="AY324" s="1">
        <v>0.25210013819999999</v>
      </c>
      <c r="AZ324">
        <v>1077.4806495613</v>
      </c>
      <c r="BA324">
        <v>5.9187484899999997E-2</v>
      </c>
      <c r="BB324">
        <v>2967.9593802510999</v>
      </c>
      <c r="BC324" s="1">
        <v>0.16303406579999999</v>
      </c>
      <c r="BD324">
        <v>18204.535142361801</v>
      </c>
      <c r="BE324" s="1">
        <v>0.565382975995948</v>
      </c>
      <c r="BF324">
        <v>0.24633758989821899</v>
      </c>
      <c r="BG324">
        <v>0.12847596358956301</v>
      </c>
      <c r="BH324">
        <v>4.5918666254263801E-2</v>
      </c>
      <c r="BI324">
        <v>1.3884804262007E-2</v>
      </c>
    </row>
    <row r="325" spans="1:61" x14ac:dyDescent="0.35">
      <c r="A325" t="s">
        <v>1573</v>
      </c>
      <c r="B325" t="s">
        <v>948</v>
      </c>
      <c r="C325">
        <v>49</v>
      </c>
      <c r="D325">
        <v>11.9069491836735</v>
      </c>
      <c r="E325">
        <v>583.44051000000002</v>
      </c>
      <c r="F325" t="e">
        <v>#N/A</v>
      </c>
      <c r="G325" t="e">
        <v>#N/A</v>
      </c>
      <c r="H325" t="e">
        <v>#N/A</v>
      </c>
      <c r="I325">
        <v>1.87236405802165E-2</v>
      </c>
      <c r="J325">
        <v>0.93986371436127203</v>
      </c>
      <c r="K325">
        <v>2.4320714200703499E-2</v>
      </c>
      <c r="L325">
        <v>0.42565409040798202</v>
      </c>
      <c r="M325" t="e">
        <v>#N/A</v>
      </c>
      <c r="N325">
        <v>0.15237157972367499</v>
      </c>
      <c r="O325">
        <v>60645.737196180002</v>
      </c>
      <c r="P325" s="1">
        <v>0.18181818181818199</v>
      </c>
      <c r="Q325">
        <v>0.2</v>
      </c>
      <c r="R325">
        <v>0.61818181818181805</v>
      </c>
      <c r="S325">
        <v>4.8600000000000003</v>
      </c>
      <c r="T325">
        <v>81733.275720160003</v>
      </c>
      <c r="U325" s="1">
        <v>120.049487654321</v>
      </c>
      <c r="V325">
        <v>397443.10863844497</v>
      </c>
      <c r="W325" s="1">
        <v>0.83419799545816797</v>
      </c>
      <c r="X325">
        <v>0.12554992377452201</v>
      </c>
      <c r="Y325">
        <v>4.0252080767309899E-2</v>
      </c>
      <c r="Z325">
        <v>0.165802004541832</v>
      </c>
      <c r="AA325">
        <v>397.44310863844498</v>
      </c>
      <c r="AB325">
        <v>10999.556750010401</v>
      </c>
      <c r="AC325" s="1">
        <v>1255.99430865711</v>
      </c>
      <c r="AD325" s="1">
        <v>264173.161833235</v>
      </c>
      <c r="AE325" s="1">
        <v>495</v>
      </c>
      <c r="AF325">
        <v>40531</v>
      </c>
      <c r="AG325" s="1">
        <v>74436.036010288604</v>
      </c>
      <c r="AH325" s="1">
        <v>52.3999258610881</v>
      </c>
      <c r="AI325">
        <v>25.590197061573001</v>
      </c>
      <c r="AJ325">
        <v>33.606589755048198</v>
      </c>
      <c r="AK325">
        <v>2</v>
      </c>
      <c r="AL325">
        <v>0.67737400000000003</v>
      </c>
      <c r="AM325">
        <v>1.4479280000000001</v>
      </c>
      <c r="AN325">
        <v>0</v>
      </c>
      <c r="AO325">
        <v>0.93689734184020501</v>
      </c>
      <c r="AP325">
        <v>2599.02732842462</v>
      </c>
      <c r="AQ325" s="1">
        <v>5532.2895216857696</v>
      </c>
      <c r="AR325" s="1">
        <v>8933.9048637537999</v>
      </c>
      <c r="AS325" s="1">
        <v>1491.6529707544601</v>
      </c>
      <c r="AT325" s="1">
        <v>625.42417563703304</v>
      </c>
      <c r="AU325" s="1">
        <v>19182.298860255702</v>
      </c>
      <c r="AV325" s="1">
        <v>6042.4209193303004</v>
      </c>
      <c r="AW325" s="1">
        <v>0.2998718011</v>
      </c>
      <c r="AX325">
        <v>9882.1936047326999</v>
      </c>
      <c r="AY325" s="1">
        <v>0.49043110950000002</v>
      </c>
      <c r="AZ325">
        <v>2722.2521280146998</v>
      </c>
      <c r="BA325" s="1">
        <v>0.13509926890000001</v>
      </c>
      <c r="BB325">
        <v>1503.1471091035</v>
      </c>
      <c r="BC325" s="1">
        <v>7.4597820499999995E-2</v>
      </c>
      <c r="BD325">
        <v>20150.013761181199</v>
      </c>
      <c r="BE325" s="1">
        <v>0.53029756836504804</v>
      </c>
      <c r="BF325">
        <v>0.21655209028432701</v>
      </c>
      <c r="BG325">
        <v>0.18992737434312401</v>
      </c>
      <c r="BH325">
        <v>3.7504489732859303E-2</v>
      </c>
      <c r="BI325">
        <v>2.5718477274641601E-2</v>
      </c>
    </row>
    <row r="326" spans="1:61" x14ac:dyDescent="0.35">
      <c r="A326" t="s">
        <v>1574</v>
      </c>
      <c r="B326" t="s">
        <v>949</v>
      </c>
      <c r="C326">
        <v>9</v>
      </c>
      <c r="D326">
        <v>234.07356033333301</v>
      </c>
      <c r="E326">
        <v>2106.6620429999998</v>
      </c>
      <c r="F326">
        <v>1.1820324134845401E-2</v>
      </c>
      <c r="G326">
        <v>0.10544430847588</v>
      </c>
      <c r="H326" t="e">
        <v>#N/A</v>
      </c>
      <c r="I326">
        <v>9.6509828075778098E-2</v>
      </c>
      <c r="J326">
        <v>0.70887035957191102</v>
      </c>
      <c r="K326">
        <v>7.66336085329129E-2</v>
      </c>
      <c r="L326">
        <v>0.42631495124454</v>
      </c>
      <c r="M326" t="e">
        <v>#N/A</v>
      </c>
      <c r="N326">
        <v>0.159099771517827</v>
      </c>
      <c r="O326">
        <v>80085.087401519995</v>
      </c>
      <c r="P326" s="1">
        <v>0.191256830601093</v>
      </c>
      <c r="Q326">
        <v>0.13114754098360701</v>
      </c>
      <c r="R326">
        <v>0.67759562841530097</v>
      </c>
      <c r="S326">
        <v>21.8</v>
      </c>
      <c r="T326">
        <v>105908.44954128</v>
      </c>
      <c r="U326" s="1">
        <v>96.635873532110097</v>
      </c>
      <c r="V326">
        <v>241321.90148355899</v>
      </c>
      <c r="W326" s="1">
        <v>0.62647403184787498</v>
      </c>
      <c r="X326">
        <v>0.33104364540097703</v>
      </c>
      <c r="Y326">
        <v>4.2482322751148799E-2</v>
      </c>
      <c r="Z326">
        <v>0.37352596815212502</v>
      </c>
      <c r="AA326">
        <v>241.321901483559</v>
      </c>
      <c r="AB326">
        <v>12183.798101497399</v>
      </c>
      <c r="AC326" s="1">
        <v>946.07218401380806</v>
      </c>
      <c r="AD326">
        <v>217974.98498452199</v>
      </c>
      <c r="AE326" s="1">
        <v>414</v>
      </c>
      <c r="AF326">
        <v>44143</v>
      </c>
      <c r="AG326" s="1">
        <v>66744.986427273703</v>
      </c>
      <c r="AH326" s="1">
        <v>86.499991665632606</v>
      </c>
      <c r="AI326">
        <v>42.278497498721897</v>
      </c>
      <c r="AJ326">
        <v>61.401696605867301</v>
      </c>
      <c r="AK326">
        <v>2.65</v>
      </c>
      <c r="AL326">
        <v>2.0312290000000002</v>
      </c>
      <c r="AM326">
        <v>2.5489199999999999</v>
      </c>
      <c r="AN326">
        <v>0</v>
      </c>
      <c r="AO326">
        <v>0.97586397584043905</v>
      </c>
      <c r="AP326">
        <v>2527.0763754867698</v>
      </c>
      <c r="AQ326" s="1">
        <v>2917.51565488286</v>
      </c>
      <c r="AR326" s="1">
        <v>10009.3487657716</v>
      </c>
      <c r="AS326" s="1">
        <v>1225.3032747123</v>
      </c>
      <c r="AT326">
        <v>285.45366448224399</v>
      </c>
      <c r="AU326">
        <v>16964.697735335802</v>
      </c>
      <c r="AV326" s="1">
        <v>4519.7278853750004</v>
      </c>
      <c r="AW326" s="1">
        <v>0.2395567535</v>
      </c>
      <c r="AX326">
        <v>11756.456118976501</v>
      </c>
      <c r="AY326" s="1">
        <v>0.62312124339999997</v>
      </c>
      <c r="AZ326">
        <v>1215.6802630740001</v>
      </c>
      <c r="BA326">
        <v>6.4434059799999999E-2</v>
      </c>
      <c r="BB326">
        <v>1375.1800559644</v>
      </c>
      <c r="BC326" s="1">
        <v>7.2887943299999994E-2</v>
      </c>
      <c r="BD326">
        <v>18867.044323389899</v>
      </c>
      <c r="BE326" s="1">
        <v>0.621838412675906</v>
      </c>
      <c r="BF326">
        <v>0.22114154993967899</v>
      </c>
      <c r="BG326">
        <v>0.110648546575749</v>
      </c>
      <c r="BH326">
        <v>3.31753662423259E-2</v>
      </c>
      <c r="BI326">
        <v>1.3196124566339401E-2</v>
      </c>
    </row>
    <row r="327" spans="1:61" x14ac:dyDescent="0.35">
      <c r="A327" t="s">
        <v>1575</v>
      </c>
      <c r="B327" t="s">
        <v>950</v>
      </c>
      <c r="C327">
        <v>22</v>
      </c>
      <c r="D327">
        <v>171.42602640909101</v>
      </c>
      <c r="E327">
        <v>3771.3725810000001</v>
      </c>
      <c r="F327">
        <v>8.9551365826264204E-2</v>
      </c>
      <c r="G327">
        <v>0.199138356461695</v>
      </c>
      <c r="H327">
        <v>2.4835430156722898E-3</v>
      </c>
      <c r="I327">
        <v>6.1329997431179999E-2</v>
      </c>
      <c r="J327">
        <v>0.58532618872025999</v>
      </c>
      <c r="K327">
        <v>6.2170548544928698E-2</v>
      </c>
      <c r="L327">
        <v>0.32872758819668901</v>
      </c>
      <c r="M327">
        <v>4.3552905550685299E-2</v>
      </c>
      <c r="N327">
        <v>0.17504435416021999</v>
      </c>
      <c r="O327">
        <v>91823.94703589</v>
      </c>
      <c r="P327" s="1">
        <v>0.13157894736842099</v>
      </c>
      <c r="Q327">
        <v>0.154605263157895</v>
      </c>
      <c r="R327">
        <v>0.71381578947368396</v>
      </c>
      <c r="S327">
        <v>43</v>
      </c>
      <c r="T327">
        <v>111598.12674418</v>
      </c>
      <c r="U327" s="1">
        <v>87.706339093023303</v>
      </c>
      <c r="V327">
        <v>410628.27040795097</v>
      </c>
      <c r="W327" s="1">
        <v>0.69363299432880199</v>
      </c>
      <c r="X327">
        <v>0.28477784460377398</v>
      </c>
      <c r="Y327">
        <v>2.1589161067424499E-2</v>
      </c>
      <c r="Z327">
        <v>0.30636700567119801</v>
      </c>
      <c r="AA327">
        <v>410.62827040795099</v>
      </c>
      <c r="AB327">
        <v>18779.7122874612</v>
      </c>
      <c r="AC327" s="1">
        <v>1620.1024424852501</v>
      </c>
      <c r="AD327">
        <v>374486.86627864302</v>
      </c>
      <c r="AE327" s="1">
        <v>578</v>
      </c>
      <c r="AF327">
        <v>49176</v>
      </c>
      <c r="AG327" s="1">
        <v>116303.553616369</v>
      </c>
      <c r="AH327" s="1">
        <v>85.469976822765801</v>
      </c>
      <c r="AI327">
        <v>42.344799564252803</v>
      </c>
      <c r="AJ327">
        <v>50.976998256798502</v>
      </c>
      <c r="AK327">
        <v>5.2</v>
      </c>
      <c r="AL327">
        <v>4.4298169999999999</v>
      </c>
      <c r="AM327">
        <v>4.9360419999999996</v>
      </c>
      <c r="AN327">
        <v>0</v>
      </c>
      <c r="AO327" s="1">
        <v>0.86935155292106203</v>
      </c>
      <c r="AP327">
        <v>2985.6948016030601</v>
      </c>
      <c r="AQ327" s="1">
        <v>3839.1031114090802</v>
      </c>
      <c r="AR327" s="1">
        <v>11229.1965035103</v>
      </c>
      <c r="AS327" s="1">
        <v>1496.89599442946</v>
      </c>
      <c r="AT327">
        <v>1512.0838706654399</v>
      </c>
      <c r="AU327">
        <v>21062.9742816174</v>
      </c>
      <c r="AV327" s="1">
        <v>2823.8304319476001</v>
      </c>
      <c r="AW327" s="1">
        <v>0.12923059680000001</v>
      </c>
      <c r="AX327">
        <v>16370.2651719489</v>
      </c>
      <c r="AY327" s="1">
        <v>0.74917357439999999</v>
      </c>
      <c r="AZ327">
        <v>1661.3887142745</v>
      </c>
      <c r="BA327" s="1">
        <v>7.6032276100000004E-2</v>
      </c>
      <c r="BB327">
        <v>995.61365399550004</v>
      </c>
      <c r="BC327" s="1">
        <v>4.5563552700000003E-2</v>
      </c>
      <c r="BD327">
        <v>21851.097972166499</v>
      </c>
      <c r="BE327" s="1">
        <v>0.54776555112228498</v>
      </c>
      <c r="BF327">
        <v>0.23508078422727799</v>
      </c>
      <c r="BG327">
        <v>0.174530717292425</v>
      </c>
      <c r="BH327">
        <v>2.0948224216786399E-2</v>
      </c>
      <c r="BI327">
        <v>2.1674723141226201E-2</v>
      </c>
    </row>
    <row r="328" spans="1:61" x14ac:dyDescent="0.35">
      <c r="A328" t="s">
        <v>1576</v>
      </c>
      <c r="B328" t="s">
        <v>951</v>
      </c>
      <c r="C328">
        <v>54</v>
      </c>
      <c r="D328">
        <v>31.619367277777801</v>
      </c>
      <c r="E328">
        <v>1707.445833</v>
      </c>
      <c r="F328" t="e">
        <v>#N/A</v>
      </c>
      <c r="G328">
        <v>1.73509648369988E-2</v>
      </c>
      <c r="H328" t="e">
        <v>#N/A</v>
      </c>
      <c r="I328">
        <v>8.4276949051062099E-3</v>
      </c>
      <c r="J328">
        <v>0.89333090434975904</v>
      </c>
      <c r="K328">
        <v>7.8802131374561601E-2</v>
      </c>
      <c r="L328">
        <v>0.93134969020273695</v>
      </c>
      <c r="M328" t="e">
        <v>#N/A</v>
      </c>
      <c r="N328">
        <v>0.21812930277137499</v>
      </c>
      <c r="O328">
        <v>62993.0464135</v>
      </c>
      <c r="P328" s="1">
        <v>0.22689075630252101</v>
      </c>
      <c r="Q328">
        <v>0.16806722689075601</v>
      </c>
      <c r="R328">
        <v>0.60504201680672298</v>
      </c>
      <c r="S328">
        <v>15</v>
      </c>
      <c r="T328">
        <v>94624.2</v>
      </c>
      <c r="U328" s="1">
        <v>113.82972220000001</v>
      </c>
      <c r="V328">
        <v>137436.07877017799</v>
      </c>
      <c r="W328" s="1">
        <v>0.73962291552549897</v>
      </c>
      <c r="X328">
        <v>0.171626609647997</v>
      </c>
      <c r="Y328">
        <v>8.87504748265035E-2</v>
      </c>
      <c r="Z328">
        <v>0.26037708447450097</v>
      </c>
      <c r="AA328">
        <v>137.436078770178</v>
      </c>
      <c r="AB328">
        <v>2955.4688661095602</v>
      </c>
      <c r="AC328" s="1">
        <v>309.33822894515203</v>
      </c>
      <c r="AD328">
        <v>109917.50730978001</v>
      </c>
      <c r="AE328" s="1">
        <v>70</v>
      </c>
      <c r="AF328">
        <v>37447.5</v>
      </c>
      <c r="AG328" s="1">
        <v>58800.316892725001</v>
      </c>
      <c r="AH328" s="1">
        <v>36.949958226498801</v>
      </c>
      <c r="AI328">
        <v>19.999998847683099</v>
      </c>
      <c r="AJ328">
        <v>20</v>
      </c>
      <c r="AK328">
        <v>0.5</v>
      </c>
      <c r="AL328">
        <v>0.5</v>
      </c>
      <c r="AM328">
        <v>0.5</v>
      </c>
      <c r="AN328">
        <v>0</v>
      </c>
      <c r="AO328">
        <v>0.64729999123915805</v>
      </c>
      <c r="AP328">
        <v>1718.52133947022</v>
      </c>
      <c r="AQ328" s="1">
        <v>3851.88880542367</v>
      </c>
      <c r="AR328" s="1">
        <v>9081.6200785445308</v>
      </c>
      <c r="AS328" s="1">
        <v>769.583739995575</v>
      </c>
      <c r="AT328">
        <v>264.37417297559398</v>
      </c>
      <c r="AU328">
        <v>15685.9881364096</v>
      </c>
      <c r="AV328" s="1">
        <v>9107.2864564207994</v>
      </c>
      <c r="AW328" s="1">
        <v>0.63867132000000004</v>
      </c>
      <c r="AX328">
        <v>2395.9788468283</v>
      </c>
      <c r="AY328" s="1">
        <v>0.16802402999999999</v>
      </c>
      <c r="AZ328">
        <v>612.31220561249995</v>
      </c>
      <c r="BA328">
        <v>4.2939930199999997E-2</v>
      </c>
      <c r="BB328">
        <v>2144.1616887995001</v>
      </c>
      <c r="BC328" s="1">
        <v>0.15036471979999999</v>
      </c>
      <c r="BD328">
        <v>14259.7391976611</v>
      </c>
      <c r="BE328" s="1">
        <v>0.53457423856814801</v>
      </c>
      <c r="BF328">
        <v>0.24333661438354601</v>
      </c>
      <c r="BG328">
        <v>0.17898833541253401</v>
      </c>
      <c r="BH328">
        <v>3.0689252568935801E-2</v>
      </c>
      <c r="BI328">
        <v>1.24115590668367E-2</v>
      </c>
    </row>
    <row r="329" spans="1:61" x14ac:dyDescent="0.35">
      <c r="A329" t="s">
        <v>1577</v>
      </c>
      <c r="B329" t="s">
        <v>952</v>
      </c>
      <c r="C329">
        <v>102</v>
      </c>
      <c r="D329">
        <v>5.8929338137254899</v>
      </c>
      <c r="E329">
        <v>601.079249</v>
      </c>
      <c r="F329" t="e">
        <v>#N/A</v>
      </c>
      <c r="G329" t="e">
        <v>#N/A</v>
      </c>
      <c r="H329" t="e">
        <v>#N/A</v>
      </c>
      <c r="I329">
        <v>0.13080757329279399</v>
      </c>
      <c r="J329">
        <v>0.84183358362042104</v>
      </c>
      <c r="K329" t="e">
        <v>#N/A</v>
      </c>
      <c r="L329">
        <v>0.425650604644779</v>
      </c>
      <c r="M329">
        <v>3.40056908538523E-2</v>
      </c>
      <c r="N329">
        <v>0.140015010471395</v>
      </c>
      <c r="O329">
        <v>60963.595449690001</v>
      </c>
      <c r="P329" s="1">
        <v>0.22222222222222199</v>
      </c>
      <c r="Q329">
        <v>9.7222222222222196E-2</v>
      </c>
      <c r="R329">
        <v>0.68055555555555602</v>
      </c>
      <c r="S329">
        <v>6.14</v>
      </c>
      <c r="T329">
        <v>84539.490228010007</v>
      </c>
      <c r="U329" s="1">
        <v>97.895643159609094</v>
      </c>
      <c r="V329">
        <v>260955.423533511</v>
      </c>
      <c r="W329" s="1">
        <v>0.87397651421641998</v>
      </c>
      <c r="X329">
        <v>3.9585186027671797E-2</v>
      </c>
      <c r="Y329">
        <v>8.6438299755908193E-2</v>
      </c>
      <c r="Z329">
        <v>0.12602348578358</v>
      </c>
      <c r="AA329">
        <v>260.95542353351101</v>
      </c>
      <c r="AB329">
        <v>5433.4765431238502</v>
      </c>
      <c r="AC329" s="1">
        <v>574.28425714959303</v>
      </c>
      <c r="AD329">
        <v>193819.406191357</v>
      </c>
      <c r="AE329" s="1">
        <v>344</v>
      </c>
      <c r="AF329">
        <v>42239</v>
      </c>
      <c r="AG329" s="1">
        <v>66499.735110606896</v>
      </c>
      <c r="AH329" s="1">
        <v>28.321017356934199</v>
      </c>
      <c r="AI329">
        <v>19.8922016881336</v>
      </c>
      <c r="AJ329">
        <v>24.962273297547299</v>
      </c>
      <c r="AK329">
        <v>3.36</v>
      </c>
      <c r="AL329">
        <v>1.164814</v>
      </c>
      <c r="AM329">
        <v>2.8651080000000002</v>
      </c>
      <c r="AN329">
        <v>2890.8515522551302</v>
      </c>
      <c r="AO329" s="1">
        <v>1.80131291052404</v>
      </c>
      <c r="AP329">
        <v>1572.9517889245899</v>
      </c>
      <c r="AQ329" s="1">
        <v>3748.6025740342898</v>
      </c>
      <c r="AR329" s="1">
        <v>11030.291930773299</v>
      </c>
      <c r="AS329" s="1">
        <v>834.20013389948201</v>
      </c>
      <c r="AT329">
        <v>328.14466699381899</v>
      </c>
      <c r="AU329">
        <v>17514.191094625501</v>
      </c>
      <c r="AV329" s="1">
        <v>9840.5898499040995</v>
      </c>
      <c r="AW329" s="1">
        <v>0.46020543330000002</v>
      </c>
      <c r="AX329">
        <v>7871.4905598976002</v>
      </c>
      <c r="AY329" s="1">
        <v>0.3681184542</v>
      </c>
      <c r="AZ329">
        <v>2180.0600609733001</v>
      </c>
      <c r="BA329">
        <v>0.1019527793</v>
      </c>
      <c r="BB329">
        <v>1490.8966206949999</v>
      </c>
      <c r="BC329" s="1">
        <v>6.9723333200000001E-2</v>
      </c>
      <c r="BD329">
        <v>21383.03709147</v>
      </c>
      <c r="BE329" s="1">
        <v>0.48701928879761802</v>
      </c>
      <c r="BF329">
        <v>0.25526451655830801</v>
      </c>
      <c r="BG329">
        <v>0.12073390470271</v>
      </c>
      <c r="BH329">
        <v>3.9877238964468001E-2</v>
      </c>
      <c r="BI329">
        <v>9.7105050976895799E-2</v>
      </c>
    </row>
    <row r="330" spans="1:61" x14ac:dyDescent="0.35">
      <c r="A330" t="s">
        <v>1578</v>
      </c>
      <c r="B330" t="s">
        <v>953</v>
      </c>
      <c r="C330">
        <v>2</v>
      </c>
      <c r="D330">
        <v>349.91216050000003</v>
      </c>
      <c r="E330">
        <v>699.82432100000005</v>
      </c>
      <c r="F330" t="e">
        <v>#N/A</v>
      </c>
      <c r="G330">
        <v>2.0671990397663001E-2</v>
      </c>
      <c r="H330" t="e">
        <v>#N/A</v>
      </c>
      <c r="I330">
        <v>4.54709832336022E-2</v>
      </c>
      <c r="J330">
        <v>0.88190585663622201</v>
      </c>
      <c r="K330">
        <v>4.7617108986796601E-2</v>
      </c>
      <c r="L330">
        <v>0.42564820552014299</v>
      </c>
      <c r="M330" t="e">
        <v>#N/A</v>
      </c>
      <c r="N330">
        <v>0.13000634255117599</v>
      </c>
      <c r="O330">
        <v>70529.667386600006</v>
      </c>
      <c r="P330" s="1">
        <v>0.15</v>
      </c>
      <c r="Q330">
        <v>0.33333333333333298</v>
      </c>
      <c r="R330">
        <v>0.51666666666666705</v>
      </c>
      <c r="S330">
        <v>4.0999999999999996</v>
      </c>
      <c r="T330">
        <v>89390.024390239996</v>
      </c>
      <c r="U330" s="1">
        <v>170.688858780488</v>
      </c>
      <c r="V330">
        <v>114113.053238686</v>
      </c>
      <c r="W330" s="1">
        <v>0.90745975192053896</v>
      </c>
      <c r="X330">
        <v>5.44316245026083E-2</v>
      </c>
      <c r="Y330">
        <v>3.8108623576852699E-2</v>
      </c>
      <c r="Z330">
        <v>9.2540248079460999E-2</v>
      </c>
      <c r="AA330">
        <v>114.11305323868601</v>
      </c>
      <c r="AB330">
        <v>3153.8300881658001</v>
      </c>
      <c r="AC330" s="1">
        <v>400.12634828105701</v>
      </c>
      <c r="AD330">
        <v>73990.367690343002</v>
      </c>
      <c r="AE330" s="1">
        <v>20</v>
      </c>
      <c r="AF330">
        <v>39788</v>
      </c>
      <c r="AG330" s="1">
        <v>59695.584089695702</v>
      </c>
      <c r="AH330" s="1">
        <v>47.949936253828099</v>
      </c>
      <c r="AI330">
        <v>26.049998544203302</v>
      </c>
      <c r="AJ330">
        <v>39.8874129831649</v>
      </c>
      <c r="AK330">
        <v>4.3</v>
      </c>
      <c r="AL330">
        <v>2.8657689999999998</v>
      </c>
      <c r="AM330">
        <v>3.357917</v>
      </c>
      <c r="AN330">
        <v>0</v>
      </c>
      <c r="AO330">
        <v>0.84785097153148903</v>
      </c>
      <c r="AP330">
        <v>1986.94210571741</v>
      </c>
      <c r="AQ330" s="1">
        <v>2323.1573285090199</v>
      </c>
      <c r="AR330" s="1">
        <v>8382.4218221189803</v>
      </c>
      <c r="AS330" s="1">
        <v>375.577087152991</v>
      </c>
      <c r="AT330">
        <v>37.453199629510998</v>
      </c>
      <c r="AU330">
        <v>13105.5515431279</v>
      </c>
      <c r="AV330" s="1">
        <v>11389.9676502528</v>
      </c>
      <c r="AW330" s="1">
        <v>0.72059871900000005</v>
      </c>
      <c r="AX330">
        <v>2520.6103297154</v>
      </c>
      <c r="AY330" s="1">
        <v>0.15946916010000001</v>
      </c>
      <c r="AZ330">
        <v>1167.6151936787001</v>
      </c>
      <c r="BA330">
        <v>7.3870448000000005E-2</v>
      </c>
      <c r="BB330">
        <v>728.06258305129995</v>
      </c>
      <c r="BC330" s="1">
        <v>4.6061672900000003E-2</v>
      </c>
      <c r="BD330">
        <v>15806.2557566982</v>
      </c>
      <c r="BE330" s="1">
        <v>0.57537787576063304</v>
      </c>
      <c r="BF330">
        <v>0.22696073226246799</v>
      </c>
      <c r="BG330">
        <v>0.16341729763705101</v>
      </c>
      <c r="BH330">
        <v>2.9701814043422599E-2</v>
      </c>
      <c r="BI330">
        <v>4.5422802964261997E-3</v>
      </c>
    </row>
    <row r="331" spans="1:61" x14ac:dyDescent="0.35">
      <c r="A331" t="s">
        <v>1579</v>
      </c>
      <c r="B331" t="s">
        <v>954</v>
      </c>
      <c r="C331">
        <v>61</v>
      </c>
      <c r="D331">
        <v>13.4221111639344</v>
      </c>
      <c r="E331">
        <v>818.74878100000001</v>
      </c>
      <c r="F331" t="e">
        <v>#N/A</v>
      </c>
      <c r="G331" t="e">
        <v>#N/A</v>
      </c>
      <c r="H331" t="e">
        <v>#N/A</v>
      </c>
      <c r="I331">
        <v>2.36400326579446E-2</v>
      </c>
      <c r="J331">
        <v>0.92539352491041305</v>
      </c>
      <c r="K331">
        <v>4.2790343619447599E-2</v>
      </c>
      <c r="L331">
        <v>0.41387073072900499</v>
      </c>
      <c r="M331" t="e">
        <v>#N/A</v>
      </c>
      <c r="N331">
        <v>0.151457933037737</v>
      </c>
      <c r="O331">
        <v>61501.468744760001</v>
      </c>
      <c r="P331" s="1">
        <v>0.25714285714285701</v>
      </c>
      <c r="Q331">
        <v>0.25714285714285701</v>
      </c>
      <c r="R331">
        <v>0.48571428571428599</v>
      </c>
      <c r="S331">
        <v>8.4</v>
      </c>
      <c r="T331">
        <v>94808.047619039993</v>
      </c>
      <c r="U331" s="1">
        <v>97.4700929761905</v>
      </c>
      <c r="V331">
        <v>173146.590614588</v>
      </c>
      <c r="W331" s="1">
        <v>0.91938125707339702</v>
      </c>
      <c r="X331">
        <v>4.0300060184718801E-2</v>
      </c>
      <c r="Y331">
        <v>4.0318682741883702E-2</v>
      </c>
      <c r="Z331">
        <v>8.0618742926602593E-2</v>
      </c>
      <c r="AA331">
        <v>173.14659061458801</v>
      </c>
      <c r="AB331">
        <v>3868.35262964501</v>
      </c>
      <c r="AC331" s="1">
        <v>579.73008450805901</v>
      </c>
      <c r="AD331">
        <v>144513.38590136901</v>
      </c>
      <c r="AE331" s="1">
        <v>152</v>
      </c>
      <c r="AF331">
        <v>44426</v>
      </c>
      <c r="AG331" s="1">
        <v>74032.103078982604</v>
      </c>
      <c r="AH331" s="1">
        <v>28.259781794769498</v>
      </c>
      <c r="AI331">
        <v>21.959989798577102</v>
      </c>
      <c r="AJ331">
        <v>25.123751111484498</v>
      </c>
      <c r="AK331">
        <v>5.5</v>
      </c>
      <c r="AL331">
        <v>1.6235580000000001</v>
      </c>
      <c r="AM331">
        <v>3.2514820000000002</v>
      </c>
      <c r="AN331">
        <v>2695.6310790525599</v>
      </c>
      <c r="AO331">
        <v>1.3741432067183901</v>
      </c>
      <c r="AP331">
        <v>1946.54165842355</v>
      </c>
      <c r="AQ331" s="1">
        <v>3120.8591808578199</v>
      </c>
      <c r="AR331" s="1">
        <v>7620.3981914691904</v>
      </c>
      <c r="AS331" s="1">
        <v>510.416466806318</v>
      </c>
      <c r="AT331">
        <v>821.73173946991199</v>
      </c>
      <c r="AU331">
        <v>14019.947237026799</v>
      </c>
      <c r="AV331" s="1">
        <v>9451.7440761508005</v>
      </c>
      <c r="AW331" s="1">
        <v>0.4868814165</v>
      </c>
      <c r="AX331">
        <v>6509.3279928758002</v>
      </c>
      <c r="AY331" s="1">
        <v>0.33531069060000002</v>
      </c>
      <c r="AZ331">
        <v>1836.2845933909</v>
      </c>
      <c r="BA331">
        <v>9.4591308900000004E-2</v>
      </c>
      <c r="BB331">
        <v>1615.4690379657</v>
      </c>
      <c r="BC331" s="1">
        <v>8.3216583900000002E-2</v>
      </c>
      <c r="BD331">
        <v>19412.8257003832</v>
      </c>
      <c r="BE331" s="1">
        <v>0.53621769012388099</v>
      </c>
      <c r="BF331">
        <v>0.20267766083135499</v>
      </c>
      <c r="BG331">
        <v>0.200477527231466</v>
      </c>
      <c r="BH331">
        <v>4.5503642055891302E-2</v>
      </c>
      <c r="BI331">
        <v>1.51234797574069E-2</v>
      </c>
    </row>
    <row r="332" spans="1:61" x14ac:dyDescent="0.35">
      <c r="A332" t="s">
        <v>1580</v>
      </c>
      <c r="B332" t="s">
        <v>955</v>
      </c>
      <c r="C332">
        <v>48</v>
      </c>
      <c r="D332">
        <v>121.729017645833</v>
      </c>
      <c r="E332">
        <v>5842.9928470000004</v>
      </c>
      <c r="F332">
        <v>1.32532801924055E-2</v>
      </c>
      <c r="G332">
        <v>3.1988226184862703E-2</v>
      </c>
      <c r="H332" t="e">
        <v>#N/A</v>
      </c>
      <c r="I332">
        <v>5.0387082119523002E-2</v>
      </c>
      <c r="J332">
        <v>0.85046973101749401</v>
      </c>
      <c r="K332">
        <v>5.3239291047925602E-2</v>
      </c>
      <c r="L332">
        <v>0.25839852368844002</v>
      </c>
      <c r="M332">
        <v>9.3893249758907494E-3</v>
      </c>
      <c r="N332">
        <v>0.15210247085356299</v>
      </c>
      <c r="O332">
        <v>87508.473595930001</v>
      </c>
      <c r="P332" s="1">
        <v>0.14623655913978501</v>
      </c>
      <c r="Q332">
        <v>0.16774193548387101</v>
      </c>
      <c r="R332">
        <v>0.68602150537634399</v>
      </c>
      <c r="S332">
        <v>40.869999999999997</v>
      </c>
      <c r="T332">
        <v>104106.53144115</v>
      </c>
      <c r="U332" s="1">
        <v>142.96532534866699</v>
      </c>
      <c r="V332">
        <v>328869.339791612</v>
      </c>
      <c r="W332" s="1">
        <v>0.79128235122200397</v>
      </c>
      <c r="X332">
        <v>0.17873245741579899</v>
      </c>
      <c r="Y332">
        <v>2.9985191362196899E-2</v>
      </c>
      <c r="Z332">
        <v>0.20871764877799601</v>
      </c>
      <c r="AA332">
        <v>328.86933979161199</v>
      </c>
      <c r="AB332">
        <v>10945.942032572901</v>
      </c>
      <c r="AC332" s="1">
        <v>1010.3798660358</v>
      </c>
      <c r="AD332" s="1">
        <v>256704.549649141</v>
      </c>
      <c r="AE332" s="1">
        <v>485</v>
      </c>
      <c r="AF332">
        <v>51482</v>
      </c>
      <c r="AG332" s="1">
        <v>96302.835188841695</v>
      </c>
      <c r="AH332" s="1">
        <v>86.529994109579903</v>
      </c>
      <c r="AI332">
        <v>30.002499353359799</v>
      </c>
      <c r="AJ332">
        <v>38.876499047471199</v>
      </c>
      <c r="AK332">
        <v>0</v>
      </c>
      <c r="AL332">
        <v>0</v>
      </c>
      <c r="AM332">
        <v>0</v>
      </c>
      <c r="AN332">
        <v>0</v>
      </c>
      <c r="AO332">
        <v>0.77234912289380797</v>
      </c>
      <c r="AP332">
        <v>1767.2882887922499</v>
      </c>
      <c r="AQ332" s="1">
        <v>2888.61007226217</v>
      </c>
      <c r="AR332" s="1">
        <v>9991.7914823351803</v>
      </c>
      <c r="AS332" s="1">
        <v>1129.8492079088501</v>
      </c>
      <c r="AT332">
        <v>279.93190866899602</v>
      </c>
      <c r="AU332">
        <v>16057.470959967401</v>
      </c>
      <c r="AV332" s="1">
        <v>4138.8880433745999</v>
      </c>
      <c r="AW332" s="1">
        <v>0.26398349999999998</v>
      </c>
      <c r="AX332">
        <v>9479.0383790337</v>
      </c>
      <c r="AY332" s="1">
        <v>0.60458502430000005</v>
      </c>
      <c r="AZ332">
        <v>1056.6678418167</v>
      </c>
      <c r="BA332" s="1">
        <v>6.7395607799999993E-2</v>
      </c>
      <c r="BB332">
        <v>1003.9918696748</v>
      </c>
      <c r="BC332" s="1">
        <v>6.4035867799999993E-2</v>
      </c>
      <c r="BD332">
        <v>15678.5861338998</v>
      </c>
      <c r="BE332" s="1">
        <v>0.60253048572840595</v>
      </c>
      <c r="BF332">
        <v>0.23642607963659501</v>
      </c>
      <c r="BG332">
        <v>0.113715600141943</v>
      </c>
      <c r="BH332">
        <v>2.20571320058294E-2</v>
      </c>
      <c r="BI332">
        <v>2.52707024872275E-2</v>
      </c>
    </row>
    <row r="333" spans="1:61" x14ac:dyDescent="0.35">
      <c r="A333" t="s">
        <v>1581</v>
      </c>
      <c r="B333" t="s">
        <v>956</v>
      </c>
      <c r="C333">
        <v>199</v>
      </c>
      <c r="D333">
        <v>7.6139987185929696</v>
      </c>
      <c r="E333">
        <v>1515.185745</v>
      </c>
      <c r="F333" t="e">
        <v>#N/A</v>
      </c>
      <c r="G333">
        <v>8.1689266046266803E-3</v>
      </c>
      <c r="H333" t="e">
        <v>#N/A</v>
      </c>
      <c r="I333">
        <v>1.73618154130613E-2</v>
      </c>
      <c r="J333">
        <v>0.943648506642084</v>
      </c>
      <c r="K333">
        <v>2.8927478309070599E-2</v>
      </c>
      <c r="L333">
        <v>1</v>
      </c>
      <c r="M333" t="e">
        <v>#N/A</v>
      </c>
      <c r="N333">
        <v>0.180605179801899</v>
      </c>
      <c r="O333">
        <v>61299.330578510002</v>
      </c>
      <c r="P333" s="1">
        <v>0.28099173553718998</v>
      </c>
      <c r="Q333">
        <v>0.15702479338843001</v>
      </c>
      <c r="R333">
        <v>0.56198347107437996</v>
      </c>
      <c r="S333">
        <v>18</v>
      </c>
      <c r="T333">
        <v>78550.722222220007</v>
      </c>
      <c r="U333" s="1">
        <v>84.176985833333305</v>
      </c>
      <c r="V333">
        <v>142170.75412097399</v>
      </c>
      <c r="W333" s="1">
        <v>0.71016530410356604</v>
      </c>
      <c r="X333">
        <v>0.113252320751888</v>
      </c>
      <c r="Y333">
        <v>0.176582375144546</v>
      </c>
      <c r="Z333">
        <v>0.28983469589643401</v>
      </c>
      <c r="AA333">
        <v>142.17075412097401</v>
      </c>
      <c r="AB333">
        <v>2843.41442243439</v>
      </c>
      <c r="AC333" s="1">
        <v>322.43450125647797</v>
      </c>
      <c r="AD333">
        <v>105758.648023993</v>
      </c>
      <c r="AE333" s="1">
        <v>64</v>
      </c>
      <c r="AF333">
        <v>32934</v>
      </c>
      <c r="AG333" s="1">
        <v>50273.389153619202</v>
      </c>
      <c r="AH333" s="1">
        <v>19.9999947421705</v>
      </c>
      <c r="AI333">
        <v>19.999996077927101</v>
      </c>
      <c r="AJ333">
        <v>19.999991802022102</v>
      </c>
      <c r="AK333">
        <v>0</v>
      </c>
      <c r="AL333">
        <v>0</v>
      </c>
      <c r="AM333">
        <v>0</v>
      </c>
      <c r="AN333">
        <v>0</v>
      </c>
      <c r="AO333" s="1">
        <v>0.83778386208079003</v>
      </c>
      <c r="AP333">
        <v>2066.4863567601701</v>
      </c>
      <c r="AQ333" s="1">
        <v>4910.6204797353103</v>
      </c>
      <c r="AR333" s="1">
        <v>9792.6191748853907</v>
      </c>
      <c r="AS333" s="1">
        <v>878.98157991184098</v>
      </c>
      <c r="AT333">
        <v>770.53941000481097</v>
      </c>
      <c r="AU333">
        <v>18419.247001297499</v>
      </c>
      <c r="AV333" s="1">
        <v>12095.4270571095</v>
      </c>
      <c r="AW333" s="1">
        <v>0.67876729270000002</v>
      </c>
      <c r="AX333">
        <v>2585.5872911800998</v>
      </c>
      <c r="AY333" s="1">
        <v>0.1450971576</v>
      </c>
      <c r="AZ333">
        <v>348.81289351250001</v>
      </c>
      <c r="BA333">
        <v>1.9574569999999999E-2</v>
      </c>
      <c r="BB333">
        <v>2789.8691225161001</v>
      </c>
      <c r="BC333" s="1">
        <v>0.1565609798</v>
      </c>
      <c r="BD333">
        <v>17819.696364318199</v>
      </c>
      <c r="BE333" s="1">
        <v>0.56152199006471604</v>
      </c>
      <c r="BF333">
        <v>0.307162383932991</v>
      </c>
      <c r="BG333">
        <v>8.5481158087065801E-2</v>
      </c>
      <c r="BH333">
        <v>3.2312003029528601E-2</v>
      </c>
      <c r="BI333">
        <v>1.3522464885699401E-2</v>
      </c>
    </row>
    <row r="334" spans="1:61" x14ac:dyDescent="0.35">
      <c r="A334" t="s">
        <v>1582</v>
      </c>
      <c r="B334" t="s">
        <v>957</v>
      </c>
      <c r="C334">
        <v>35</v>
      </c>
      <c r="D334">
        <v>192.94470502857101</v>
      </c>
      <c r="E334">
        <v>6753.064676</v>
      </c>
      <c r="F334">
        <v>2.3117884834456801E-2</v>
      </c>
      <c r="G334">
        <v>3.7919835488541498E-2</v>
      </c>
      <c r="H334">
        <v>1.9870579456222298E-3</v>
      </c>
      <c r="I334">
        <v>4.18631247403193E-2</v>
      </c>
      <c r="J334">
        <v>0.84455148727261198</v>
      </c>
      <c r="K334">
        <v>5.05606097184483E-2</v>
      </c>
      <c r="L334">
        <v>0.35997511743880301</v>
      </c>
      <c r="M334">
        <v>1.12680125072282E-2</v>
      </c>
      <c r="N334">
        <v>0.16094581713813799</v>
      </c>
      <c r="O334">
        <v>87784.59562547</v>
      </c>
      <c r="P334" s="1">
        <v>0.13682092555332001</v>
      </c>
      <c r="Q334">
        <v>0.15694164989939599</v>
      </c>
      <c r="R334">
        <v>0.706237424547284</v>
      </c>
      <c r="S334">
        <v>51</v>
      </c>
      <c r="T334">
        <v>112075.24705881999</v>
      </c>
      <c r="U334" s="1">
        <v>132.41303286274501</v>
      </c>
      <c r="V334">
        <v>334033.32238425</v>
      </c>
      <c r="W334" s="1">
        <v>0.78743826168255304</v>
      </c>
      <c r="X334">
        <v>0.17842621941435</v>
      </c>
      <c r="Y334">
        <v>3.4135518903096899E-2</v>
      </c>
      <c r="Z334">
        <v>0.21256173831744701</v>
      </c>
      <c r="AA334">
        <v>334.03332238425003</v>
      </c>
      <c r="AB334">
        <v>12322.5015592906</v>
      </c>
      <c r="AC334" s="1">
        <v>1116.63834300289</v>
      </c>
      <c r="AD334">
        <v>289852.80139977997</v>
      </c>
      <c r="AE334" s="1">
        <v>521</v>
      </c>
      <c r="AF334">
        <v>48698</v>
      </c>
      <c r="AG334" s="1">
        <v>79391.519631883304</v>
      </c>
      <c r="AH334" s="1">
        <v>79.289984630099696</v>
      </c>
      <c r="AI334">
        <v>32.522299431393797</v>
      </c>
      <c r="AJ334">
        <v>48.054199327328497</v>
      </c>
      <c r="AK334">
        <v>1</v>
      </c>
      <c r="AL334">
        <v>0.37539099999999997</v>
      </c>
      <c r="AM334">
        <v>0.76798200000000005</v>
      </c>
      <c r="AN334">
        <v>0</v>
      </c>
      <c r="AO334">
        <v>0.90374807297271298</v>
      </c>
      <c r="AP334">
        <v>1948.6278736181901</v>
      </c>
      <c r="AQ334" s="1">
        <v>2810.4978910467098</v>
      </c>
      <c r="AR334" s="1">
        <v>10485.0906983969</v>
      </c>
      <c r="AS334" s="1">
        <v>1055.0772785165</v>
      </c>
      <c r="AT334" s="1">
        <v>759.34452519376396</v>
      </c>
      <c r="AU334">
        <v>17058.638266771999</v>
      </c>
      <c r="AV334" s="1">
        <v>3592.6556617578999</v>
      </c>
      <c r="AW334" s="1">
        <v>0.20872003850000001</v>
      </c>
      <c r="AX334">
        <v>10752.2683710232</v>
      </c>
      <c r="AY334" s="1">
        <v>0.62466712069999997</v>
      </c>
      <c r="AZ334">
        <v>1734.1275461969001</v>
      </c>
      <c r="BA334">
        <v>0.1007464122</v>
      </c>
      <c r="BB334">
        <v>1133.7454683318999</v>
      </c>
      <c r="BC334" s="1">
        <v>6.5866428599999999E-2</v>
      </c>
      <c r="BD334">
        <v>17212.797047309901</v>
      </c>
      <c r="BE334" s="1">
        <v>0.61915456955396997</v>
      </c>
      <c r="BF334">
        <v>0.22860860304446501</v>
      </c>
      <c r="BG334">
        <v>0.10542619943364299</v>
      </c>
      <c r="BH334">
        <v>3.6689938053637197E-2</v>
      </c>
      <c r="BI334">
        <v>1.0120689914284201E-2</v>
      </c>
    </row>
    <row r="335" spans="1:61" x14ac:dyDescent="0.35">
      <c r="A335" t="s">
        <v>1583</v>
      </c>
      <c r="B335" t="s">
        <v>958</v>
      </c>
      <c r="C335">
        <v>121</v>
      </c>
      <c r="D335">
        <v>10.7522027190083</v>
      </c>
      <c r="E335">
        <v>1301.016529</v>
      </c>
      <c r="F335" t="e">
        <v>#N/A</v>
      </c>
      <c r="G335">
        <v>7.77177658355246E-3</v>
      </c>
      <c r="H335" t="e">
        <v>#N/A</v>
      </c>
      <c r="I335">
        <v>1.7297362511549001E-2</v>
      </c>
      <c r="J335">
        <v>0.95314313650591498</v>
      </c>
      <c r="K335">
        <v>1.49278501932651E-2</v>
      </c>
      <c r="L335">
        <v>0.13474099767973199</v>
      </c>
      <c r="M335" t="e">
        <v>#N/A</v>
      </c>
      <c r="N335">
        <v>0.10787312320362499</v>
      </c>
      <c r="O335">
        <v>75472.635212149995</v>
      </c>
      <c r="P335" s="1">
        <v>0.20481927710843401</v>
      </c>
      <c r="Q335">
        <v>0.108433734939759</v>
      </c>
      <c r="R335">
        <v>0.686746987951807</v>
      </c>
      <c r="S335">
        <v>8.51</v>
      </c>
      <c r="T335">
        <v>91260.164512329997</v>
      </c>
      <c r="U335" s="1">
        <v>152.88090822561699</v>
      </c>
      <c r="V335">
        <v>260815.74095051299</v>
      </c>
      <c r="W335" s="1">
        <v>0.94272648284498695</v>
      </c>
      <c r="X335">
        <v>1.8664315886108101E-2</v>
      </c>
      <c r="Y335">
        <v>3.8609201268905199E-2</v>
      </c>
      <c r="Z335">
        <v>5.7273517155013297E-2</v>
      </c>
      <c r="AA335">
        <v>260.81574095051297</v>
      </c>
      <c r="AB335">
        <v>5429.2330977756501</v>
      </c>
      <c r="AC335" s="1">
        <v>799.39305675031903</v>
      </c>
      <c r="AD335">
        <v>200875.75991446999</v>
      </c>
      <c r="AE335" s="1">
        <v>366</v>
      </c>
      <c r="AF335">
        <v>52076</v>
      </c>
      <c r="AG335" s="1">
        <v>96418.849399010098</v>
      </c>
      <c r="AH335" s="1">
        <v>37.999967941598698</v>
      </c>
      <c r="AI335">
        <v>19.9975948073848</v>
      </c>
      <c r="AJ335">
        <v>26.625382108480899</v>
      </c>
      <c r="AK335">
        <v>1.3</v>
      </c>
      <c r="AL335">
        <v>0.79833600000000005</v>
      </c>
      <c r="AM335">
        <v>1.2786649999999999</v>
      </c>
      <c r="AN335">
        <v>3711.4751522115398</v>
      </c>
      <c r="AO335">
        <v>1.0527731019437701</v>
      </c>
      <c r="AP335">
        <v>2488.25801812699</v>
      </c>
      <c r="AQ335" s="1">
        <v>2737.0216293385802</v>
      </c>
      <c r="AR335" s="1">
        <v>7839.6140499764597</v>
      </c>
      <c r="AS335" s="1">
        <v>565.81493285547594</v>
      </c>
      <c r="AT335" s="1">
        <v>714.08137351958305</v>
      </c>
      <c r="AU335">
        <v>14344.790003817099</v>
      </c>
      <c r="AV335" s="1">
        <v>5144.2277226674996</v>
      </c>
      <c r="AW335" s="1">
        <v>0.32736305449999997</v>
      </c>
      <c r="AX335">
        <v>8697.6913175678001</v>
      </c>
      <c r="AY335" s="1">
        <v>0.55349470320000005</v>
      </c>
      <c r="AZ335">
        <v>1233.0894284082999</v>
      </c>
      <c r="BA335">
        <v>7.8470072399999993E-2</v>
      </c>
      <c r="BB335">
        <v>639.12803092290005</v>
      </c>
      <c r="BC335" s="1">
        <v>4.0672170000000001E-2</v>
      </c>
      <c r="BD335">
        <v>15714.136499566501</v>
      </c>
      <c r="BE335" s="1">
        <v>0.49836623579169897</v>
      </c>
      <c r="BF335">
        <v>0.225343779788819</v>
      </c>
      <c r="BG335">
        <v>0.130838608555432</v>
      </c>
      <c r="BH335">
        <v>5.70252083313414E-2</v>
      </c>
      <c r="BI335">
        <v>8.84261675327081E-2</v>
      </c>
    </row>
    <row r="336" spans="1:61" x14ac:dyDescent="0.35">
      <c r="A336" t="s">
        <v>1584</v>
      </c>
      <c r="B336" t="s">
        <v>959</v>
      </c>
      <c r="C336">
        <v>401</v>
      </c>
      <c r="D336">
        <v>5.8477952817955101</v>
      </c>
      <c r="E336">
        <v>2344.9659080000001</v>
      </c>
      <c r="F336" t="e">
        <v>#N/A</v>
      </c>
      <c r="G336">
        <v>9.8318965340727198E-3</v>
      </c>
      <c r="H336" t="e">
        <v>#N/A</v>
      </c>
      <c r="I336">
        <v>4.50754718058256E-2</v>
      </c>
      <c r="J336">
        <v>0.88941966569540598</v>
      </c>
      <c r="K336">
        <v>5.11211915242488E-2</v>
      </c>
      <c r="L336">
        <v>0.52731452458570705</v>
      </c>
      <c r="M336">
        <v>1.5634212963067801E-2</v>
      </c>
      <c r="N336">
        <v>0.13216213522787701</v>
      </c>
      <c r="O336">
        <v>66063.232033380002</v>
      </c>
      <c r="P336" s="1">
        <v>0.123376623376623</v>
      </c>
      <c r="Q336">
        <v>0.207792207792208</v>
      </c>
      <c r="R336">
        <v>0.668831168831169</v>
      </c>
      <c r="S336">
        <v>23</v>
      </c>
      <c r="T336">
        <v>87035.217391300001</v>
      </c>
      <c r="U336" s="1">
        <v>101.955039478261</v>
      </c>
      <c r="V336">
        <v>275165.33941865701</v>
      </c>
      <c r="W336" s="1">
        <v>0.660119264163747</v>
      </c>
      <c r="X336">
        <v>9.8116005102740003E-2</v>
      </c>
      <c r="Y336">
        <v>0.24176473073351301</v>
      </c>
      <c r="Z336">
        <v>0.339880735836253</v>
      </c>
      <c r="AA336">
        <v>275.16533941865703</v>
      </c>
      <c r="AB336">
        <v>6757.1703050959704</v>
      </c>
      <c r="AC336" s="1">
        <v>666.87913656440196</v>
      </c>
      <c r="AD336">
        <v>275967.87005904398</v>
      </c>
      <c r="AE336" s="1">
        <v>509</v>
      </c>
      <c r="AF336">
        <v>40106</v>
      </c>
      <c r="AG336" s="1">
        <v>65728.848786646093</v>
      </c>
      <c r="AH336" s="1">
        <v>25.299991346126099</v>
      </c>
      <c r="AI336">
        <v>24.174093618280899</v>
      </c>
      <c r="AJ336">
        <v>25.2999857209829</v>
      </c>
      <c r="AK336">
        <v>2.5</v>
      </c>
      <c r="AL336">
        <v>1.9709289999999999</v>
      </c>
      <c r="AM336">
        <v>2.4733890000000001</v>
      </c>
      <c r="AN336">
        <v>0</v>
      </c>
      <c r="AO336">
        <v>1.0947149772556299</v>
      </c>
      <c r="AP336">
        <v>1955.9716558574401</v>
      </c>
      <c r="AQ336" s="1">
        <v>3284.09759550329</v>
      </c>
      <c r="AR336" s="1">
        <v>7591.1567666168403</v>
      </c>
      <c r="AS336" s="1">
        <v>1235.8446748045401</v>
      </c>
      <c r="AT336" s="1">
        <v>658.899532282667</v>
      </c>
      <c r="AU336">
        <v>14725.970225064801</v>
      </c>
      <c r="AV336" s="1">
        <v>6197.1649070282001</v>
      </c>
      <c r="AW336" s="1">
        <v>0.36699080470000001</v>
      </c>
      <c r="AX336">
        <v>6792.4975051660003</v>
      </c>
      <c r="AY336" s="1">
        <v>0.40224589189999999</v>
      </c>
      <c r="AZ336">
        <v>1827.0890273448999</v>
      </c>
      <c r="BA336">
        <v>0.1081986493</v>
      </c>
      <c r="BB336">
        <v>2069.6795754502</v>
      </c>
      <c r="BC336" s="1">
        <v>0.122564654</v>
      </c>
      <c r="BD336">
        <v>16886.431014989299</v>
      </c>
      <c r="BE336" s="1">
        <v>0.561361993944275</v>
      </c>
      <c r="BF336">
        <v>0.25766594070353099</v>
      </c>
      <c r="BG336">
        <v>0.11266295055204099</v>
      </c>
      <c r="BH336">
        <v>4.6865375784212703E-2</v>
      </c>
      <c r="BI336">
        <v>2.1443739015940599E-2</v>
      </c>
    </row>
    <row r="337" spans="1:61" x14ac:dyDescent="0.35">
      <c r="A337" t="s">
        <v>1585</v>
      </c>
      <c r="B337" t="s">
        <v>960</v>
      </c>
      <c r="C337">
        <v>30</v>
      </c>
      <c r="D337">
        <v>151.48159720000001</v>
      </c>
      <c r="E337">
        <v>4544.4479160000001</v>
      </c>
      <c r="F337">
        <v>3.2805022362737503E-2</v>
      </c>
      <c r="G337">
        <v>9.6582194664901103E-2</v>
      </c>
      <c r="H337" t="e">
        <v>#N/A</v>
      </c>
      <c r="I337">
        <v>6.2243683680987899E-2</v>
      </c>
      <c r="J337">
        <v>0.73962929465003902</v>
      </c>
      <c r="K337">
        <v>6.7049872577005606E-2</v>
      </c>
      <c r="L337">
        <v>0.51673501572474001</v>
      </c>
      <c r="M337">
        <v>3.9620331151683799E-2</v>
      </c>
      <c r="N337">
        <v>0.18854543417238001</v>
      </c>
      <c r="O337">
        <v>75770.516830239998</v>
      </c>
      <c r="P337" s="1">
        <v>0.15</v>
      </c>
      <c r="Q337">
        <v>0.14444444444444399</v>
      </c>
      <c r="R337">
        <v>0.70555555555555605</v>
      </c>
      <c r="S337">
        <v>26</v>
      </c>
      <c r="T337">
        <v>111946.96153846</v>
      </c>
      <c r="U337" s="1">
        <v>174.78645830769199</v>
      </c>
      <c r="V337">
        <v>283436.29937203601</v>
      </c>
      <c r="W337" s="1">
        <v>0.70179471244191405</v>
      </c>
      <c r="X337">
        <v>0.26519987593760103</v>
      </c>
      <c r="Y337">
        <v>3.3005411620485502E-2</v>
      </c>
      <c r="Z337">
        <v>0.29820528755808601</v>
      </c>
      <c r="AA337">
        <v>283.43629937203599</v>
      </c>
      <c r="AB337">
        <v>9144.7865105205401</v>
      </c>
      <c r="AC337" s="1">
        <v>1023.46913331859</v>
      </c>
      <c r="AD337">
        <v>198636.10137331299</v>
      </c>
      <c r="AE337" s="1">
        <v>358</v>
      </c>
      <c r="AF337">
        <v>44533.5</v>
      </c>
      <c r="AG337" s="1">
        <v>81099.629952133604</v>
      </c>
      <c r="AH337" s="1">
        <v>46.699997647778297</v>
      </c>
      <c r="AI337">
        <v>31.6599995740937</v>
      </c>
      <c r="AJ337">
        <v>32.065697923337297</v>
      </c>
      <c r="AK337">
        <v>3.69</v>
      </c>
      <c r="AL337">
        <v>2.0343119999999999</v>
      </c>
      <c r="AM337">
        <v>3.2415419999999999</v>
      </c>
      <c r="AN337">
        <v>0</v>
      </c>
      <c r="AO337">
        <v>0.80620747583569297</v>
      </c>
      <c r="AP337">
        <v>1519.5930061573599</v>
      </c>
      <c r="AQ337" s="1">
        <v>2598.1038507296598</v>
      </c>
      <c r="AR337" s="1">
        <v>9080.1415381432198</v>
      </c>
      <c r="AS337" s="1">
        <v>1343.1182891347701</v>
      </c>
      <c r="AT337">
        <v>589.88737896231601</v>
      </c>
      <c r="AU337">
        <v>15130.844063127301</v>
      </c>
      <c r="AV337" s="1">
        <v>4778.3994750764004</v>
      </c>
      <c r="AW337" s="1">
        <v>0.32044837469999998</v>
      </c>
      <c r="AX337">
        <v>7085.4922626780999</v>
      </c>
      <c r="AY337" s="1">
        <v>0.475166317</v>
      </c>
      <c r="AZ337">
        <v>1535.1158869439</v>
      </c>
      <c r="BA337">
        <v>0.1029477325</v>
      </c>
      <c r="BB337">
        <v>1512.5970257312999</v>
      </c>
      <c r="BC337" s="1">
        <v>0.1014375757</v>
      </c>
      <c r="BD337">
        <v>14911.604650429699</v>
      </c>
      <c r="BE337" s="1">
        <v>0.63875212546228699</v>
      </c>
      <c r="BF337">
        <v>0.210262022204358</v>
      </c>
      <c r="BG337">
        <v>0.115388440440077</v>
      </c>
      <c r="BH337">
        <v>2.43446905247659E-2</v>
      </c>
      <c r="BI337">
        <v>1.12527213685114E-2</v>
      </c>
    </row>
    <row r="338" spans="1:61" x14ac:dyDescent="0.35">
      <c r="A338" t="s">
        <v>1586</v>
      </c>
      <c r="B338" t="s">
        <v>961</v>
      </c>
      <c r="C338">
        <v>26</v>
      </c>
      <c r="D338">
        <v>220.025754384615</v>
      </c>
      <c r="E338">
        <v>5720.6696140000004</v>
      </c>
      <c r="F338">
        <v>6.3306856302328598E-3</v>
      </c>
      <c r="G338">
        <v>0.18871574164982499</v>
      </c>
      <c r="H338">
        <v>2.1017586984576199E-3</v>
      </c>
      <c r="I338">
        <v>0.189356345977478</v>
      </c>
      <c r="J338">
        <v>0.48838041188925901</v>
      </c>
      <c r="K338">
        <v>0.12511505615474799</v>
      </c>
      <c r="L338">
        <v>1</v>
      </c>
      <c r="M338">
        <v>0.118624463317914</v>
      </c>
      <c r="N338">
        <v>0.20704824903458399</v>
      </c>
      <c r="O338">
        <v>71326.750119460004</v>
      </c>
      <c r="P338" s="1">
        <v>0.24027459954233399</v>
      </c>
      <c r="Q338">
        <v>0.20823798627002299</v>
      </c>
      <c r="R338">
        <v>0.55148741418764302</v>
      </c>
      <c r="S338">
        <v>33.5</v>
      </c>
      <c r="T338">
        <v>103509.92537313</v>
      </c>
      <c r="U338" s="1">
        <v>170.76625713432799</v>
      </c>
      <c r="V338">
        <v>194129.89124248299</v>
      </c>
      <c r="W338" s="1">
        <v>0.68313342136215305</v>
      </c>
      <c r="X338">
        <v>0.216450197778499</v>
      </c>
      <c r="Y338">
        <v>0.100416380859348</v>
      </c>
      <c r="Z338">
        <v>0.31686657863784701</v>
      </c>
      <c r="AA338">
        <v>194.12989124248301</v>
      </c>
      <c r="AB338">
        <v>6560.7697232067403</v>
      </c>
      <c r="AC338" s="1">
        <v>740.21179612208903</v>
      </c>
      <c r="AD338">
        <v>105068.710739605</v>
      </c>
      <c r="AE338" s="1">
        <v>62</v>
      </c>
      <c r="AF338">
        <v>34196</v>
      </c>
      <c r="AG338" s="1">
        <v>50429.105168133603</v>
      </c>
      <c r="AH338" s="1">
        <v>34.959989763061003</v>
      </c>
      <c r="AI338">
        <v>33.669991472417998</v>
      </c>
      <c r="AJ338">
        <v>33.652641047750301</v>
      </c>
      <c r="AK338">
        <v>2.4</v>
      </c>
      <c r="AL338">
        <v>2.2783910000000001</v>
      </c>
      <c r="AM338">
        <v>2.3589910000000001</v>
      </c>
      <c r="AN338">
        <v>0</v>
      </c>
      <c r="AO338">
        <v>1.3358314832963101</v>
      </c>
      <c r="AP338">
        <v>1710.2909327355501</v>
      </c>
      <c r="AQ338" s="1">
        <v>3766.8489065098502</v>
      </c>
      <c r="AR338" s="1">
        <v>8579.0721299291599</v>
      </c>
      <c r="AS338" s="1">
        <v>1461.99688923339</v>
      </c>
      <c r="AT338">
        <v>559.29453995558094</v>
      </c>
      <c r="AU338">
        <v>16077.5033983635</v>
      </c>
      <c r="AV338" s="1">
        <v>8817.4917271590002</v>
      </c>
      <c r="AW338" s="1">
        <v>0.44912697600000001</v>
      </c>
      <c r="AX338">
        <v>5481.5691850782996</v>
      </c>
      <c r="AY338" s="1">
        <v>0.27920872149999998</v>
      </c>
      <c r="AZ338">
        <v>1156.9211373145999</v>
      </c>
      <c r="BA338" s="1">
        <v>5.8928832399999999E-2</v>
      </c>
      <c r="BB338">
        <v>4176.5321373354</v>
      </c>
      <c r="BC338" s="1">
        <v>0.2127354702</v>
      </c>
      <c r="BD338">
        <v>19632.5141868873</v>
      </c>
      <c r="BE338" s="1">
        <v>0.51021029739517798</v>
      </c>
      <c r="BF338">
        <v>0.171710526349934</v>
      </c>
      <c r="BG338">
        <v>0.28600713805310002</v>
      </c>
      <c r="BH338">
        <v>2.4534981551535301E-2</v>
      </c>
      <c r="BI338">
        <v>7.53705665025206E-3</v>
      </c>
    </row>
    <row r="339" spans="1:61" x14ac:dyDescent="0.35">
      <c r="A339" t="s">
        <v>1587</v>
      </c>
      <c r="B339" t="s">
        <v>962</v>
      </c>
      <c r="C339">
        <v>63</v>
      </c>
      <c r="D339">
        <v>39.715782238095201</v>
      </c>
      <c r="E339">
        <v>2502.0942810000001</v>
      </c>
      <c r="F339">
        <v>6.5017793669628404E-3</v>
      </c>
      <c r="G339">
        <v>2.5460622855228002E-2</v>
      </c>
      <c r="H339">
        <v>5.6960136252813404E-3</v>
      </c>
      <c r="I339">
        <v>7.66023972974091E-2</v>
      </c>
      <c r="J339">
        <v>0.84207472899115898</v>
      </c>
      <c r="K339">
        <v>4.3664457863959699E-2</v>
      </c>
      <c r="L339">
        <v>0.45515389025196301</v>
      </c>
      <c r="M339">
        <v>2.16818837858502E-2</v>
      </c>
      <c r="N339">
        <v>0.162923100259244</v>
      </c>
      <c r="O339">
        <v>71693.389708000002</v>
      </c>
      <c r="P339" s="1">
        <v>0.229050279329609</v>
      </c>
      <c r="Q339">
        <v>0.206703910614525</v>
      </c>
      <c r="R339">
        <v>0.56424581005586605</v>
      </c>
      <c r="S339">
        <v>15</v>
      </c>
      <c r="T339">
        <v>102506.06666666</v>
      </c>
      <c r="U339" s="1">
        <v>166.80628540000001</v>
      </c>
      <c r="V339">
        <v>296096.40037381102</v>
      </c>
      <c r="W339" s="1">
        <v>0.79436929818059998</v>
      </c>
      <c r="X339">
        <v>9.1040492056601502E-2</v>
      </c>
      <c r="Y339">
        <v>0.114590209762799</v>
      </c>
      <c r="Z339">
        <v>0.20563070181939999</v>
      </c>
      <c r="AA339">
        <v>296.09640037381098</v>
      </c>
      <c r="AB339">
        <v>9191.7347698058202</v>
      </c>
      <c r="AC339" s="1">
        <v>1061.08385289899</v>
      </c>
      <c r="AD339">
        <v>232635.36104450401</v>
      </c>
      <c r="AE339" s="1">
        <v>440</v>
      </c>
      <c r="AF339">
        <v>45149</v>
      </c>
      <c r="AG339" s="1">
        <v>73464.069777857396</v>
      </c>
      <c r="AH339" s="1">
        <v>48.219992524921501</v>
      </c>
      <c r="AI339">
        <v>28.819999724052298</v>
      </c>
      <c r="AJ339">
        <v>28.819989099809099</v>
      </c>
      <c r="AK339">
        <v>3.64</v>
      </c>
      <c r="AL339">
        <v>3.64</v>
      </c>
      <c r="AM339">
        <v>3.64</v>
      </c>
      <c r="AN339">
        <v>0</v>
      </c>
      <c r="AO339" s="1">
        <v>0.91517143434772596</v>
      </c>
      <c r="AP339">
        <v>1726.2398514710501</v>
      </c>
      <c r="AQ339" s="1">
        <v>2713.7313456015199</v>
      </c>
      <c r="AR339" s="1">
        <v>8650.0658485778295</v>
      </c>
      <c r="AS339" s="1">
        <v>1143.3393824219399</v>
      </c>
      <c r="AT339">
        <v>671.78791893014204</v>
      </c>
      <c r="AU339">
        <v>14905.164347002499</v>
      </c>
      <c r="AV339" s="1">
        <v>6172.6096805408997</v>
      </c>
      <c r="AW339" s="1">
        <v>0.3766030118</v>
      </c>
      <c r="AX339">
        <v>7678.1054647942001</v>
      </c>
      <c r="AY339" s="1">
        <v>0.46845625959999998</v>
      </c>
      <c r="AZ339">
        <v>1490.3393951774999</v>
      </c>
      <c r="BA339">
        <v>9.0928526800000006E-2</v>
      </c>
      <c r="BB339">
        <v>1049.1746585136</v>
      </c>
      <c r="BC339" s="1">
        <v>6.4012201800000001E-2</v>
      </c>
      <c r="BD339">
        <v>16390.229199026198</v>
      </c>
      <c r="BE339" s="1">
        <v>0.57458990075566396</v>
      </c>
      <c r="BF339">
        <v>0.23539152974595701</v>
      </c>
      <c r="BG339">
        <v>0.13058086652659401</v>
      </c>
      <c r="BH339">
        <v>3.4244097602458702E-2</v>
      </c>
      <c r="BI339">
        <v>2.5193605369326699E-2</v>
      </c>
    </row>
    <row r="340" spans="1:61" x14ac:dyDescent="0.35">
      <c r="A340" t="s">
        <v>1588</v>
      </c>
      <c r="B340" t="s">
        <v>963</v>
      </c>
      <c r="C340">
        <v>31</v>
      </c>
      <c r="D340">
        <v>183.16686993548399</v>
      </c>
      <c r="E340">
        <v>5678.1729679999999</v>
      </c>
      <c r="F340">
        <v>1.4244659161546601E-2</v>
      </c>
      <c r="G340">
        <v>2.3290166670111599E-2</v>
      </c>
      <c r="H340" t="e">
        <v>#N/A</v>
      </c>
      <c r="I340">
        <v>3.8451673380768298E-2</v>
      </c>
      <c r="J340">
        <v>0.88001405311001202</v>
      </c>
      <c r="K340">
        <v>4.2483540986908999E-2</v>
      </c>
      <c r="L340">
        <v>0.260299856745556</v>
      </c>
      <c r="M340">
        <v>1.16457540072946E-2</v>
      </c>
      <c r="N340">
        <v>0.12697202103678801</v>
      </c>
      <c r="O340">
        <v>79480.595512090003</v>
      </c>
      <c r="P340" s="1">
        <v>0.13351498637602199</v>
      </c>
      <c r="Q340">
        <v>0.163487738419619</v>
      </c>
      <c r="R340">
        <v>0.70299727520435995</v>
      </c>
      <c r="S340">
        <v>30</v>
      </c>
      <c r="T340">
        <v>105891.06666666</v>
      </c>
      <c r="U340" s="1">
        <v>189.27243226666701</v>
      </c>
      <c r="V340">
        <v>280545.96768669598</v>
      </c>
      <c r="W340" s="1">
        <v>0.84485521687968501</v>
      </c>
      <c r="X340">
        <v>0.124644004812765</v>
      </c>
      <c r="Y340">
        <v>3.0500778307549999E-2</v>
      </c>
      <c r="Z340">
        <v>0.15514478312031499</v>
      </c>
      <c r="AA340">
        <v>280.54596768669597</v>
      </c>
      <c r="AB340">
        <v>8281.7908621342303</v>
      </c>
      <c r="AC340" s="1">
        <v>925.28883491384295</v>
      </c>
      <c r="AD340">
        <v>197526.692962195</v>
      </c>
      <c r="AE340" s="1">
        <v>354</v>
      </c>
      <c r="AF340">
        <v>51847.5</v>
      </c>
      <c r="AG340" s="1">
        <v>87213.753905523496</v>
      </c>
      <c r="AH340" s="1">
        <v>74.499988577283105</v>
      </c>
      <c r="AI340">
        <v>25.130299769289099</v>
      </c>
      <c r="AJ340">
        <v>48.269396610445398</v>
      </c>
      <c r="AK340">
        <v>0.5</v>
      </c>
      <c r="AL340">
        <v>0.5</v>
      </c>
      <c r="AM340">
        <v>0.5</v>
      </c>
      <c r="AN340">
        <v>0</v>
      </c>
      <c r="AO340" s="1">
        <v>0.69481944195220902</v>
      </c>
      <c r="AP340">
        <v>1760.7163530140599</v>
      </c>
      <c r="AQ340" s="1">
        <v>2803.2139774013299</v>
      </c>
      <c r="AR340" s="1">
        <v>8873.5350937622206</v>
      </c>
      <c r="AS340" s="1">
        <v>893.74260498927401</v>
      </c>
      <c r="AT340">
        <v>302.31192844493802</v>
      </c>
      <c r="AU340">
        <v>14633.519957611799</v>
      </c>
      <c r="AV340" s="1">
        <v>5155.4043652560003</v>
      </c>
      <c r="AW340" s="1">
        <v>0.31900041810000002</v>
      </c>
      <c r="AX340">
        <v>7171.1009890247997</v>
      </c>
      <c r="AY340" s="1">
        <v>0.4437254678</v>
      </c>
      <c r="AZ340">
        <v>2340.2458828237</v>
      </c>
      <c r="BA340" s="1">
        <v>0.14480715029999999</v>
      </c>
      <c r="BB340">
        <v>1494.3697936968999</v>
      </c>
      <c r="BC340" s="1">
        <v>9.2466963799999996E-2</v>
      </c>
      <c r="BD340">
        <v>16161.1210308014</v>
      </c>
      <c r="BE340" s="1">
        <v>0.54110130117983002</v>
      </c>
      <c r="BF340">
        <v>0.22001953321117701</v>
      </c>
      <c r="BG340">
        <v>0.18889314790973</v>
      </c>
      <c r="BH340">
        <v>3.47260688837207E-2</v>
      </c>
      <c r="BI340">
        <v>1.52599488155421E-2</v>
      </c>
    </row>
    <row r="341" spans="1:61" x14ac:dyDescent="0.35">
      <c r="A341" t="s">
        <v>1589</v>
      </c>
      <c r="B341" t="s">
        <v>964</v>
      </c>
      <c r="C341">
        <v>54</v>
      </c>
      <c r="D341">
        <v>9.4674821481481501</v>
      </c>
      <c r="E341">
        <v>511.24403599999999</v>
      </c>
      <c r="F341" t="e">
        <v>#N/A</v>
      </c>
      <c r="G341" t="e">
        <v>#N/A</v>
      </c>
      <c r="H341" t="e">
        <v>#N/A</v>
      </c>
      <c r="I341">
        <v>8.3686355021943104E-2</v>
      </c>
      <c r="J341">
        <v>0.88504163288381099</v>
      </c>
      <c r="K341">
        <v>2.27103339314591E-2</v>
      </c>
      <c r="L341">
        <v>0.53242107356490498</v>
      </c>
      <c r="M341" t="e">
        <v>#N/A</v>
      </c>
      <c r="N341">
        <v>0.21029808973203301</v>
      </c>
      <c r="O341">
        <v>62185.981731899999</v>
      </c>
      <c r="P341" s="1">
        <v>0.282608695652174</v>
      </c>
      <c r="Q341">
        <v>0.26086956521739102</v>
      </c>
      <c r="R341">
        <v>0.45652173913043498</v>
      </c>
      <c r="S341">
        <v>9</v>
      </c>
      <c r="T341">
        <v>63196.22222222</v>
      </c>
      <c r="U341" s="1">
        <v>56.804892888888901</v>
      </c>
      <c r="V341">
        <v>159008.62264533099</v>
      </c>
      <c r="W341" s="1">
        <v>0.83867470204094596</v>
      </c>
      <c r="X341">
        <v>0.114423878991603</v>
      </c>
      <c r="Y341">
        <v>4.6901418967450897E-2</v>
      </c>
      <c r="Z341">
        <v>0.16132529795905401</v>
      </c>
      <c r="AA341">
        <v>159.008622645331</v>
      </c>
      <c r="AB341">
        <v>3977.5153484626699</v>
      </c>
      <c r="AC341" s="1">
        <v>571.18148953819798</v>
      </c>
      <c r="AD341">
        <v>152943.811713203</v>
      </c>
      <c r="AE341" s="1">
        <v>189</v>
      </c>
      <c r="AF341">
        <v>38229</v>
      </c>
      <c r="AG341" s="1">
        <v>57711.979079497898</v>
      </c>
      <c r="AH341" s="1">
        <v>48.099781783083998</v>
      </c>
      <c r="AI341">
        <v>23.199998474575001</v>
      </c>
      <c r="AJ341">
        <v>28.851175636464902</v>
      </c>
      <c r="AK341">
        <v>0.5</v>
      </c>
      <c r="AL341">
        <v>0.335177</v>
      </c>
      <c r="AM341">
        <v>0.48444300000000001</v>
      </c>
      <c r="AN341">
        <v>1769.8797957224499</v>
      </c>
      <c r="AO341">
        <v>1.34597467473984</v>
      </c>
      <c r="AP341">
        <v>2811.77028733104</v>
      </c>
      <c r="AQ341" s="1">
        <v>3853.4797303728401</v>
      </c>
      <c r="AR341" s="1">
        <v>8480.0329484919403</v>
      </c>
      <c r="AS341" s="1">
        <v>1313.3120441917499</v>
      </c>
      <c r="AT341" s="1">
        <v>321.45433184085101</v>
      </c>
      <c r="AU341">
        <v>16780.049342228402</v>
      </c>
      <c r="AV341" s="1">
        <v>11568.760630201799</v>
      </c>
      <c r="AW341" s="1">
        <v>0.57654833989999998</v>
      </c>
      <c r="AX341">
        <v>5642.9271493411998</v>
      </c>
      <c r="AY341" s="1">
        <v>0.28122461729999998</v>
      </c>
      <c r="AZ341">
        <v>1661.0016197149</v>
      </c>
      <c r="BA341">
        <v>8.2778765800000001E-2</v>
      </c>
      <c r="BB341">
        <v>1192.8624871253</v>
      </c>
      <c r="BC341" s="1">
        <v>5.9448277000000001E-2</v>
      </c>
      <c r="BD341">
        <v>20065.5518863832</v>
      </c>
      <c r="BE341" s="1">
        <v>0.52899900543510203</v>
      </c>
      <c r="BF341">
        <v>0.266429496571016</v>
      </c>
      <c r="BG341">
        <v>0.152331873745855</v>
      </c>
      <c r="BH341">
        <v>3.95856906203058E-2</v>
      </c>
      <c r="BI341">
        <v>1.2653933627721801E-2</v>
      </c>
    </row>
    <row r="342" spans="1:61" x14ac:dyDescent="0.35">
      <c r="A342" t="s">
        <v>1590</v>
      </c>
      <c r="B342" t="s">
        <v>965</v>
      </c>
      <c r="C342">
        <v>46</v>
      </c>
      <c r="D342">
        <v>11.4886180652174</v>
      </c>
      <c r="E342">
        <v>528.47643100000005</v>
      </c>
      <c r="F342" t="e">
        <v>#N/A</v>
      </c>
      <c r="G342" t="e">
        <v>#N/A</v>
      </c>
      <c r="H342" t="e">
        <v>#N/A</v>
      </c>
      <c r="I342">
        <v>3.01011534427932E-2</v>
      </c>
      <c r="J342">
        <v>0.96692080392770896</v>
      </c>
      <c r="K342" t="e">
        <v>#N/A</v>
      </c>
      <c r="L342">
        <v>0.12382285002487101</v>
      </c>
      <c r="M342" t="e">
        <v>#N/A</v>
      </c>
      <c r="N342">
        <v>0.105147276684461</v>
      </c>
      <c r="O342">
        <v>62157.839886909998</v>
      </c>
      <c r="P342" s="1">
        <v>0.23529411764705899</v>
      </c>
      <c r="Q342">
        <v>0.23529411764705899</v>
      </c>
      <c r="R342">
        <v>0.52941176470588203</v>
      </c>
      <c r="S342">
        <v>4</v>
      </c>
      <c r="T342">
        <v>85954</v>
      </c>
      <c r="U342" s="1">
        <v>132.11910775000001</v>
      </c>
      <c r="V342">
        <v>172933.047982986</v>
      </c>
      <c r="W342" s="1">
        <v>0.95403958637520703</v>
      </c>
      <c r="X342">
        <v>1.3148225471556099E-2</v>
      </c>
      <c r="Y342">
        <v>3.2812188153236901E-2</v>
      </c>
      <c r="Z342">
        <v>4.5960413624793001E-2</v>
      </c>
      <c r="AA342">
        <v>172.93304798298601</v>
      </c>
      <c r="AB342">
        <v>3530.34476195969</v>
      </c>
      <c r="AC342" s="1">
        <v>365.36170522238501</v>
      </c>
      <c r="AD342">
        <v>128592.829796077</v>
      </c>
      <c r="AE342" s="1">
        <v>106</v>
      </c>
      <c r="AF342">
        <v>49685</v>
      </c>
      <c r="AG342" s="1">
        <v>79061.660019940202</v>
      </c>
      <c r="AH342" s="1">
        <v>30.999686535011399</v>
      </c>
      <c r="AI342">
        <v>19.999995412353201</v>
      </c>
      <c r="AJ342">
        <v>24.076462804690301</v>
      </c>
      <c r="AK342">
        <v>0</v>
      </c>
      <c r="AL342">
        <v>0</v>
      </c>
      <c r="AM342">
        <v>0</v>
      </c>
      <c r="AN342">
        <v>1860.04923273485</v>
      </c>
      <c r="AO342">
        <v>1.38278333391462</v>
      </c>
      <c r="AP342">
        <v>1613.3908533756401</v>
      </c>
      <c r="AQ342" s="1">
        <v>2767.9030212039902</v>
      </c>
      <c r="AR342" s="1">
        <v>8025.3014537936897</v>
      </c>
      <c r="AS342" s="1">
        <v>858.24809470074501</v>
      </c>
      <c r="AT342">
        <v>522.61028836686205</v>
      </c>
      <c r="AU342">
        <v>13787.453711440899</v>
      </c>
      <c r="AV342" s="1">
        <v>10929.245403942899</v>
      </c>
      <c r="AW342" s="1">
        <v>0.60602446909999996</v>
      </c>
      <c r="AX342">
        <v>4862.9828993116998</v>
      </c>
      <c r="AY342" s="1">
        <v>0.26965142800000003</v>
      </c>
      <c r="AZ342">
        <v>1570.7977737721001</v>
      </c>
      <c r="BA342">
        <v>8.7100421999999997E-2</v>
      </c>
      <c r="BB342">
        <v>671.30415447600001</v>
      </c>
      <c r="BC342" s="1">
        <v>3.72236809E-2</v>
      </c>
      <c r="BD342">
        <v>18034.330231502699</v>
      </c>
      <c r="BE342" s="1">
        <v>0.53932534586252801</v>
      </c>
      <c r="BF342">
        <v>0.24728296067435601</v>
      </c>
      <c r="BG342">
        <v>0.11757539357951199</v>
      </c>
      <c r="BH342">
        <v>4.9864174088233397E-2</v>
      </c>
      <c r="BI342">
        <v>4.5952125795369898E-2</v>
      </c>
    </row>
    <row r="343" spans="1:61" x14ac:dyDescent="0.35">
      <c r="A343" t="s">
        <v>1591</v>
      </c>
      <c r="B343" t="s">
        <v>966</v>
      </c>
      <c r="C343">
        <v>46</v>
      </c>
      <c r="D343">
        <v>28.1186429565217</v>
      </c>
      <c r="E343">
        <v>1293.457576</v>
      </c>
      <c r="F343" t="e">
        <v>#N/A</v>
      </c>
      <c r="G343" t="e">
        <v>#N/A</v>
      </c>
      <c r="H343" t="e">
        <v>#N/A</v>
      </c>
      <c r="I343">
        <v>2.3201074032084299E-2</v>
      </c>
      <c r="J343">
        <v>0.91759508764186504</v>
      </c>
      <c r="K343">
        <v>5.1395213799053499E-2</v>
      </c>
      <c r="L343">
        <v>0.50673474041408495</v>
      </c>
      <c r="M343" t="e">
        <v>#N/A</v>
      </c>
      <c r="N343">
        <v>0.14715387451840101</v>
      </c>
      <c r="O343">
        <v>68403.745917549997</v>
      </c>
      <c r="P343" s="1">
        <v>0.21</v>
      </c>
      <c r="Q343">
        <v>0.14000000000000001</v>
      </c>
      <c r="R343">
        <v>0.65</v>
      </c>
      <c r="S343">
        <v>8.1999999999999993</v>
      </c>
      <c r="T343">
        <v>91588.658536579998</v>
      </c>
      <c r="U343" s="1">
        <v>157.738728780488</v>
      </c>
      <c r="V343">
        <v>206066.44156375501</v>
      </c>
      <c r="W343" s="1">
        <v>0.89717729015953396</v>
      </c>
      <c r="X343">
        <v>4.6683402229023799E-2</v>
      </c>
      <c r="Y343">
        <v>5.6139307611441799E-2</v>
      </c>
      <c r="Z343">
        <v>0.102822709840466</v>
      </c>
      <c r="AA343">
        <v>206.06644156375501</v>
      </c>
      <c r="AB343">
        <v>5239.3948790787399</v>
      </c>
      <c r="AC343" s="1">
        <v>641.17846258608199</v>
      </c>
      <c r="AD343">
        <v>167033.81089261701</v>
      </c>
      <c r="AE343" s="1">
        <v>248</v>
      </c>
      <c r="AF343">
        <v>41519.5</v>
      </c>
      <c r="AG343" s="1">
        <v>72049.835708117404</v>
      </c>
      <c r="AH343" s="1">
        <v>62.899954354896998</v>
      </c>
      <c r="AI343">
        <v>22.393998093605401</v>
      </c>
      <c r="AJ343">
        <v>38.626334193528699</v>
      </c>
      <c r="AK343">
        <v>3.9</v>
      </c>
      <c r="AL343">
        <v>1.4642550000000001</v>
      </c>
      <c r="AM343">
        <v>2.8130540000000002</v>
      </c>
      <c r="AN343">
        <v>2320.1332890101698</v>
      </c>
      <c r="AO343">
        <v>1.20487774006045</v>
      </c>
      <c r="AP343">
        <v>1900.51689797362</v>
      </c>
      <c r="AQ343" s="1">
        <v>2222.4017960369501</v>
      </c>
      <c r="AR343" s="1">
        <v>7509.13592391375</v>
      </c>
      <c r="AS343" s="1">
        <v>1273.82477830877</v>
      </c>
      <c r="AT343">
        <v>844.91912241890202</v>
      </c>
      <c r="AU343">
        <v>13750.798518652</v>
      </c>
      <c r="AV343" s="1">
        <v>6908.1277705558005</v>
      </c>
      <c r="AW343" s="1">
        <v>0.46403139729999998</v>
      </c>
      <c r="AX343">
        <v>4861.9371862547996</v>
      </c>
      <c r="AY343" s="1">
        <v>0.32658508660000002</v>
      </c>
      <c r="AZ343">
        <v>1270.0494315895</v>
      </c>
      <c r="BA343">
        <v>8.5311510199999996E-2</v>
      </c>
      <c r="BB343">
        <v>1847.0846462801001</v>
      </c>
      <c r="BC343" s="1">
        <v>0.1240720059</v>
      </c>
      <c r="BD343">
        <v>14887.199034680199</v>
      </c>
      <c r="BE343" s="1">
        <v>0.52708241536579903</v>
      </c>
      <c r="BF343">
        <v>0.242685643807343</v>
      </c>
      <c r="BG343">
        <v>0.187947192905175</v>
      </c>
      <c r="BH343">
        <v>3.1996845544943101E-2</v>
      </c>
      <c r="BI343">
        <v>1.02879023767399E-2</v>
      </c>
    </row>
    <row r="344" spans="1:61" x14ac:dyDescent="0.35">
      <c r="A344" t="s">
        <v>1592</v>
      </c>
      <c r="B344" t="s">
        <v>967</v>
      </c>
      <c r="C344">
        <v>81</v>
      </c>
      <c r="D344">
        <v>20.3998190493827</v>
      </c>
      <c r="E344">
        <v>1652.3853429999999</v>
      </c>
      <c r="F344" t="e">
        <v>#N/A</v>
      </c>
      <c r="G344">
        <v>7.7139734270007601E-3</v>
      </c>
      <c r="H344" t="e">
        <v>#N/A</v>
      </c>
      <c r="I344">
        <v>1.2299902447554301E-2</v>
      </c>
      <c r="J344">
        <v>0.94674833208361897</v>
      </c>
      <c r="K344">
        <v>3.1474128371129201E-2</v>
      </c>
      <c r="L344">
        <v>0.51060281336744995</v>
      </c>
      <c r="M344" t="e">
        <v>#N/A</v>
      </c>
      <c r="N344">
        <v>0.14626999604972099</v>
      </c>
      <c r="O344">
        <v>68181.398398210004</v>
      </c>
      <c r="P344" s="1">
        <v>0.14009661835748799</v>
      </c>
      <c r="Q344">
        <v>0.106280193236715</v>
      </c>
      <c r="R344">
        <v>0.75362318840579701</v>
      </c>
      <c r="S344">
        <v>9.18</v>
      </c>
      <c r="T344">
        <v>101162.09150326</v>
      </c>
      <c r="U344" s="1">
        <v>179.998403376906</v>
      </c>
      <c r="V344">
        <v>190224.496562846</v>
      </c>
      <c r="W344" s="1">
        <v>0.71280515908146702</v>
      </c>
      <c r="X344">
        <v>0.13227465135754601</v>
      </c>
      <c r="Y344">
        <v>0.15492018956098699</v>
      </c>
      <c r="Z344">
        <v>0.28719484091853298</v>
      </c>
      <c r="AA344">
        <v>190.22449656284601</v>
      </c>
      <c r="AB344">
        <v>5150.7561695916102</v>
      </c>
      <c r="AC344" s="1">
        <v>556.09641170727798</v>
      </c>
      <c r="AD344">
        <v>162171.10840874101</v>
      </c>
      <c r="AE344" s="1">
        <v>224</v>
      </c>
      <c r="AF344">
        <v>37879</v>
      </c>
      <c r="AG344" s="1">
        <v>59057.417504111101</v>
      </c>
      <c r="AH344" s="1">
        <v>37.4366569490684</v>
      </c>
      <c r="AI344">
        <v>25.191427753633299</v>
      </c>
      <c r="AJ344">
        <v>25.106669245007801</v>
      </c>
      <c r="AK344">
        <v>0.5</v>
      </c>
      <c r="AL344">
        <v>0.34897800000000001</v>
      </c>
      <c r="AM344">
        <v>0.40907199999999999</v>
      </c>
      <c r="AN344">
        <v>0</v>
      </c>
      <c r="AO344" s="1">
        <v>0.92107537375720805</v>
      </c>
      <c r="AP344">
        <v>1959.8976738200199</v>
      </c>
      <c r="AQ344" s="1">
        <v>3015.06422887703</v>
      </c>
      <c r="AR344" s="1">
        <v>8464.9433373726097</v>
      </c>
      <c r="AS344" s="1">
        <v>746.11561717296104</v>
      </c>
      <c r="AT344">
        <v>272.70209210515901</v>
      </c>
      <c r="AU344">
        <v>14458.722949347801</v>
      </c>
      <c r="AV344" s="1">
        <v>8377.0378834355997</v>
      </c>
      <c r="AW344" s="1">
        <v>0.5215066907</v>
      </c>
      <c r="AX344">
        <v>4550.8354118671996</v>
      </c>
      <c r="AY344" s="1">
        <v>0.28330910619999999</v>
      </c>
      <c r="AZ344">
        <v>910.72052869690003</v>
      </c>
      <c r="BA344" s="1">
        <v>5.66962757E-2</v>
      </c>
      <c r="BB344">
        <v>2224.5517365821001</v>
      </c>
      <c r="BC344" s="1">
        <v>0.13848792739999999</v>
      </c>
      <c r="BD344">
        <v>16063.145560581799</v>
      </c>
      <c r="BE344" s="1">
        <v>0.51055502713577405</v>
      </c>
      <c r="BF344">
        <v>0.24417789654007899</v>
      </c>
      <c r="BG344">
        <v>0.18062805560407899</v>
      </c>
      <c r="BH344">
        <v>3.7590196405596202E-2</v>
      </c>
      <c r="BI344">
        <v>2.7048824314471899E-2</v>
      </c>
    </row>
    <row r="345" spans="1:61" x14ac:dyDescent="0.35">
      <c r="A345" t="s">
        <v>1593</v>
      </c>
      <c r="B345" t="s">
        <v>968</v>
      </c>
      <c r="C345">
        <v>80</v>
      </c>
      <c r="D345">
        <v>14.368000612499999</v>
      </c>
      <c r="E345">
        <v>1149.440049</v>
      </c>
      <c r="F345" t="e">
        <v>#N/A</v>
      </c>
      <c r="G345" t="e">
        <v>#N/A</v>
      </c>
      <c r="H345" t="e">
        <v>#N/A</v>
      </c>
      <c r="I345" t="e">
        <v>#N/A</v>
      </c>
      <c r="J345">
        <v>0.98794806832629001</v>
      </c>
      <c r="K345" t="e">
        <v>#N/A</v>
      </c>
      <c r="L345">
        <v>0.54984954844215195</v>
      </c>
      <c r="M345" t="e">
        <v>#N/A</v>
      </c>
      <c r="N345">
        <v>0.18732521373411801</v>
      </c>
      <c r="O345">
        <v>57403.599977350001</v>
      </c>
      <c r="P345" s="1">
        <v>0.18279569892473099</v>
      </c>
      <c r="Q345">
        <v>9.6774193548387094E-2</v>
      </c>
      <c r="R345">
        <v>0.72043010752688197</v>
      </c>
      <c r="S345">
        <v>5.2</v>
      </c>
      <c r="T345">
        <v>86957.692307689998</v>
      </c>
      <c r="U345" s="1">
        <v>221.04616326923099</v>
      </c>
      <c r="V345">
        <v>127559.80629660501</v>
      </c>
      <c r="W345" s="1">
        <v>0.86579037916115797</v>
      </c>
      <c r="X345">
        <v>3.9263045504317702E-2</v>
      </c>
      <c r="Y345">
        <v>9.49465753345244E-2</v>
      </c>
      <c r="Z345">
        <v>0.134209620838842</v>
      </c>
      <c r="AA345">
        <v>127.559806296605</v>
      </c>
      <c r="AB345">
        <v>2608.2395533444701</v>
      </c>
      <c r="AC345" s="1">
        <v>346.74746225063899</v>
      </c>
      <c r="AD345">
        <v>103787.034212278</v>
      </c>
      <c r="AE345" s="1">
        <v>60</v>
      </c>
      <c r="AF345">
        <v>41408</v>
      </c>
      <c r="AG345" s="1">
        <v>63432.724755700299</v>
      </c>
      <c r="AH345" s="1">
        <v>24.709994547918999</v>
      </c>
      <c r="AI345">
        <v>19.999996849009801</v>
      </c>
      <c r="AJ345">
        <v>19.999861034873302</v>
      </c>
      <c r="AK345">
        <v>0.5</v>
      </c>
      <c r="AL345">
        <v>0.5</v>
      </c>
      <c r="AM345">
        <v>0.5</v>
      </c>
      <c r="AN345">
        <v>0</v>
      </c>
      <c r="AO345" s="1">
        <v>0.62907010046457801</v>
      </c>
      <c r="AP345">
        <v>1570.8486593718801</v>
      </c>
      <c r="AQ345" s="1">
        <v>3370.9801075497398</v>
      </c>
      <c r="AR345" s="1">
        <v>8409.4490168577704</v>
      </c>
      <c r="AS345" s="1">
        <v>569.86861608821505</v>
      </c>
      <c r="AT345">
        <v>175.04970370142399</v>
      </c>
      <c r="AU345">
        <v>14096.196103569</v>
      </c>
      <c r="AV345" s="1">
        <v>10832.9256107336</v>
      </c>
      <c r="AW345" s="1">
        <v>0.67057261720000005</v>
      </c>
      <c r="AX345">
        <v>2229.7663671045002</v>
      </c>
      <c r="AY345" s="1">
        <v>0.1380255272</v>
      </c>
      <c r="AZ345">
        <v>886.58783077279998</v>
      </c>
      <c r="BA345">
        <v>5.4880975200000001E-2</v>
      </c>
      <c r="BB345">
        <v>2205.4591906003998</v>
      </c>
      <c r="BC345" s="1">
        <v>0.13652088039999999</v>
      </c>
      <c r="BD345">
        <v>16154.7389992113</v>
      </c>
      <c r="BE345" s="1">
        <v>0.53140455988228996</v>
      </c>
      <c r="BF345">
        <v>0.238002863072312</v>
      </c>
      <c r="BG345">
        <v>0.18622198011736199</v>
      </c>
      <c r="BH345">
        <v>3.60419669520054E-2</v>
      </c>
      <c r="BI345">
        <v>8.3286299760312408E-3</v>
      </c>
    </row>
    <row r="346" spans="1:61" x14ac:dyDescent="0.35">
      <c r="A346" t="s">
        <v>1594</v>
      </c>
      <c r="B346" t="s">
        <v>969</v>
      </c>
      <c r="C346">
        <v>30</v>
      </c>
      <c r="D346">
        <v>29.086480066666699</v>
      </c>
      <c r="E346">
        <v>872.59440199999995</v>
      </c>
      <c r="F346" t="e">
        <v>#N/A</v>
      </c>
      <c r="G346" t="e">
        <v>#N/A</v>
      </c>
      <c r="H346" t="e">
        <v>#N/A</v>
      </c>
      <c r="I346">
        <v>1.56844271827268E-2</v>
      </c>
      <c r="J346">
        <v>0.96135383854484302</v>
      </c>
      <c r="K346">
        <v>1.16225377703927E-2</v>
      </c>
      <c r="L346">
        <v>0.13102420596491801</v>
      </c>
      <c r="M346" t="e">
        <v>#N/A</v>
      </c>
      <c r="N346">
        <v>8.5866908983609394E-2</v>
      </c>
      <c r="O346">
        <v>78106.539518899997</v>
      </c>
      <c r="P346" s="1">
        <v>8.6956521739130405E-2</v>
      </c>
      <c r="Q346">
        <v>0.101449275362319</v>
      </c>
      <c r="R346">
        <v>0.811594202898551</v>
      </c>
      <c r="S346">
        <v>7</v>
      </c>
      <c r="T346">
        <v>78004.428571419994</v>
      </c>
      <c r="U346" s="1">
        <v>124.656343142857</v>
      </c>
      <c r="V346">
        <v>258186.38015970201</v>
      </c>
      <c r="W346" s="1">
        <v>0.81272592070406102</v>
      </c>
      <c r="X346">
        <v>0.17567331177642001</v>
      </c>
      <c r="Y346">
        <v>1.1600767519519901E-2</v>
      </c>
      <c r="Z346">
        <v>0.18727407929593901</v>
      </c>
      <c r="AA346">
        <v>258.18638015970203</v>
      </c>
      <c r="AB346">
        <v>5966.6128823045101</v>
      </c>
      <c r="AC346" s="1">
        <v>611.93866105045197</v>
      </c>
      <c r="AD346">
        <v>208391.30537993999</v>
      </c>
      <c r="AE346" s="1">
        <v>389</v>
      </c>
      <c r="AF346">
        <v>54433</v>
      </c>
      <c r="AG346" s="1">
        <v>106020.705882353</v>
      </c>
      <c r="AH346" s="1">
        <v>44.169255727819497</v>
      </c>
      <c r="AI346">
        <v>19.999990169340801</v>
      </c>
      <c r="AJ346">
        <v>36.105679473260103</v>
      </c>
      <c r="AK346">
        <v>1.55</v>
      </c>
      <c r="AL346">
        <v>0.83506199999999997</v>
      </c>
      <c r="AM346">
        <v>1.0838570000000001</v>
      </c>
      <c r="AN346">
        <v>2759.62190965328</v>
      </c>
      <c r="AO346">
        <v>0.95090825177094895</v>
      </c>
      <c r="AP346">
        <v>1375.87610835945</v>
      </c>
      <c r="AQ346" s="1">
        <v>2159.3447719597002</v>
      </c>
      <c r="AR346" s="1">
        <v>7796.1293292825903</v>
      </c>
      <c r="AS346" s="1">
        <v>600.09190845118496</v>
      </c>
      <c r="AT346">
        <v>331.46366666697901</v>
      </c>
      <c r="AU346">
        <v>12262.9057847199</v>
      </c>
      <c r="AV346" s="1">
        <v>5498.3394749585996</v>
      </c>
      <c r="AW346" s="1">
        <v>0.33868262919999997</v>
      </c>
      <c r="AX346">
        <v>8128.8511066724004</v>
      </c>
      <c r="AY346" s="1">
        <v>0.50071492989999999</v>
      </c>
      <c r="AZ346">
        <v>1892.2721094605999</v>
      </c>
      <c r="BA346">
        <v>0.1165587713</v>
      </c>
      <c r="BB346">
        <v>715.02647786340003</v>
      </c>
      <c r="BC346" s="1">
        <v>4.4043669600000002E-2</v>
      </c>
      <c r="BD346">
        <v>16234.489168955</v>
      </c>
      <c r="BE346" s="1">
        <v>0.60513636329037801</v>
      </c>
      <c r="BF346">
        <v>0.20278915887332799</v>
      </c>
      <c r="BG346">
        <v>0.15139773874339901</v>
      </c>
      <c r="BH346">
        <v>2.40684149019867E-2</v>
      </c>
      <c r="BI346">
        <v>1.6608324190907998E-2</v>
      </c>
    </row>
    <row r="347" spans="1:61" x14ac:dyDescent="0.35">
      <c r="A347" t="s">
        <v>1595</v>
      </c>
      <c r="B347" t="s">
        <v>970</v>
      </c>
      <c r="C347">
        <v>80</v>
      </c>
      <c r="D347">
        <v>6.8666455500000003</v>
      </c>
      <c r="E347">
        <v>549.33164399999998</v>
      </c>
      <c r="F347" t="e">
        <v>#N/A</v>
      </c>
      <c r="G347" t="e">
        <v>#N/A</v>
      </c>
      <c r="H347" t="e">
        <v>#N/A</v>
      </c>
      <c r="I347">
        <v>0.114907565975639</v>
      </c>
      <c r="J347">
        <v>0.832360624639776</v>
      </c>
      <c r="K347">
        <v>2.80723633319271E-2</v>
      </c>
      <c r="L347">
        <v>0.64355568676576702</v>
      </c>
      <c r="M347">
        <v>1.8747514751618299E-2</v>
      </c>
      <c r="N347">
        <v>0.14584865244585901</v>
      </c>
      <c r="O347">
        <v>68159.631620240005</v>
      </c>
      <c r="P347" s="1">
        <v>7.4074074074074098E-2</v>
      </c>
      <c r="Q347">
        <v>0.203703703703704</v>
      </c>
      <c r="R347">
        <v>0.72222222222222199</v>
      </c>
      <c r="S347">
        <v>7.34</v>
      </c>
      <c r="T347">
        <v>87136.239782010001</v>
      </c>
      <c r="U347" s="1">
        <v>74.840823433242505</v>
      </c>
      <c r="V347">
        <v>233478.794460273</v>
      </c>
      <c r="W347" s="1">
        <v>0.92431408772164103</v>
      </c>
      <c r="X347">
        <v>4.22838343146031E-2</v>
      </c>
      <c r="Y347">
        <v>3.3402077963755501E-2</v>
      </c>
      <c r="Z347">
        <v>7.5685912278358594E-2</v>
      </c>
      <c r="AA347">
        <v>233.47879446027301</v>
      </c>
      <c r="AB347">
        <v>4719.5096592687796</v>
      </c>
      <c r="AC347" s="1">
        <v>516.62991400509998</v>
      </c>
      <c r="AD347">
        <v>138965.68151071901</v>
      </c>
      <c r="AE347" s="1">
        <v>133</v>
      </c>
      <c r="AF347">
        <v>35262</v>
      </c>
      <c r="AG347" s="1">
        <v>53737.968301435401</v>
      </c>
      <c r="AH347" s="1">
        <v>26.399957050087998</v>
      </c>
      <c r="AI347">
        <v>19.999996625896799</v>
      </c>
      <c r="AJ347">
        <v>20.0023602257703</v>
      </c>
      <c r="AK347">
        <v>2</v>
      </c>
      <c r="AL347">
        <v>1.376668</v>
      </c>
      <c r="AM347">
        <v>1.7214560000000001</v>
      </c>
      <c r="AN347">
        <v>3076.2850974592702</v>
      </c>
      <c r="AO347" s="1">
        <v>2.56088514213261</v>
      </c>
      <c r="AP347">
        <v>1970.53936692567</v>
      </c>
      <c r="AQ347" s="1">
        <v>4369.7730254913204</v>
      </c>
      <c r="AR347" s="1">
        <v>11027.1298880426</v>
      </c>
      <c r="AS347" s="1">
        <v>1112.1754893843299</v>
      </c>
      <c r="AT347" s="1">
        <v>954.17519766984299</v>
      </c>
      <c r="AU347">
        <v>19433.7929675138</v>
      </c>
      <c r="AV347" s="1">
        <v>10870.6868662411</v>
      </c>
      <c r="AW347" s="1">
        <v>0.51419490649999999</v>
      </c>
      <c r="AX347">
        <v>6243.1304355401999</v>
      </c>
      <c r="AY347" s="1">
        <v>0.29530662689999998</v>
      </c>
      <c r="AZ347">
        <v>1604.0419590399999</v>
      </c>
      <c r="BA347" s="1">
        <v>7.5872869400000001E-2</v>
      </c>
      <c r="BB347">
        <v>2423.3203345242</v>
      </c>
      <c r="BC347" s="1">
        <v>0.1146255971</v>
      </c>
      <c r="BD347">
        <v>21141.1795953455</v>
      </c>
      <c r="BE347" s="1">
        <v>0.49696205496673601</v>
      </c>
      <c r="BF347">
        <v>0.228217361400434</v>
      </c>
      <c r="BG347">
        <v>0.186272046021279</v>
      </c>
      <c r="BH347">
        <v>3.5461388807690702E-2</v>
      </c>
      <c r="BI347">
        <v>5.30871488038605E-2</v>
      </c>
    </row>
    <row r="348" spans="1:61" x14ac:dyDescent="0.35">
      <c r="A348" t="s">
        <v>1596</v>
      </c>
      <c r="B348" t="s">
        <v>971</v>
      </c>
      <c r="C348">
        <v>3</v>
      </c>
      <c r="D348">
        <v>242.495216</v>
      </c>
      <c r="E348">
        <v>727.48564799999997</v>
      </c>
      <c r="F348" t="e">
        <v>#N/A</v>
      </c>
      <c r="G348" t="e">
        <v>#N/A</v>
      </c>
      <c r="H348" t="e">
        <v>#N/A</v>
      </c>
      <c r="I348">
        <v>1.52630284320133E-2</v>
      </c>
      <c r="J348">
        <v>0.97137397220368804</v>
      </c>
      <c r="K348" t="e">
        <v>#N/A</v>
      </c>
      <c r="L348">
        <v>0.23756620561458999</v>
      </c>
      <c r="M348" t="e">
        <v>#N/A</v>
      </c>
      <c r="N348">
        <v>0.17359339022746301</v>
      </c>
      <c r="O348">
        <v>79330.466085630003</v>
      </c>
      <c r="P348" s="1">
        <v>0.12962962962963001</v>
      </c>
      <c r="Q348">
        <v>9.2592592592592601E-2</v>
      </c>
      <c r="R348">
        <v>0.77777777777777801</v>
      </c>
      <c r="S348">
        <v>5.5</v>
      </c>
      <c r="T348">
        <v>61882.363636360002</v>
      </c>
      <c r="U348" s="1">
        <v>132.270117818182</v>
      </c>
      <c r="V348">
        <v>173080.14301884899</v>
      </c>
      <c r="W348" s="1">
        <v>0.76190040894799704</v>
      </c>
      <c r="X348">
        <v>0.17471312804713601</v>
      </c>
      <c r="Y348">
        <v>6.3386463004867194E-2</v>
      </c>
      <c r="Z348">
        <v>0.23809959105200301</v>
      </c>
      <c r="AA348">
        <v>173.08014301884899</v>
      </c>
      <c r="AB348">
        <v>6176.2070665619503</v>
      </c>
      <c r="AC348" s="1">
        <v>647.60017093835495</v>
      </c>
      <c r="AD348">
        <v>129451.145211596</v>
      </c>
      <c r="AE348" s="1">
        <v>110</v>
      </c>
      <c r="AF348">
        <v>41760</v>
      </c>
      <c r="AG348" s="1">
        <v>59363.588459704297</v>
      </c>
      <c r="AH348" s="1">
        <v>78.889891244424405</v>
      </c>
      <c r="AI348">
        <v>29.055591790180301</v>
      </c>
      <c r="AJ348">
        <v>48.914868189998401</v>
      </c>
      <c r="AK348">
        <v>3</v>
      </c>
      <c r="AL348">
        <v>1.40883</v>
      </c>
      <c r="AM348">
        <v>2.7338100000000001</v>
      </c>
      <c r="AN348">
        <v>0</v>
      </c>
      <c r="AO348">
        <v>1.0713039923115599</v>
      </c>
      <c r="AP348">
        <v>2477.81626339383</v>
      </c>
      <c r="AQ348" s="1">
        <v>2664.4524401669</v>
      </c>
      <c r="AR348" s="1">
        <v>9993.1164690138303</v>
      </c>
      <c r="AS348" s="1">
        <v>1051.80776019928</v>
      </c>
      <c r="AT348">
        <v>705.21637287337899</v>
      </c>
      <c r="AU348">
        <v>16892.409305647201</v>
      </c>
      <c r="AV348" s="1">
        <v>10567.599777297801</v>
      </c>
      <c r="AW348" s="1">
        <v>0.52172848090000001</v>
      </c>
      <c r="AX348">
        <v>5680.1452312032998</v>
      </c>
      <c r="AY348" s="1">
        <v>0.28043203799999999</v>
      </c>
      <c r="AZ348">
        <v>2422.108432517</v>
      </c>
      <c r="BA348" s="1">
        <v>0.11958088679999999</v>
      </c>
      <c r="BB348">
        <v>1585.1262371593</v>
      </c>
      <c r="BC348" s="1">
        <v>7.8258594299999998E-2</v>
      </c>
      <c r="BD348">
        <v>20254.979678177398</v>
      </c>
      <c r="BE348" s="1">
        <v>0.53289500700847603</v>
      </c>
      <c r="BF348">
        <v>0.248381514323573</v>
      </c>
      <c r="BG348">
        <v>0.17676099933747999</v>
      </c>
      <c r="BH348">
        <v>1.3804952200004401E-2</v>
      </c>
      <c r="BI348">
        <v>2.8157527130467201E-2</v>
      </c>
    </row>
    <row r="349" spans="1:61" x14ac:dyDescent="0.35">
      <c r="A349" t="s">
        <v>1597</v>
      </c>
      <c r="B349" t="s">
        <v>972</v>
      </c>
      <c r="C349">
        <v>127</v>
      </c>
      <c r="D349">
        <v>5.7564588346456702</v>
      </c>
      <c r="E349">
        <v>731.07027200000005</v>
      </c>
      <c r="F349" t="e">
        <v>#N/A</v>
      </c>
      <c r="G349" t="e">
        <v>#N/A</v>
      </c>
      <c r="H349" t="e">
        <v>#N/A</v>
      </c>
      <c r="I349">
        <v>2.3456089821227901E-2</v>
      </c>
      <c r="J349">
        <v>0.94526144882907404</v>
      </c>
      <c r="K349">
        <v>1.80643005262872E-2</v>
      </c>
      <c r="L349">
        <v>0.30863759520061101</v>
      </c>
      <c r="M349" t="e">
        <v>#N/A</v>
      </c>
      <c r="N349">
        <v>0.15168436999263701</v>
      </c>
      <c r="O349">
        <v>57931.324920170002</v>
      </c>
      <c r="P349" s="1">
        <v>0.19402985074626899</v>
      </c>
      <c r="Q349">
        <v>0.19402985074626899</v>
      </c>
      <c r="R349">
        <v>0.61194029850746301</v>
      </c>
      <c r="S349">
        <v>7.05</v>
      </c>
      <c r="T349">
        <v>81349.787234040006</v>
      </c>
      <c r="U349" s="1">
        <v>103.69791092198599</v>
      </c>
      <c r="V349">
        <v>378257.67315566598</v>
      </c>
      <c r="W349" s="1">
        <v>0.62972913823575605</v>
      </c>
      <c r="X349">
        <v>1.44058064113447E-2</v>
      </c>
      <c r="Y349">
        <v>0.35586505535289897</v>
      </c>
      <c r="Z349">
        <v>0.37027086176424401</v>
      </c>
      <c r="AA349">
        <v>378.257673155666</v>
      </c>
      <c r="AB349">
        <v>9865.9763312055402</v>
      </c>
      <c r="AC349" s="1">
        <v>630.90208652336003</v>
      </c>
      <c r="AD349">
        <v>317074.428112311</v>
      </c>
      <c r="AE349" s="1">
        <v>551</v>
      </c>
      <c r="AF349">
        <v>43136</v>
      </c>
      <c r="AG349" s="1">
        <v>73488.220793140397</v>
      </c>
      <c r="AH349" s="1">
        <v>36.899986495056702</v>
      </c>
      <c r="AI349">
        <v>19.999994257522001</v>
      </c>
      <c r="AJ349">
        <v>24.760271909390301</v>
      </c>
      <c r="AK349">
        <v>0.5</v>
      </c>
      <c r="AL349">
        <v>0.26271600000000001</v>
      </c>
      <c r="AM349">
        <v>0.47065200000000001</v>
      </c>
      <c r="AN349">
        <v>2788.7858774812798</v>
      </c>
      <c r="AO349" s="1">
        <v>1.2433624825876499</v>
      </c>
      <c r="AP349">
        <v>2294.9118357804</v>
      </c>
      <c r="AQ349" s="1">
        <v>6618.0329789145098</v>
      </c>
      <c r="AR349" s="1">
        <v>8619.3518753830504</v>
      </c>
      <c r="AS349" s="1">
        <v>1845.52247803615</v>
      </c>
      <c r="AT349">
        <v>822.496376928318</v>
      </c>
      <c r="AU349" s="1">
        <v>20200.315545042398</v>
      </c>
      <c r="AV349" s="1">
        <v>7099.1861425992001</v>
      </c>
      <c r="AW349" s="1">
        <v>0.38616188750000002</v>
      </c>
      <c r="AX349">
        <v>8452.5957120641997</v>
      </c>
      <c r="AY349" s="1">
        <v>0.45978091700000001</v>
      </c>
      <c r="AZ349">
        <v>2236.6344544287999</v>
      </c>
      <c r="BA349">
        <v>0.1216622533</v>
      </c>
      <c r="BB349">
        <v>595.54744457790002</v>
      </c>
      <c r="BC349" s="1">
        <v>3.23949423E-2</v>
      </c>
      <c r="BD349">
        <v>18383.963753670101</v>
      </c>
      <c r="BE349" s="1">
        <v>0.52673689844705596</v>
      </c>
      <c r="BF349">
        <v>0.26664987460280998</v>
      </c>
      <c r="BG349">
        <v>0.15443622342491201</v>
      </c>
      <c r="BH349">
        <v>3.28036446763924E-2</v>
      </c>
      <c r="BI349">
        <v>1.9373358848828699E-2</v>
      </c>
    </row>
    <row r="350" spans="1:61" x14ac:dyDescent="0.35">
      <c r="A350" t="s">
        <v>1598</v>
      </c>
      <c r="B350" t="s">
        <v>973</v>
      </c>
      <c r="C350">
        <v>18</v>
      </c>
      <c r="D350">
        <v>148.38330244444401</v>
      </c>
      <c r="E350">
        <v>2670.8994440000001</v>
      </c>
      <c r="F350">
        <v>5.32220860443295E-2</v>
      </c>
      <c r="G350">
        <v>6.85363972896577E-2</v>
      </c>
      <c r="H350" t="e">
        <v>#N/A</v>
      </c>
      <c r="I350">
        <v>9.7285524449784097E-2</v>
      </c>
      <c r="J350">
        <v>0.73289625537771597</v>
      </c>
      <c r="K350">
        <v>4.513722404369E-2</v>
      </c>
      <c r="L350">
        <v>0.278777222663871</v>
      </c>
      <c r="M350">
        <v>7.8029194565628707E-2</v>
      </c>
      <c r="N350">
        <v>0.13314888369678701</v>
      </c>
      <c r="O350">
        <v>68894.704575240001</v>
      </c>
      <c r="P350" s="1">
        <v>0.25</v>
      </c>
      <c r="Q350">
        <v>0.20348837209302301</v>
      </c>
      <c r="R350">
        <v>0.54651162790697705</v>
      </c>
      <c r="S350">
        <v>16.100000000000001</v>
      </c>
      <c r="T350">
        <v>105940.50559006</v>
      </c>
      <c r="U350" s="1">
        <v>165.894375403727</v>
      </c>
      <c r="V350">
        <v>204812.177122158</v>
      </c>
      <c r="W350" s="1">
        <v>0.60669781129915201</v>
      </c>
      <c r="X350">
        <v>0.21904694806835401</v>
      </c>
      <c r="Y350">
        <v>0.17425524063249401</v>
      </c>
      <c r="Z350">
        <v>0.39330218870084799</v>
      </c>
      <c r="AA350">
        <v>204.812177122158</v>
      </c>
      <c r="AB350">
        <v>6616.2427191699198</v>
      </c>
      <c r="AC350" s="1">
        <v>762.86948375282998</v>
      </c>
      <c r="AD350">
        <v>155206.54194953101</v>
      </c>
      <c r="AE350" s="1">
        <v>196</v>
      </c>
      <c r="AF350">
        <v>52064</v>
      </c>
      <c r="AG350" s="1">
        <v>76768.321820175406</v>
      </c>
      <c r="AH350" s="1">
        <v>33.459996987096098</v>
      </c>
      <c r="AI350">
        <v>32.059997186965198</v>
      </c>
      <c r="AJ350">
        <v>32.059985387126403</v>
      </c>
      <c r="AK350">
        <v>2.0299999999999998</v>
      </c>
      <c r="AL350">
        <v>2.0299999999999998</v>
      </c>
      <c r="AM350">
        <v>2.0299999999999998</v>
      </c>
      <c r="AN350">
        <v>0</v>
      </c>
      <c r="AO350" s="1">
        <v>0.72901589678186496</v>
      </c>
      <c r="AP350">
        <v>1744.4865213727601</v>
      </c>
      <c r="AQ350" s="1">
        <v>2389.2161063327499</v>
      </c>
      <c r="AR350" s="1">
        <v>7038.89572938935</v>
      </c>
      <c r="AS350" s="1">
        <v>1089.73503159709</v>
      </c>
      <c r="AT350" s="1">
        <v>461.79249569681701</v>
      </c>
      <c r="AU350">
        <v>12724.125884388801</v>
      </c>
      <c r="AV350" s="1">
        <v>5523.5124071043001</v>
      </c>
      <c r="AW350" s="1">
        <v>0.3710793517</v>
      </c>
      <c r="AX350">
        <v>5458.9249773402998</v>
      </c>
      <c r="AY350" s="1">
        <v>0.36674025370000002</v>
      </c>
      <c r="AZ350">
        <v>3101.9803645475999</v>
      </c>
      <c r="BA350">
        <v>0.20839653790000001</v>
      </c>
      <c r="BB350">
        <v>800.57216452269995</v>
      </c>
      <c r="BC350" s="1">
        <v>5.37838567E-2</v>
      </c>
      <c r="BD350">
        <v>14884.989913514901</v>
      </c>
      <c r="BE350" s="1">
        <v>0.528852436188329</v>
      </c>
      <c r="BF350">
        <v>0.209239508067391</v>
      </c>
      <c r="BG350">
        <v>0.22195975000425899</v>
      </c>
      <c r="BH350">
        <v>3.02550044534966E-2</v>
      </c>
      <c r="BI350">
        <v>9.6933012865235094E-3</v>
      </c>
    </row>
    <row r="351" spans="1:61" x14ac:dyDescent="0.35">
      <c r="A351" t="s">
        <v>1599</v>
      </c>
      <c r="B351" t="s">
        <v>974</v>
      </c>
      <c r="C351">
        <v>63</v>
      </c>
      <c r="D351">
        <v>8.2850296825396796</v>
      </c>
      <c r="E351">
        <v>521.95686999999998</v>
      </c>
      <c r="F351" t="e">
        <v>#N/A</v>
      </c>
      <c r="G351" t="e">
        <v>#N/A</v>
      </c>
      <c r="H351" t="e">
        <v>#N/A</v>
      </c>
      <c r="I351">
        <v>2.0317910382399801E-2</v>
      </c>
      <c r="J351">
        <v>0.95913018554671703</v>
      </c>
      <c r="K351">
        <v>1.8726395501035598E-2</v>
      </c>
      <c r="L351">
        <v>0.386875732135044</v>
      </c>
      <c r="M351" t="e">
        <v>#N/A</v>
      </c>
      <c r="N351">
        <v>0.164740450569798</v>
      </c>
      <c r="O351">
        <v>57146.970817549998</v>
      </c>
      <c r="P351" s="1">
        <v>0.18</v>
      </c>
      <c r="Q351">
        <v>0.14000000000000001</v>
      </c>
      <c r="R351">
        <v>0.68</v>
      </c>
      <c r="S351">
        <v>6</v>
      </c>
      <c r="T351">
        <v>103400.83333333</v>
      </c>
      <c r="U351" s="1">
        <v>86.992811666666697</v>
      </c>
      <c r="V351">
        <v>224714.94627515899</v>
      </c>
      <c r="W351" s="1">
        <v>0.84355210364330702</v>
      </c>
      <c r="X351">
        <v>8.6304797337846503E-2</v>
      </c>
      <c r="Y351">
        <v>7.01430990188463E-2</v>
      </c>
      <c r="Z351">
        <v>0.15644789635669301</v>
      </c>
      <c r="AA351">
        <v>224.71494627515901</v>
      </c>
      <c r="AB351">
        <v>6114.7063741109496</v>
      </c>
      <c r="AC351" s="1">
        <v>673.77934885692798</v>
      </c>
      <c r="AD351">
        <v>212776.908482322</v>
      </c>
      <c r="AE351" s="1">
        <v>402</v>
      </c>
      <c r="AF351">
        <v>45024</v>
      </c>
      <c r="AG351" s="1">
        <v>72807.512003919604</v>
      </c>
      <c r="AH351" s="1">
        <v>33.849953629368002</v>
      </c>
      <c r="AI351">
        <v>26.549991661739501</v>
      </c>
      <c r="AJ351">
        <v>28.275421275889499</v>
      </c>
      <c r="AK351">
        <v>1.8</v>
      </c>
      <c r="AL351">
        <v>0.70552000000000004</v>
      </c>
      <c r="AM351">
        <v>1.0354620000000001</v>
      </c>
      <c r="AN351">
        <v>3032.3771195884401</v>
      </c>
      <c r="AO351">
        <v>1.25711948582324</v>
      </c>
      <c r="AP351">
        <v>3078.7271752932402</v>
      </c>
      <c r="AQ351" s="1">
        <v>3074.9482615297302</v>
      </c>
      <c r="AR351" s="1">
        <v>8254.1220311938796</v>
      </c>
      <c r="AS351" s="1">
        <v>772.76120534633503</v>
      </c>
      <c r="AT351">
        <v>1388.5190743825301</v>
      </c>
      <c r="AU351">
        <v>16569.077747745701</v>
      </c>
      <c r="AV351" s="1">
        <v>7886.9511393303001</v>
      </c>
      <c r="AW351" s="1">
        <v>0.39711196939999999</v>
      </c>
      <c r="AX351">
        <v>8172.6874625840001</v>
      </c>
      <c r="AY351" s="1">
        <v>0.41149893749999999</v>
      </c>
      <c r="AZ351">
        <v>2934.9235238690999</v>
      </c>
      <c r="BA351">
        <v>0.14777488029999999</v>
      </c>
      <c r="BB351">
        <v>866.21203118109997</v>
      </c>
      <c r="BC351" s="1">
        <v>4.3614212800000003E-2</v>
      </c>
      <c r="BD351">
        <v>19860.7741569645</v>
      </c>
      <c r="BE351" s="1">
        <v>0.51782141439617302</v>
      </c>
      <c r="BF351">
        <v>0.22551018592903399</v>
      </c>
      <c r="BG351">
        <v>0.20630183487978701</v>
      </c>
      <c r="BH351">
        <v>3.8531214940014498E-2</v>
      </c>
      <c r="BI351">
        <v>1.18353498549916E-2</v>
      </c>
    </row>
    <row r="352" spans="1:61" x14ac:dyDescent="0.35">
      <c r="A352" t="s">
        <v>1600</v>
      </c>
      <c r="B352" t="s">
        <v>975</v>
      </c>
      <c r="C352">
        <v>46</v>
      </c>
      <c r="D352">
        <v>16.790361173912999</v>
      </c>
      <c r="E352">
        <v>772.35661400000004</v>
      </c>
      <c r="F352" t="e">
        <v>#N/A</v>
      </c>
      <c r="G352" t="e">
        <v>#N/A</v>
      </c>
      <c r="H352" t="e">
        <v>#N/A</v>
      </c>
      <c r="I352">
        <v>5.2424970424740702E-2</v>
      </c>
      <c r="J352">
        <v>0.89825523220168602</v>
      </c>
      <c r="K352">
        <v>3.8996061374036599E-2</v>
      </c>
      <c r="L352">
        <v>0.54191126878887397</v>
      </c>
      <c r="M352" t="e">
        <v>#N/A</v>
      </c>
      <c r="N352">
        <v>0.193585674338588</v>
      </c>
      <c r="O352">
        <v>60809.380768080002</v>
      </c>
      <c r="P352" s="1">
        <v>0.24285714285714299</v>
      </c>
      <c r="Q352">
        <v>0.28571428571428598</v>
      </c>
      <c r="R352">
        <v>0.47142857142857097</v>
      </c>
      <c r="S352">
        <v>11</v>
      </c>
      <c r="T352">
        <v>73611.636363629994</v>
      </c>
      <c r="U352" s="1">
        <v>70.214237636363606</v>
      </c>
      <c r="V352">
        <v>137736.853768951</v>
      </c>
      <c r="W352" s="1">
        <v>0.80788323434882803</v>
      </c>
      <c r="X352">
        <v>0.16832965210176101</v>
      </c>
      <c r="Y352">
        <v>2.37871135494107E-2</v>
      </c>
      <c r="Z352">
        <v>0.192116765651172</v>
      </c>
      <c r="AA352">
        <v>137.73685376895099</v>
      </c>
      <c r="AB352">
        <v>3131.9211309298098</v>
      </c>
      <c r="AC352" s="1">
        <v>462.26063650954899</v>
      </c>
      <c r="AD352">
        <v>115656.40815242</v>
      </c>
      <c r="AE352" s="1">
        <v>80</v>
      </c>
      <c r="AF352">
        <v>37506</v>
      </c>
      <c r="AG352" s="1">
        <v>53080.214825476804</v>
      </c>
      <c r="AH352" s="1">
        <v>53.049966014890202</v>
      </c>
      <c r="AI352">
        <v>20.044596372460699</v>
      </c>
      <c r="AJ352">
        <v>31.383898356195601</v>
      </c>
      <c r="AK352">
        <v>4.5</v>
      </c>
      <c r="AL352">
        <v>4.3624919999999996</v>
      </c>
      <c r="AM352">
        <v>4.4997129999999999</v>
      </c>
      <c r="AN352">
        <v>2003.67150607452</v>
      </c>
      <c r="AO352" s="1">
        <v>1.18100921265</v>
      </c>
      <c r="AP352">
        <v>1955.4965059184401</v>
      </c>
      <c r="AQ352" s="1">
        <v>3500.1746097561099</v>
      </c>
      <c r="AR352" s="1">
        <v>10273.8758446108</v>
      </c>
      <c r="AS352" s="1">
        <v>1243.1191402991001</v>
      </c>
      <c r="AT352" s="1">
        <v>834.913300813658</v>
      </c>
      <c r="AU352">
        <v>17807.579401398099</v>
      </c>
      <c r="AV352" s="1">
        <v>11259.518119423899</v>
      </c>
      <c r="AW352" s="1">
        <v>0.58234722380000004</v>
      </c>
      <c r="AX352">
        <v>4856.1221675432998</v>
      </c>
      <c r="AY352" s="1">
        <v>0.25116077199999998</v>
      </c>
      <c r="AZ352">
        <v>1220.8728326231001</v>
      </c>
      <c r="BA352">
        <v>6.3144079300000003E-2</v>
      </c>
      <c r="BB352">
        <v>1998.2027651958001</v>
      </c>
      <c r="BC352" s="1">
        <v>0.1033479249</v>
      </c>
      <c r="BD352">
        <v>19334.715884786099</v>
      </c>
      <c r="BE352" s="1">
        <v>0.541830343542265</v>
      </c>
      <c r="BF352">
        <v>0.25535374687641699</v>
      </c>
      <c r="BG352">
        <v>0.160619310943594</v>
      </c>
      <c r="BH352">
        <v>3.27733314139175E-2</v>
      </c>
      <c r="BI352">
        <v>9.4232672238064308E-3</v>
      </c>
    </row>
    <row r="353" spans="1:61" x14ac:dyDescent="0.35">
      <c r="A353" t="s">
        <v>1601</v>
      </c>
      <c r="B353" t="s">
        <v>976</v>
      </c>
      <c r="C353">
        <v>387</v>
      </c>
      <c r="D353">
        <v>3.93664851937984</v>
      </c>
      <c r="E353">
        <v>1523.4829769999999</v>
      </c>
      <c r="F353" t="e">
        <v>#N/A</v>
      </c>
      <c r="G353">
        <v>2.80518051846496E-2</v>
      </c>
      <c r="H353" t="e">
        <v>#N/A</v>
      </c>
      <c r="I353">
        <v>8.5562550878286008E-3</v>
      </c>
      <c r="J353">
        <v>0.88318460426491796</v>
      </c>
      <c r="K353">
        <v>7.7131295001068495E-2</v>
      </c>
      <c r="L353">
        <v>0.74035877330250199</v>
      </c>
      <c r="M353" t="e">
        <v>#N/A</v>
      </c>
      <c r="N353">
        <v>0.191426086594298</v>
      </c>
      <c r="O353">
        <v>64714.8125</v>
      </c>
      <c r="P353" s="1">
        <v>0.28125</v>
      </c>
      <c r="Q353">
        <v>0.1953125</v>
      </c>
      <c r="R353">
        <v>0.5234375</v>
      </c>
      <c r="S353">
        <v>15</v>
      </c>
      <c r="T353">
        <v>91984.4</v>
      </c>
      <c r="U353" s="1">
        <v>101.5655318</v>
      </c>
      <c r="V353">
        <v>263377.19295697799</v>
      </c>
      <c r="W353" s="1">
        <v>0.59419758725885696</v>
      </c>
      <c r="X353">
        <v>4.6327199902245597E-2</v>
      </c>
      <c r="Y353">
        <v>0.359475212838897</v>
      </c>
      <c r="Z353">
        <v>0.40580241274114298</v>
      </c>
      <c r="AA353">
        <v>263.37719295697798</v>
      </c>
      <c r="AB353">
        <v>6263.8592908937999</v>
      </c>
      <c r="AC353" s="1">
        <v>517.01524853992498</v>
      </c>
      <c r="AD353">
        <v>205716.77895490799</v>
      </c>
      <c r="AE353" s="1">
        <v>380</v>
      </c>
      <c r="AF353">
        <v>36139</v>
      </c>
      <c r="AG353" s="1">
        <v>51071.672921781799</v>
      </c>
      <c r="AH353" s="1">
        <v>30.499993517733401</v>
      </c>
      <c r="AI353">
        <v>20.014069160847399</v>
      </c>
      <c r="AJ353">
        <v>19.999978481689499</v>
      </c>
      <c r="AK353">
        <v>2.5</v>
      </c>
      <c r="AL353">
        <v>2.2833049999999999</v>
      </c>
      <c r="AM353">
        <v>2.3941140000000001</v>
      </c>
      <c r="AN353">
        <v>0</v>
      </c>
      <c r="AO353">
        <v>0.90592199680341201</v>
      </c>
      <c r="AP353">
        <v>2529.9830836245701</v>
      </c>
      <c r="AQ353" s="1">
        <v>4414.2807773558698</v>
      </c>
      <c r="AR353" s="1">
        <v>10771.323544628</v>
      </c>
      <c r="AS353" s="1">
        <v>1106.3339239398699</v>
      </c>
      <c r="AT353" s="1">
        <v>356.60718774148802</v>
      </c>
      <c r="AU353" s="1">
        <v>19178.5285172898</v>
      </c>
      <c r="AV353" s="1">
        <v>9817.7734682176997</v>
      </c>
      <c r="AW353" s="1">
        <v>0.54082076629999998</v>
      </c>
      <c r="AX353">
        <v>5578.4602456822004</v>
      </c>
      <c r="AY353" s="1">
        <v>0.30729443439999998</v>
      </c>
      <c r="AZ353">
        <v>1112.9905916565001</v>
      </c>
      <c r="BA353">
        <v>6.1310074700000002E-2</v>
      </c>
      <c r="BB353">
        <v>1644.2455297588001</v>
      </c>
      <c r="BC353" s="1">
        <v>9.0574724499999995E-2</v>
      </c>
      <c r="BD353">
        <v>18153.469835315202</v>
      </c>
      <c r="BE353" s="1">
        <v>0.52346487977940803</v>
      </c>
      <c r="BF353">
        <v>0.26848526199877898</v>
      </c>
      <c r="BG353">
        <v>0.119099743315717</v>
      </c>
      <c r="BH353">
        <v>7.0321578518645206E-2</v>
      </c>
      <c r="BI353">
        <v>1.8628536387451801E-2</v>
      </c>
    </row>
    <row r="354" spans="1:61" x14ac:dyDescent="0.35">
      <c r="A354" t="s">
        <v>1602</v>
      </c>
      <c r="B354" t="s">
        <v>977</v>
      </c>
      <c r="C354">
        <v>77</v>
      </c>
      <c r="D354">
        <v>12.2010865064935</v>
      </c>
      <c r="E354">
        <v>939.48366099999998</v>
      </c>
      <c r="F354" t="e">
        <v>#N/A</v>
      </c>
      <c r="G354">
        <v>1.0443923415877901E-2</v>
      </c>
      <c r="H354" t="e">
        <v>#N/A</v>
      </c>
      <c r="I354">
        <v>3.09603622785098E-2</v>
      </c>
      <c r="J354">
        <v>0.91921915865979997</v>
      </c>
      <c r="K354">
        <v>3.6686456968883799E-2</v>
      </c>
      <c r="L354">
        <v>0.518457778469265</v>
      </c>
      <c r="M354" t="e">
        <v>#N/A</v>
      </c>
      <c r="N354">
        <v>0.21811698789408601</v>
      </c>
      <c r="O354">
        <v>55879.017532869999</v>
      </c>
      <c r="P354" s="1">
        <v>0.25581395348837199</v>
      </c>
      <c r="Q354">
        <v>0.127906976744186</v>
      </c>
      <c r="R354">
        <v>0.61627906976744196</v>
      </c>
      <c r="S354">
        <v>13.33</v>
      </c>
      <c r="T354">
        <v>67160.291072759996</v>
      </c>
      <c r="U354" s="1">
        <v>70.478894298574602</v>
      </c>
      <c r="V354">
        <v>293563.41302033601</v>
      </c>
      <c r="W354" s="1">
        <v>0.86127449858869598</v>
      </c>
      <c r="X354">
        <v>9.0853730898658003E-2</v>
      </c>
      <c r="Y354">
        <v>4.7871770512646503E-2</v>
      </c>
      <c r="Z354">
        <v>0.13872550141130399</v>
      </c>
      <c r="AA354">
        <v>293.56341302033599</v>
      </c>
      <c r="AB354">
        <v>6101.7431574044203</v>
      </c>
      <c r="AC354" s="1">
        <v>791.86867306253203</v>
      </c>
      <c r="AD354">
        <v>163808.61998546499</v>
      </c>
      <c r="AE354" s="1">
        <v>231</v>
      </c>
      <c r="AF354">
        <v>41094</v>
      </c>
      <c r="AG354" s="1">
        <v>62450.665039327403</v>
      </c>
      <c r="AH354" s="1">
        <v>36.3999987881487</v>
      </c>
      <c r="AI354">
        <v>19.9999991580288</v>
      </c>
      <c r="AJ354">
        <v>19.999976054863101</v>
      </c>
      <c r="AK354">
        <v>2.75</v>
      </c>
      <c r="AL354">
        <v>2.3638279999999998</v>
      </c>
      <c r="AM354">
        <v>2.5252500000000002</v>
      </c>
      <c r="AN354">
        <v>3497.5422845592202</v>
      </c>
      <c r="AO354">
        <v>1.69698524347934</v>
      </c>
      <c r="AP354">
        <v>2843.5597455270699</v>
      </c>
      <c r="AQ354" s="1">
        <v>4413.8815949030104</v>
      </c>
      <c r="AR354" s="1">
        <v>8296.4121927395609</v>
      </c>
      <c r="AS354" s="1">
        <v>1245.9814242581101</v>
      </c>
      <c r="AT354">
        <v>401.36114724830702</v>
      </c>
      <c r="AU354">
        <v>17201.196104676099</v>
      </c>
      <c r="AV354" s="1">
        <v>7778.2735956314</v>
      </c>
      <c r="AW354" s="1">
        <v>0.39271022750000001</v>
      </c>
      <c r="AX354">
        <v>8170.7798020129003</v>
      </c>
      <c r="AY354" s="1">
        <v>0.41252711869999997</v>
      </c>
      <c r="AZ354">
        <v>1512.0585301348999</v>
      </c>
      <c r="BA354">
        <v>7.6340956900000007E-2</v>
      </c>
      <c r="BB354">
        <v>2345.5369735162999</v>
      </c>
      <c r="BC354" s="1">
        <v>0.1184216969</v>
      </c>
      <c r="BD354">
        <v>19806.648901295499</v>
      </c>
      <c r="BE354" s="1">
        <v>0.58433886134769197</v>
      </c>
      <c r="BF354">
        <v>0.18856856101057801</v>
      </c>
      <c r="BG354">
        <v>0.151889011378818</v>
      </c>
      <c r="BH354">
        <v>4.42309203137881E-2</v>
      </c>
      <c r="BI354">
        <v>3.0972645949123499E-2</v>
      </c>
    </row>
    <row r="355" spans="1:61" x14ac:dyDescent="0.35">
      <c r="A355" t="s">
        <v>1603</v>
      </c>
      <c r="B355" t="s">
        <v>979</v>
      </c>
      <c r="C355">
        <v>147</v>
      </c>
      <c r="D355">
        <v>23.2483975102041</v>
      </c>
      <c r="E355">
        <v>3417.5144340000002</v>
      </c>
      <c r="F355">
        <v>6.7951523444764001E-3</v>
      </c>
      <c r="G355">
        <v>1.31344253273628E-2</v>
      </c>
      <c r="H355" t="e">
        <v>#N/A</v>
      </c>
      <c r="I355">
        <v>3.1190626059197101E-2</v>
      </c>
      <c r="J355">
        <v>0.898328872179192</v>
      </c>
      <c r="K355">
        <v>4.9959172689065898E-2</v>
      </c>
      <c r="L355">
        <v>0.46712514634171198</v>
      </c>
      <c r="M355">
        <v>6.6569408161975801E-3</v>
      </c>
      <c r="N355">
        <v>0.177118485496224</v>
      </c>
      <c r="O355">
        <v>72885.46542937</v>
      </c>
      <c r="P355" s="1">
        <v>0.1171875</v>
      </c>
      <c r="Q355">
        <v>0.234375</v>
      </c>
      <c r="R355">
        <v>0.6484375</v>
      </c>
      <c r="S355">
        <v>28</v>
      </c>
      <c r="T355">
        <v>77555.214285709997</v>
      </c>
      <c r="U355" s="1">
        <v>122.054086928571</v>
      </c>
      <c r="V355">
        <v>283114.704761478</v>
      </c>
      <c r="W355" s="1">
        <v>0.79033077811626995</v>
      </c>
      <c r="X355">
        <v>0.109996914986978</v>
      </c>
      <c r="Y355">
        <v>9.96723068967523E-2</v>
      </c>
      <c r="Z355">
        <v>0.20966922188372999</v>
      </c>
      <c r="AA355">
        <v>283.11470476147798</v>
      </c>
      <c r="AB355">
        <v>7748.4778810446996</v>
      </c>
      <c r="AC355" s="1">
        <v>749.82763042808597</v>
      </c>
      <c r="AD355">
        <v>189500.22918025299</v>
      </c>
      <c r="AE355" s="1">
        <v>327</v>
      </c>
      <c r="AF355">
        <v>39012</v>
      </c>
      <c r="AG355" s="1">
        <v>75025.219517641803</v>
      </c>
      <c r="AH355" s="1">
        <v>30.969993093994301</v>
      </c>
      <c r="AI355">
        <v>26.969999859942</v>
      </c>
      <c r="AJ355">
        <v>26.969991551044799</v>
      </c>
      <c r="AK355">
        <v>2.9</v>
      </c>
      <c r="AL355">
        <v>1.872196</v>
      </c>
      <c r="AM355">
        <v>2.5759850000000002</v>
      </c>
      <c r="AN355">
        <v>0</v>
      </c>
      <c r="AO355">
        <v>1.04795822728268</v>
      </c>
      <c r="AP355">
        <v>2237.1442074792999</v>
      </c>
      <c r="AQ355" s="1">
        <v>2283.5001228849201</v>
      </c>
      <c r="AR355" s="1">
        <v>7923.8160197921197</v>
      </c>
      <c r="AS355" s="1">
        <v>1119.4282639860801</v>
      </c>
      <c r="AT355">
        <v>605.37932756540897</v>
      </c>
      <c r="AU355">
        <v>14169.2679417078</v>
      </c>
      <c r="AV355" s="1">
        <v>6695.9356712804001</v>
      </c>
      <c r="AW355" s="1">
        <v>0.3899080217</v>
      </c>
      <c r="AX355">
        <v>6670.5743335325997</v>
      </c>
      <c r="AY355" s="1">
        <v>0.388431217</v>
      </c>
      <c r="AZ355">
        <v>880.28093643919999</v>
      </c>
      <c r="BA355">
        <v>5.1259243699999998E-2</v>
      </c>
      <c r="BB355">
        <v>2926.3250206149</v>
      </c>
      <c r="BC355" s="1">
        <v>0.17040151749999999</v>
      </c>
      <c r="BD355">
        <v>17173.115961867101</v>
      </c>
      <c r="BE355" s="1">
        <v>0.54878485047610803</v>
      </c>
      <c r="BF355">
        <v>0.2130418871983</v>
      </c>
      <c r="BG355">
        <v>0.123627687782819</v>
      </c>
      <c r="BH355">
        <v>3.6629964008630403E-2</v>
      </c>
      <c r="BI355">
        <v>7.7915610534142393E-2</v>
      </c>
    </row>
    <row r="356" spans="1:61" x14ac:dyDescent="0.35">
      <c r="A356" t="s">
        <v>1604</v>
      </c>
      <c r="B356" t="s">
        <v>978</v>
      </c>
      <c r="C356">
        <v>8</v>
      </c>
      <c r="D356">
        <v>337.35445125000001</v>
      </c>
      <c r="E356">
        <v>2698.8356100000001</v>
      </c>
      <c r="F356">
        <v>2.66930205849252E-2</v>
      </c>
      <c r="G356">
        <v>0.65475078319453905</v>
      </c>
      <c r="H356" t="e">
        <v>#N/A</v>
      </c>
      <c r="I356">
        <v>0.106202116040087</v>
      </c>
      <c r="J356">
        <v>0.11174930904505299</v>
      </c>
      <c r="K356">
        <v>9.8077881542112402E-2</v>
      </c>
      <c r="L356">
        <v>0.99570834659807494</v>
      </c>
      <c r="M356">
        <v>0.104603762350532</v>
      </c>
      <c r="N356">
        <v>0.25449588753862701</v>
      </c>
      <c r="O356">
        <v>67466.989414569995</v>
      </c>
      <c r="P356" s="1">
        <v>0.55197132616487499</v>
      </c>
      <c r="Q356">
        <v>0.23297491039426499</v>
      </c>
      <c r="R356">
        <v>0.21505376344086</v>
      </c>
      <c r="S356">
        <v>45.08</v>
      </c>
      <c r="T356">
        <v>112865.78438331001</v>
      </c>
      <c r="U356" s="1">
        <v>59.867693212067401</v>
      </c>
      <c r="V356">
        <v>195527.33335988599</v>
      </c>
      <c r="W356" s="1">
        <v>0.84250824428066196</v>
      </c>
      <c r="X356">
        <v>0.11403064487132</v>
      </c>
      <c r="Y356">
        <v>4.3461110848017799E-2</v>
      </c>
      <c r="Z356">
        <v>0.15749175571933799</v>
      </c>
      <c r="AA356">
        <v>195.527333359886</v>
      </c>
      <c r="AB356">
        <v>5271.8172041608696</v>
      </c>
      <c r="AC356" s="1">
        <v>684.36240916504005</v>
      </c>
      <c r="AD356">
        <v>77349.301440152107</v>
      </c>
      <c r="AE356" s="1">
        <v>26</v>
      </c>
      <c r="AF356">
        <v>35758.5</v>
      </c>
      <c r="AG356" s="1">
        <v>51104.169557522102</v>
      </c>
      <c r="AH356" s="1">
        <v>66.909985323267506</v>
      </c>
      <c r="AI356">
        <v>23.820298571033099</v>
      </c>
      <c r="AJ356">
        <v>34.949088079093897</v>
      </c>
      <c r="AK356">
        <v>0.5</v>
      </c>
      <c r="AL356">
        <v>0.25661200000000001</v>
      </c>
      <c r="AM356">
        <v>0.38481500000000002</v>
      </c>
      <c r="AN356">
        <v>0</v>
      </c>
      <c r="AO356" s="1">
        <v>1.0246684866596401</v>
      </c>
      <c r="AP356">
        <v>2572.0962456101602</v>
      </c>
      <c r="AQ356" s="1">
        <v>4788.9514804497503</v>
      </c>
      <c r="AR356" s="1">
        <v>11262.7683054767</v>
      </c>
      <c r="AS356" s="1">
        <v>2346.3006737190599</v>
      </c>
      <c r="AT356">
        <v>1326.0749364426799</v>
      </c>
      <c r="AU356">
        <v>22296.191641698399</v>
      </c>
      <c r="AV356" s="1">
        <v>11178.453774851499</v>
      </c>
      <c r="AW356" s="1">
        <v>0.4339258091</v>
      </c>
      <c r="AX356">
        <v>4386.0503334350997</v>
      </c>
      <c r="AY356" s="1">
        <v>0.17025793350000001</v>
      </c>
      <c r="AZ356">
        <v>4442.5654573647998</v>
      </c>
      <c r="BA356">
        <v>0.17245174059999999</v>
      </c>
      <c r="BB356">
        <v>5754.1401619487997</v>
      </c>
      <c r="BC356" s="1">
        <v>0.2233645168</v>
      </c>
      <c r="BD356">
        <v>25761.209727600199</v>
      </c>
      <c r="BE356" s="1">
        <v>0.50759585204187496</v>
      </c>
      <c r="BF356">
        <v>0.16572839046285801</v>
      </c>
      <c r="BG356">
        <v>0.30161053384029501</v>
      </c>
      <c r="BH356">
        <v>1.9605357195496099E-2</v>
      </c>
      <c r="BI356">
        <v>5.4598664594757099E-3</v>
      </c>
    </row>
    <row r="357" spans="1:61" x14ac:dyDescent="0.35">
      <c r="A357" t="s">
        <v>1605</v>
      </c>
      <c r="B357" t="s">
        <v>980</v>
      </c>
      <c r="C357">
        <v>131</v>
      </c>
      <c r="D357">
        <v>12.8979903664122</v>
      </c>
      <c r="E357">
        <v>1689.6367379999999</v>
      </c>
      <c r="F357" t="e">
        <v>#N/A</v>
      </c>
      <c r="G357">
        <v>6.7269674972026102E-3</v>
      </c>
      <c r="H357" t="e">
        <v>#N/A</v>
      </c>
      <c r="I357">
        <v>0.13670374182896899</v>
      </c>
      <c r="J357">
        <v>0.82941295777804902</v>
      </c>
      <c r="K357">
        <v>2.3718737099895401E-2</v>
      </c>
      <c r="L357">
        <v>0.42286500739945898</v>
      </c>
      <c r="M357">
        <v>1.18822344101948E-2</v>
      </c>
      <c r="N357">
        <v>0.14747882499411599</v>
      </c>
      <c r="O357">
        <v>62146.913003349997</v>
      </c>
      <c r="P357" s="1">
        <v>0.1484375</v>
      </c>
      <c r="Q357">
        <v>0.1171875</v>
      </c>
      <c r="R357">
        <v>0.734375</v>
      </c>
      <c r="S357">
        <v>18</v>
      </c>
      <c r="T357">
        <v>79664.161111110006</v>
      </c>
      <c r="U357" s="1">
        <v>93.868707666666694</v>
      </c>
      <c r="V357">
        <v>297351.68435950502</v>
      </c>
      <c r="W357" s="1">
        <v>0.74104301108206405</v>
      </c>
      <c r="X357">
        <v>0.12706406258729699</v>
      </c>
      <c r="Y357">
        <v>0.13189292633063901</v>
      </c>
      <c r="Z357">
        <v>0.258956988917936</v>
      </c>
      <c r="AA357">
        <v>297.35168435950499</v>
      </c>
      <c r="AB357">
        <v>8045.19793768831</v>
      </c>
      <c r="AC357" s="1">
        <v>713.14704687724395</v>
      </c>
      <c r="AD357">
        <v>208937.141122017</v>
      </c>
      <c r="AE357" s="1">
        <v>390</v>
      </c>
      <c r="AF357">
        <v>40065</v>
      </c>
      <c r="AG357" s="1">
        <v>69469.280863778302</v>
      </c>
      <c r="AH357" s="1">
        <v>51.499988832744101</v>
      </c>
      <c r="AI357">
        <v>20.771497333245499</v>
      </c>
      <c r="AJ357">
        <v>38.335887151220597</v>
      </c>
      <c r="AK357">
        <v>2</v>
      </c>
      <c r="AL357">
        <v>0.89611600000000002</v>
      </c>
      <c r="AM357">
        <v>1.547526</v>
      </c>
      <c r="AN357">
        <v>0</v>
      </c>
      <c r="AO357">
        <v>0.75397057684076596</v>
      </c>
      <c r="AP357">
        <v>1556.78110616461</v>
      </c>
      <c r="AQ357" s="1">
        <v>2577.2674457555499</v>
      </c>
      <c r="AR357" s="1">
        <v>9154.8868594735795</v>
      </c>
      <c r="AS357" s="1">
        <v>1239.6814314533401</v>
      </c>
      <c r="AT357">
        <v>418.76267489160199</v>
      </c>
      <c r="AU357">
        <v>14947.3795177387</v>
      </c>
      <c r="AV357" s="1">
        <v>5403.9792412324996</v>
      </c>
      <c r="AW357" s="1">
        <v>0.3750484369</v>
      </c>
      <c r="AX357">
        <v>6341.8788683829998</v>
      </c>
      <c r="AY357" s="1">
        <v>0.44014080189999999</v>
      </c>
      <c r="AZ357">
        <v>1362.1195555628001</v>
      </c>
      <c r="BA357">
        <v>9.45341918E-2</v>
      </c>
      <c r="BB357">
        <v>1300.7725373794001</v>
      </c>
      <c r="BC357" s="1">
        <v>9.0276569400000006E-2</v>
      </c>
      <c r="BD357">
        <v>14408.7502025577</v>
      </c>
      <c r="BE357" s="1">
        <v>0.59147921885389698</v>
      </c>
      <c r="BF357">
        <v>0.236157102396648</v>
      </c>
      <c r="BG357">
        <v>0.12798681657248201</v>
      </c>
      <c r="BH357">
        <v>2.52351130390286E-2</v>
      </c>
      <c r="BI357">
        <v>1.9141749137944999E-2</v>
      </c>
    </row>
    <row r="358" spans="1:61" x14ac:dyDescent="0.35">
      <c r="A358" t="s">
        <v>1606</v>
      </c>
      <c r="B358" t="s">
        <v>981</v>
      </c>
      <c r="C358">
        <v>112</v>
      </c>
      <c r="D358">
        <v>7.8682689910714299</v>
      </c>
      <c r="E358">
        <v>881.246127</v>
      </c>
      <c r="F358" t="e">
        <v>#N/A</v>
      </c>
      <c r="G358" t="e">
        <v>#N/A</v>
      </c>
      <c r="H358" t="e">
        <v>#N/A</v>
      </c>
      <c r="I358">
        <v>2.6007226221197301E-2</v>
      </c>
      <c r="J358">
        <v>0.93000310974661704</v>
      </c>
      <c r="K358">
        <v>3.3699110237714401E-2</v>
      </c>
      <c r="L358">
        <v>0.57840034912870797</v>
      </c>
      <c r="M358" t="e">
        <v>#N/A</v>
      </c>
      <c r="N358">
        <v>0.17520215412887399</v>
      </c>
      <c r="O358">
        <v>62832.017151079999</v>
      </c>
      <c r="P358" s="1">
        <v>0.19047619047618999</v>
      </c>
      <c r="Q358">
        <v>0.17857142857142899</v>
      </c>
      <c r="R358">
        <v>0.63095238095238104</v>
      </c>
      <c r="S358">
        <v>6.5</v>
      </c>
      <c r="T358">
        <v>86135.846153840001</v>
      </c>
      <c r="U358" s="1">
        <v>135.57632723076901</v>
      </c>
      <c r="V358">
        <v>249900.35502306401</v>
      </c>
      <c r="W358" s="1">
        <v>0.87109058915179505</v>
      </c>
      <c r="X358">
        <v>6.6012870911453095E-2</v>
      </c>
      <c r="Y358">
        <v>6.2896539936751594E-2</v>
      </c>
      <c r="Z358">
        <v>0.12890941084820501</v>
      </c>
      <c r="AA358">
        <v>249.90035502306401</v>
      </c>
      <c r="AB358">
        <v>5115.5265956703597</v>
      </c>
      <c r="AC358" s="1">
        <v>534.98746326972503</v>
      </c>
      <c r="AD358" s="1">
        <v>169551.422824095</v>
      </c>
      <c r="AE358" s="1">
        <v>255</v>
      </c>
      <c r="AF358">
        <v>38457</v>
      </c>
      <c r="AG358" s="1">
        <v>58107.816562190703</v>
      </c>
      <c r="AH358" s="1">
        <v>27.498770874379399</v>
      </c>
      <c r="AI358">
        <v>19.998414260686101</v>
      </c>
      <c r="AJ358">
        <v>20</v>
      </c>
      <c r="AK358">
        <v>0</v>
      </c>
      <c r="AL358">
        <v>0</v>
      </c>
      <c r="AM358">
        <v>0</v>
      </c>
      <c r="AN358">
        <v>3323.5640421713902</v>
      </c>
      <c r="AO358">
        <v>1.9956363994873401</v>
      </c>
      <c r="AP358">
        <v>2143.4635139111401</v>
      </c>
      <c r="AQ358" s="1">
        <v>4605.8270733256804</v>
      </c>
      <c r="AR358" s="1">
        <v>10751.0434255787</v>
      </c>
      <c r="AS358" s="1">
        <v>886.52700541173601</v>
      </c>
      <c r="AT358" s="1">
        <v>521.83158133754796</v>
      </c>
      <c r="AU358">
        <v>18908.692599564802</v>
      </c>
      <c r="AV358" s="1">
        <v>9781.3976560296996</v>
      </c>
      <c r="AW358" s="1">
        <v>0.48341975749999999</v>
      </c>
      <c r="AX358">
        <v>7910.7762524143</v>
      </c>
      <c r="AY358" s="1">
        <v>0.39096923280000001</v>
      </c>
      <c r="AZ358">
        <v>1420.3652524193001</v>
      </c>
      <c r="BA358" s="1">
        <v>7.0197803000000003E-2</v>
      </c>
      <c r="BB358">
        <v>1121.2173308286001</v>
      </c>
      <c r="BC358" s="1">
        <v>5.5413206700000002E-2</v>
      </c>
      <c r="BD358">
        <v>20233.7564916919</v>
      </c>
      <c r="BE358" s="1">
        <v>0.46654397073336501</v>
      </c>
      <c r="BF358">
        <v>0.25513461705700702</v>
      </c>
      <c r="BG358">
        <v>0.208974225556608</v>
      </c>
      <c r="BH358">
        <v>4.1647366769906997E-2</v>
      </c>
      <c r="BI358">
        <v>2.7699819883113101E-2</v>
      </c>
    </row>
    <row r="359" spans="1:61" x14ac:dyDescent="0.35">
      <c r="A359" t="s">
        <v>1607</v>
      </c>
      <c r="B359" t="s">
        <v>982</v>
      </c>
      <c r="C359">
        <v>76</v>
      </c>
      <c r="D359">
        <v>13.2030365657895</v>
      </c>
      <c r="E359">
        <v>1003.430779</v>
      </c>
      <c r="F359" t="e">
        <v>#N/A</v>
      </c>
      <c r="G359">
        <v>1.16711563210903E-2</v>
      </c>
      <c r="H359" t="e">
        <v>#N/A</v>
      </c>
      <c r="I359">
        <v>1.00676697894467E-2</v>
      </c>
      <c r="J359">
        <v>0.92414063233907895</v>
      </c>
      <c r="K359">
        <v>5.4120541550383601E-2</v>
      </c>
      <c r="L359">
        <v>0.99944500369452904</v>
      </c>
      <c r="M359" t="e">
        <v>#N/A</v>
      </c>
      <c r="N359">
        <v>0.25171812749329098</v>
      </c>
      <c r="O359">
        <v>67404.086197240002</v>
      </c>
      <c r="P359" s="1">
        <v>0.144230769230769</v>
      </c>
      <c r="Q359">
        <v>0.15384615384615399</v>
      </c>
      <c r="R359">
        <v>0.70192307692307698</v>
      </c>
      <c r="S359">
        <v>11.05</v>
      </c>
      <c r="T359">
        <v>82442.325791850002</v>
      </c>
      <c r="U359" s="1">
        <v>90.808215294117602</v>
      </c>
      <c r="V359">
        <v>162920.36622887</v>
      </c>
      <c r="W359" s="1">
        <v>0.57524331366458503</v>
      </c>
      <c r="X359">
        <v>0.14122184636086399</v>
      </c>
      <c r="Y359">
        <v>0.28353483997455098</v>
      </c>
      <c r="Z359">
        <v>0.42475668633541502</v>
      </c>
      <c r="AA359">
        <v>162.92036622886999</v>
      </c>
      <c r="AB359">
        <v>3614.1087914545601</v>
      </c>
      <c r="AC359" s="1">
        <v>302.83693340843797</v>
      </c>
      <c r="AD359">
        <v>135660.33131458101</v>
      </c>
      <c r="AE359" s="1">
        <v>123</v>
      </c>
      <c r="AF359">
        <v>32838</v>
      </c>
      <c r="AG359" s="1">
        <v>46384.398635477599</v>
      </c>
      <c r="AH359" s="1">
        <v>27.6999651364081</v>
      </c>
      <c r="AI359">
        <v>19.999993619762101</v>
      </c>
      <c r="AJ359">
        <v>20.000563091110301</v>
      </c>
      <c r="AK359">
        <v>0.5</v>
      </c>
      <c r="AL359">
        <v>0.25964100000000001</v>
      </c>
      <c r="AM359">
        <v>0.36259999999999998</v>
      </c>
      <c r="AN359">
        <v>0</v>
      </c>
      <c r="AO359">
        <v>0.80152887093187397</v>
      </c>
      <c r="AP359">
        <v>1832.1810018945</v>
      </c>
      <c r="AQ359" s="1">
        <v>3048.5024119436498</v>
      </c>
      <c r="AR359" s="1">
        <v>11777.977821029101</v>
      </c>
      <c r="AS359" s="1">
        <v>892.88279645246996</v>
      </c>
      <c r="AT359">
        <v>849.34329087387903</v>
      </c>
      <c r="AU359">
        <v>18400.887322193699</v>
      </c>
      <c r="AV359" s="1">
        <v>12214.941463475199</v>
      </c>
      <c r="AW359" s="1">
        <v>0.65011611489999999</v>
      </c>
      <c r="AX359">
        <v>3239.2446587621998</v>
      </c>
      <c r="AY359" s="1">
        <v>0.17240239409999999</v>
      </c>
      <c r="AZ359">
        <v>801.64685463930005</v>
      </c>
      <c r="BA359" s="1">
        <v>4.2666069299999998E-2</v>
      </c>
      <c r="BB359">
        <v>2533.0282501447</v>
      </c>
      <c r="BC359" s="1">
        <v>0.13481542169999999</v>
      </c>
      <c r="BD359">
        <v>18788.8612270214</v>
      </c>
      <c r="BE359" s="1">
        <v>0.56587599421628698</v>
      </c>
      <c r="BF359">
        <v>0.295875404143561</v>
      </c>
      <c r="BG359">
        <v>8.8205496327422403E-2</v>
      </c>
      <c r="BH359">
        <v>4.0213206277673698E-2</v>
      </c>
      <c r="BI359">
        <v>9.8298990350560705E-3</v>
      </c>
    </row>
    <row r="360" spans="1:61" x14ac:dyDescent="0.35">
      <c r="A360" t="s">
        <v>1608</v>
      </c>
      <c r="B360" t="s">
        <v>983</v>
      </c>
      <c r="C360">
        <v>23</v>
      </c>
      <c r="D360">
        <v>201.33345156521699</v>
      </c>
      <c r="E360">
        <v>4630.6693859999996</v>
      </c>
      <c r="F360">
        <v>0.106857994796246</v>
      </c>
      <c r="G360">
        <v>0.12220482676413701</v>
      </c>
      <c r="H360">
        <v>2.6203096960630201E-3</v>
      </c>
      <c r="I360">
        <v>6.4751499930162895E-2</v>
      </c>
      <c r="J360">
        <v>0.62989152514672897</v>
      </c>
      <c r="K360">
        <v>7.3673843666661895E-2</v>
      </c>
      <c r="L360">
        <v>0.161389950379874</v>
      </c>
      <c r="M360">
        <v>4.24165262124045E-2</v>
      </c>
      <c r="N360">
        <v>0.14846228549266999</v>
      </c>
      <c r="O360">
        <v>76350.864018260007</v>
      </c>
      <c r="P360" s="1">
        <v>0.17737003058104001</v>
      </c>
      <c r="Q360">
        <v>0.15290519877675801</v>
      </c>
      <c r="R360">
        <v>0.66972477064220204</v>
      </c>
      <c r="S360">
        <v>35</v>
      </c>
      <c r="T360">
        <v>100440.6</v>
      </c>
      <c r="U360" s="1">
        <v>132.30483960000001</v>
      </c>
      <c r="V360">
        <v>345188.49582149799</v>
      </c>
      <c r="W360" s="1">
        <v>0.78433331010255003</v>
      </c>
      <c r="X360">
        <v>0.16733794245413899</v>
      </c>
      <c r="Y360">
        <v>4.8328747443310498E-2</v>
      </c>
      <c r="Z360">
        <v>0.21566668989745</v>
      </c>
      <c r="AA360">
        <v>345.18849582149801</v>
      </c>
      <c r="AB360">
        <v>11730.6817809601</v>
      </c>
      <c r="AC360" s="1">
        <v>1408.8462263628301</v>
      </c>
      <c r="AD360">
        <v>262357.69170023</v>
      </c>
      <c r="AE360" s="1">
        <v>491</v>
      </c>
      <c r="AF360">
        <v>78376.5</v>
      </c>
      <c r="AG360" s="1">
        <v>255972.311148087</v>
      </c>
      <c r="AH360" s="1">
        <v>63.339994281000202</v>
      </c>
      <c r="AI360">
        <v>30.919899726299501</v>
      </c>
      <c r="AJ360">
        <v>39.8639953190116</v>
      </c>
      <c r="AK360">
        <v>1.75</v>
      </c>
      <c r="AL360">
        <v>1.2669840000000001</v>
      </c>
      <c r="AM360">
        <v>1.5023850000000001</v>
      </c>
      <c r="AN360">
        <v>0</v>
      </c>
      <c r="AO360" s="1">
        <v>0.35686600129546298</v>
      </c>
      <c r="AP360">
        <v>2144.8543508694402</v>
      </c>
      <c r="AQ360" s="1">
        <v>2876.39141120061</v>
      </c>
      <c r="AR360" s="1">
        <v>9901.4298253768702</v>
      </c>
      <c r="AS360" s="1">
        <v>1895.6060513709899</v>
      </c>
      <c r="AT360">
        <v>519.64859060659398</v>
      </c>
      <c r="AU360">
        <v>17337.930229424499</v>
      </c>
      <c r="AV360" s="1">
        <v>2317.9952511676001</v>
      </c>
      <c r="AW360" s="1">
        <v>0.1293109872</v>
      </c>
      <c r="AX360">
        <v>12136.791851288701</v>
      </c>
      <c r="AY360" s="1">
        <v>0.67705942649999995</v>
      </c>
      <c r="AZ360">
        <v>2772.1525401613999</v>
      </c>
      <c r="BA360" s="1">
        <v>0.15464646939999999</v>
      </c>
      <c r="BB360">
        <v>698.8012532811</v>
      </c>
      <c r="BC360" s="1">
        <v>3.8983116900000003E-2</v>
      </c>
      <c r="BD360">
        <v>17925.740895898802</v>
      </c>
      <c r="BE360" s="1">
        <v>0.653773609440786</v>
      </c>
      <c r="BF360">
        <v>0.20851630052033901</v>
      </c>
      <c r="BG360">
        <v>9.8580546406241504E-2</v>
      </c>
      <c r="BH360">
        <v>2.3609111399291099E-2</v>
      </c>
      <c r="BI360">
        <v>1.55204322333419E-2</v>
      </c>
    </row>
    <row r="361" spans="1:61" x14ac:dyDescent="0.35">
      <c r="A361" t="s">
        <v>1609</v>
      </c>
      <c r="B361" t="s">
        <v>984</v>
      </c>
      <c r="C361">
        <v>1</v>
      </c>
      <c r="D361">
        <v>342.02337999999997</v>
      </c>
      <c r="E361">
        <v>342.02337999999997</v>
      </c>
      <c r="F361" t="e">
        <v>#N/A</v>
      </c>
      <c r="G361" t="e">
        <v>#N/A</v>
      </c>
      <c r="H361" t="e">
        <v>#N/A</v>
      </c>
      <c r="I361" t="e">
        <v>#N/A</v>
      </c>
      <c r="J361">
        <v>0.89363344341101902</v>
      </c>
      <c r="K361">
        <v>7.5807702186832499E-2</v>
      </c>
      <c r="L361">
        <v>0.99973614504125596</v>
      </c>
      <c r="M361" t="e">
        <v>#N/A</v>
      </c>
      <c r="N361">
        <v>0.140925505896071</v>
      </c>
      <c r="O361">
        <v>57447.147420859998</v>
      </c>
      <c r="P361" s="1">
        <v>0.29729729729729698</v>
      </c>
      <c r="Q361">
        <v>0.24324324324324301</v>
      </c>
      <c r="R361">
        <v>0.45945945945945899</v>
      </c>
      <c r="S361">
        <v>7.2</v>
      </c>
      <c r="T361">
        <v>81573.75</v>
      </c>
      <c r="U361" s="1">
        <v>47.5032472222222</v>
      </c>
      <c r="V361">
        <v>129894.131798826</v>
      </c>
      <c r="W361" s="1">
        <v>0.260878842807376</v>
      </c>
      <c r="X361">
        <v>0.49753853696066103</v>
      </c>
      <c r="Y361">
        <v>0.241582620231963</v>
      </c>
      <c r="Z361">
        <v>0.73912115719262395</v>
      </c>
      <c r="AA361">
        <v>129.89413179882601</v>
      </c>
      <c r="AB361">
        <v>3492.8197013899999</v>
      </c>
      <c r="AC361" s="1">
        <v>183.59703947724299</v>
      </c>
      <c r="AD361">
        <v>90445.449841748894</v>
      </c>
      <c r="AE361" s="1">
        <v>39</v>
      </c>
      <c r="AF361">
        <v>27242</v>
      </c>
      <c r="AG361" s="1">
        <v>39524.700145560397</v>
      </c>
      <c r="AH361" s="1">
        <v>33.839975775080902</v>
      </c>
      <c r="AI361">
        <v>19.999965487548799</v>
      </c>
      <c r="AJ361">
        <v>27.127595563891902</v>
      </c>
      <c r="AK361">
        <v>0.5</v>
      </c>
      <c r="AL361">
        <v>0.40201500000000001</v>
      </c>
      <c r="AM361">
        <v>0.388573</v>
      </c>
      <c r="AN361">
        <v>0</v>
      </c>
      <c r="AO361" s="1">
        <v>0.62609654077780497</v>
      </c>
      <c r="AP361">
        <v>3226.1340438188799</v>
      </c>
      <c r="AQ361" s="1">
        <v>7913.1243308571502</v>
      </c>
      <c r="AR361" s="1">
        <v>13068.441286089899</v>
      </c>
      <c r="AS361" s="1">
        <v>899.17592768073303</v>
      </c>
      <c r="AT361">
        <v>587.60959557794001</v>
      </c>
      <c r="AU361">
        <v>25694.485184024601</v>
      </c>
      <c r="AV361" s="1">
        <v>13972.506011486999</v>
      </c>
      <c r="AW361" s="1">
        <v>0.56838365059999996</v>
      </c>
      <c r="AX361">
        <v>3103.2906720371998</v>
      </c>
      <c r="AY361" s="1">
        <v>0.12623789029999999</v>
      </c>
      <c r="AZ361">
        <v>1313.8131228124</v>
      </c>
      <c r="BA361">
        <v>5.3444235299999997E-2</v>
      </c>
      <c r="BB361">
        <v>6193.2683210129999</v>
      </c>
      <c r="BC361" s="1">
        <v>0.25193422389999998</v>
      </c>
      <c r="BD361">
        <v>24582.878127349599</v>
      </c>
      <c r="BE361" s="1">
        <v>0.467556885164782</v>
      </c>
      <c r="BF361">
        <v>0.18784078500880899</v>
      </c>
      <c r="BG361">
        <v>0.28672896932626402</v>
      </c>
      <c r="BH361">
        <v>4.7548287303727198E-2</v>
      </c>
      <c r="BI361">
        <v>1.03250731964179E-2</v>
      </c>
    </row>
    <row r="362" spans="1:61" x14ac:dyDescent="0.35">
      <c r="A362" t="s">
        <v>1610</v>
      </c>
      <c r="B362" t="s">
        <v>985</v>
      </c>
      <c r="C362">
        <v>36</v>
      </c>
      <c r="D362">
        <v>22.8337208611111</v>
      </c>
      <c r="E362">
        <v>822.01395100000002</v>
      </c>
      <c r="F362" t="e">
        <v>#N/A</v>
      </c>
      <c r="G362">
        <v>1.3921912182695799E-2</v>
      </c>
      <c r="H362" t="e">
        <v>#N/A</v>
      </c>
      <c r="I362">
        <v>2.6121253108610298E-2</v>
      </c>
      <c r="J362">
        <v>0.94017400607610102</v>
      </c>
      <c r="K362">
        <v>1.3600694684908E-2</v>
      </c>
      <c r="L362">
        <v>0.13760503218383699</v>
      </c>
      <c r="M362" t="e">
        <v>#N/A</v>
      </c>
      <c r="N362">
        <v>8.6384859275411105E-2</v>
      </c>
      <c r="O362">
        <v>70770.244516360006</v>
      </c>
      <c r="P362" s="1">
        <v>0.125</v>
      </c>
      <c r="Q362">
        <v>8.9285714285714302E-2</v>
      </c>
      <c r="R362">
        <v>0.78571428571428603</v>
      </c>
      <c r="S362">
        <v>6</v>
      </c>
      <c r="T362">
        <v>98473.5</v>
      </c>
      <c r="U362" s="1">
        <v>137.00232516666699</v>
      </c>
      <c r="V362">
        <v>216146.81817000001</v>
      </c>
      <c r="W362" s="1">
        <v>0.83612418580593695</v>
      </c>
      <c r="X362">
        <v>0.13822008299390401</v>
      </c>
      <c r="Y362">
        <v>2.5655731200158498E-2</v>
      </c>
      <c r="Z362">
        <v>0.163875814194063</v>
      </c>
      <c r="AA362">
        <v>216.14681816999999</v>
      </c>
      <c r="AB362">
        <v>4620.7220636332004</v>
      </c>
      <c r="AC362" s="1">
        <v>449.67154091524702</v>
      </c>
      <c r="AD362">
        <v>171271.828105553</v>
      </c>
      <c r="AE362" s="1">
        <v>258</v>
      </c>
      <c r="AF362">
        <v>50926</v>
      </c>
      <c r="AG362" s="1">
        <v>96088.181189488198</v>
      </c>
      <c r="AH362" s="1">
        <v>41.849771849771798</v>
      </c>
      <c r="AI362">
        <v>19.999993268665399</v>
      </c>
      <c r="AJ362">
        <v>25.911838539641298</v>
      </c>
      <c r="AK362">
        <v>2</v>
      </c>
      <c r="AL362">
        <v>1.6524179999999999</v>
      </c>
      <c r="AM362">
        <v>1.8909069999999999</v>
      </c>
      <c r="AN362">
        <v>3709.29494115119</v>
      </c>
      <c r="AO362" s="1">
        <v>1.1332848273674501</v>
      </c>
      <c r="AP362">
        <v>1630.53384722907</v>
      </c>
      <c r="AQ362" s="1">
        <v>2259.08085591603</v>
      </c>
      <c r="AR362" s="1">
        <v>8043.8626521558899</v>
      </c>
      <c r="AS362" s="1">
        <v>507.67353703951898</v>
      </c>
      <c r="AT362">
        <v>501.82451222169101</v>
      </c>
      <c r="AU362">
        <v>12942.975404562199</v>
      </c>
      <c r="AV362" s="1">
        <v>6424.3918088026003</v>
      </c>
      <c r="AW362" s="1">
        <v>0.37116708129999998</v>
      </c>
      <c r="AX362">
        <v>7898.4932355405999</v>
      </c>
      <c r="AY362" s="1">
        <v>0.45633279669999999</v>
      </c>
      <c r="AZ362">
        <v>2245.8380164904002</v>
      </c>
      <c r="BA362">
        <v>0.12975253789999999</v>
      </c>
      <c r="BB362">
        <v>739.90190118140004</v>
      </c>
      <c r="BC362" s="1">
        <v>4.27475841E-2</v>
      </c>
      <c r="BD362">
        <v>17308.624962015001</v>
      </c>
      <c r="BE362" s="1">
        <v>0.58472444438567694</v>
      </c>
      <c r="BF362">
        <v>0.234101675425541</v>
      </c>
      <c r="BG362">
        <v>0.134569223513648</v>
      </c>
      <c r="BH362">
        <v>2.8969469555503599E-2</v>
      </c>
      <c r="BI362">
        <v>1.76351871196305E-2</v>
      </c>
    </row>
    <row r="363" spans="1:61" x14ac:dyDescent="0.35">
      <c r="A363" t="s">
        <v>1611</v>
      </c>
      <c r="B363" t="s">
        <v>986</v>
      </c>
      <c r="C363">
        <v>27</v>
      </c>
      <c r="D363">
        <v>14.566264814814801</v>
      </c>
      <c r="E363">
        <v>393.28915000000001</v>
      </c>
      <c r="F363" t="e">
        <v>#N/A</v>
      </c>
      <c r="G363" t="e">
        <v>#N/A</v>
      </c>
      <c r="H363" t="e">
        <v>#N/A</v>
      </c>
      <c r="I363">
        <v>4.1461824307727303E-2</v>
      </c>
      <c r="J363">
        <v>0.922259079423011</v>
      </c>
      <c r="K363">
        <v>2.5913640192329598E-2</v>
      </c>
      <c r="L363">
        <v>0.21259425250905101</v>
      </c>
      <c r="M363" t="e">
        <v>#N/A</v>
      </c>
      <c r="N363">
        <v>0.10586002922426301</v>
      </c>
      <c r="O363">
        <v>67429.128617359995</v>
      </c>
      <c r="P363" s="1">
        <v>0.25</v>
      </c>
      <c r="Q363">
        <v>0.25</v>
      </c>
      <c r="R363">
        <v>0.5</v>
      </c>
      <c r="S363">
        <v>3</v>
      </c>
      <c r="T363">
        <v>94093.333333329996</v>
      </c>
      <c r="U363" s="1">
        <v>131.09638333333299</v>
      </c>
      <c r="V363">
        <v>229599.24015193401</v>
      </c>
      <c r="W363" s="1">
        <v>0.88576725583227001</v>
      </c>
      <c r="X363">
        <v>9.7060661543015597E-2</v>
      </c>
      <c r="Y363">
        <v>1.71720826247144E-2</v>
      </c>
      <c r="Z363">
        <v>0.11423274416772999</v>
      </c>
      <c r="AA363">
        <v>229.599240151934</v>
      </c>
      <c r="AB363">
        <v>4757.0038481865104</v>
      </c>
      <c r="AC363" s="1">
        <v>519.17275114251197</v>
      </c>
      <c r="AD363">
        <v>169509.679926571</v>
      </c>
      <c r="AE363" s="1">
        <v>254</v>
      </c>
      <c r="AF363">
        <v>44893.5</v>
      </c>
      <c r="AG363" s="1">
        <v>79383.457770270295</v>
      </c>
      <c r="AH363" s="1">
        <v>46.649082302562903</v>
      </c>
      <c r="AI363">
        <v>19.999987497468201</v>
      </c>
      <c r="AJ363">
        <v>22.690248240909</v>
      </c>
      <c r="AK363">
        <v>1.5</v>
      </c>
      <c r="AL363">
        <v>0.42717699999999997</v>
      </c>
      <c r="AM363">
        <v>0.76576900000000003</v>
      </c>
      <c r="AN363">
        <v>3161.0505654681801</v>
      </c>
      <c r="AO363">
        <v>1.3461263312787</v>
      </c>
      <c r="AP363">
        <v>1754.3583645773101</v>
      </c>
      <c r="AQ363" s="1">
        <v>2628.2324086489498</v>
      </c>
      <c r="AR363" s="1">
        <v>10582.606436002599</v>
      </c>
      <c r="AS363" s="1">
        <v>158.06540811003799</v>
      </c>
      <c r="AT363">
        <v>541.04086014068798</v>
      </c>
      <c r="AU363">
        <v>15664.3034774796</v>
      </c>
      <c r="AV363" s="1">
        <v>8622.3200806502991</v>
      </c>
      <c r="AW363" s="1">
        <v>0.47603089370000001</v>
      </c>
      <c r="AX363">
        <v>7128.8593644306002</v>
      </c>
      <c r="AY363" s="1">
        <v>0.3935782089</v>
      </c>
      <c r="AZ363">
        <v>1564.7418845696</v>
      </c>
      <c r="BA363">
        <v>8.6388056899999996E-2</v>
      </c>
      <c r="BB363">
        <v>797.02090780380001</v>
      </c>
      <c r="BC363" s="1">
        <v>4.4002840500000001E-2</v>
      </c>
      <c r="BD363">
        <v>18112.942237454299</v>
      </c>
      <c r="BE363" s="1">
        <v>0.55945078094711498</v>
      </c>
      <c r="BF363">
        <v>0.21657345148297999</v>
      </c>
      <c r="BG363">
        <v>0.18825545775491601</v>
      </c>
      <c r="BH363">
        <v>1.6940314890803401E-2</v>
      </c>
      <c r="BI363">
        <v>1.87799949241854E-2</v>
      </c>
    </row>
    <row r="364" spans="1:61" x14ac:dyDescent="0.35">
      <c r="A364" t="s">
        <v>1612</v>
      </c>
      <c r="B364" t="s">
        <v>987</v>
      </c>
      <c r="C364">
        <v>29</v>
      </c>
      <c r="D364">
        <v>34.811862448275903</v>
      </c>
      <c r="E364">
        <v>1009.544011</v>
      </c>
      <c r="F364" t="e">
        <v>#N/A</v>
      </c>
      <c r="G364">
        <v>9.4234938914787604E-3</v>
      </c>
      <c r="H364" t="e">
        <v>#N/A</v>
      </c>
      <c r="I364">
        <v>2.4454633831754901E-2</v>
      </c>
      <c r="J364">
        <v>0.92173581006261296</v>
      </c>
      <c r="K364">
        <v>4.1729158998318097E-2</v>
      </c>
      <c r="L364">
        <v>0.59524183688121901</v>
      </c>
      <c r="M364" t="e">
        <v>#N/A</v>
      </c>
      <c r="N364">
        <v>0.16973167580244999</v>
      </c>
      <c r="O364">
        <v>64617.871713449997</v>
      </c>
      <c r="P364" s="1">
        <v>0.28571428571428598</v>
      </c>
      <c r="Q364">
        <v>0.19780219780219799</v>
      </c>
      <c r="R364">
        <v>0.51648351648351698</v>
      </c>
      <c r="S364">
        <v>19</v>
      </c>
      <c r="T364">
        <v>59506.263157889996</v>
      </c>
      <c r="U364" s="1">
        <v>53.133895315789502</v>
      </c>
      <c r="V364">
        <v>161851.725352863</v>
      </c>
      <c r="W364" s="1">
        <v>0.89660864092265402</v>
      </c>
      <c r="X364">
        <v>5.6723267655035797E-2</v>
      </c>
      <c r="Y364">
        <v>4.6668091422310098E-2</v>
      </c>
      <c r="Z364">
        <v>0.10339135907734601</v>
      </c>
      <c r="AA364">
        <v>161.85172535286301</v>
      </c>
      <c r="AB364">
        <v>3469.7991982837898</v>
      </c>
      <c r="AC364" s="1">
        <v>444.779291548885</v>
      </c>
      <c r="AD364">
        <v>103268.040497829</v>
      </c>
      <c r="AE364" s="1">
        <v>59</v>
      </c>
      <c r="AF364">
        <v>37529</v>
      </c>
      <c r="AG364" s="1">
        <v>54373.939245167203</v>
      </c>
      <c r="AH364" s="1">
        <v>44.949904267317102</v>
      </c>
      <c r="AI364">
        <v>19.999998634837102</v>
      </c>
      <c r="AJ364">
        <v>24.826452950785399</v>
      </c>
      <c r="AK364">
        <v>2.8</v>
      </c>
      <c r="AL364">
        <v>1.6706030000000001</v>
      </c>
      <c r="AM364">
        <v>2.3693960000000001</v>
      </c>
      <c r="AN364">
        <v>2145.0638371426098</v>
      </c>
      <c r="AO364" s="1">
        <v>1.5308916455297901</v>
      </c>
      <c r="AP364">
        <v>1772.01892191702</v>
      </c>
      <c r="AQ364" s="1">
        <v>2763.16719192542</v>
      </c>
      <c r="AR364" s="1">
        <v>9964.0020944069602</v>
      </c>
      <c r="AS364" s="1">
        <v>931.48297622856205</v>
      </c>
      <c r="AT364">
        <v>608.35571635123097</v>
      </c>
      <c r="AU364" s="1">
        <v>16039.0269008292</v>
      </c>
      <c r="AV364" s="1">
        <v>9547.9690296082008</v>
      </c>
      <c r="AW364" s="1">
        <v>0.52090135240000002</v>
      </c>
      <c r="AX364">
        <v>4786.7837774888003</v>
      </c>
      <c r="AY364" s="1">
        <v>0.26114895589999998</v>
      </c>
      <c r="AZ364">
        <v>1149.0325436431999</v>
      </c>
      <c r="BA364" s="1">
        <v>6.2686902700000005E-2</v>
      </c>
      <c r="BB364">
        <v>2845.9213902336001</v>
      </c>
      <c r="BC364" s="1">
        <v>0.15526278900000001</v>
      </c>
      <c r="BD364">
        <v>18329.706740973801</v>
      </c>
      <c r="BE364" s="1">
        <v>0.55533256580105494</v>
      </c>
      <c r="BF364">
        <v>0.22119346014722099</v>
      </c>
      <c r="BG364">
        <v>0.16630036548638</v>
      </c>
      <c r="BH364">
        <v>4.5649791257284703E-2</v>
      </c>
      <c r="BI364">
        <v>1.15238173080589E-2</v>
      </c>
    </row>
    <row r="365" spans="1:61" x14ac:dyDescent="0.35">
      <c r="A365" t="s">
        <v>1613</v>
      </c>
      <c r="B365" t="s">
        <v>988</v>
      </c>
      <c r="C365">
        <v>97</v>
      </c>
      <c r="D365">
        <v>17.7858171030928</v>
      </c>
      <c r="E365">
        <v>1725.2242590000001</v>
      </c>
      <c r="F365" t="e">
        <v>#N/A</v>
      </c>
      <c r="G365">
        <v>6.31364915462312E-3</v>
      </c>
      <c r="H365" t="e">
        <v>#N/A</v>
      </c>
      <c r="I365">
        <v>1.0496458376523099E-2</v>
      </c>
      <c r="J365">
        <v>0.96440167160907297</v>
      </c>
      <c r="K365">
        <v>1.6669954842326699E-2</v>
      </c>
      <c r="L365">
        <v>0.998752960306315</v>
      </c>
      <c r="M365" t="e">
        <v>#N/A</v>
      </c>
      <c r="N365">
        <v>0.186256770027563</v>
      </c>
      <c r="O365">
        <v>64277.983606549999</v>
      </c>
      <c r="P365" s="1">
        <v>0.154471544715447</v>
      </c>
      <c r="Q365">
        <v>0.19512195121951201</v>
      </c>
      <c r="R365">
        <v>0.65040650406504097</v>
      </c>
      <c r="S365">
        <v>15</v>
      </c>
      <c r="T365">
        <v>89101.066666660001</v>
      </c>
      <c r="U365" s="1">
        <v>115.01495060000001</v>
      </c>
      <c r="V365">
        <v>195859.598099936</v>
      </c>
      <c r="W365" s="1">
        <v>0.55534211085572105</v>
      </c>
      <c r="X365">
        <v>7.2579859238956795E-2</v>
      </c>
      <c r="Y365">
        <v>0.37207802990532202</v>
      </c>
      <c r="Z365">
        <v>0.44465788914427901</v>
      </c>
      <c r="AA365">
        <v>195.85959809993599</v>
      </c>
      <c r="AB365">
        <v>4413.1039546204302</v>
      </c>
      <c r="AC365" s="1">
        <v>322.67042217611203</v>
      </c>
      <c r="AD365">
        <v>152822.31231992901</v>
      </c>
      <c r="AE365" s="1">
        <v>188</v>
      </c>
      <c r="AF365">
        <v>37823.5</v>
      </c>
      <c r="AG365" s="1">
        <v>54155.701089324597</v>
      </c>
      <c r="AH365" s="1">
        <v>26.799994368697998</v>
      </c>
      <c r="AI365">
        <v>19.999998934192</v>
      </c>
      <c r="AJ365">
        <v>20.025476190281999</v>
      </c>
      <c r="AK365">
        <v>2.4</v>
      </c>
      <c r="AL365">
        <v>2.4</v>
      </c>
      <c r="AM365">
        <v>2.4</v>
      </c>
      <c r="AN365">
        <v>0</v>
      </c>
      <c r="AO365" s="1">
        <v>0.79754389468005504</v>
      </c>
      <c r="AP365">
        <v>1963.7844774822399</v>
      </c>
      <c r="AQ365" s="1">
        <v>3997.0754665814202</v>
      </c>
      <c r="AR365" s="1">
        <v>10701.106353965301</v>
      </c>
      <c r="AS365" s="1">
        <v>730.46584722293801</v>
      </c>
      <c r="AT365" s="1">
        <v>470.62823036735398</v>
      </c>
      <c r="AU365">
        <v>17863.060375619301</v>
      </c>
      <c r="AV365" s="1">
        <v>10606.9804612392</v>
      </c>
      <c r="AW365" s="1">
        <v>0.57708683640000003</v>
      </c>
      <c r="AX365">
        <v>3781.1177283075999</v>
      </c>
      <c r="AY365" s="1">
        <v>0.20571672360000001</v>
      </c>
      <c r="AZ365">
        <v>584.56849706970002</v>
      </c>
      <c r="BA365">
        <v>3.1804224200000002E-2</v>
      </c>
      <c r="BB365">
        <v>3407.5488919694999</v>
      </c>
      <c r="BC365" s="1">
        <v>0.1853922157</v>
      </c>
      <c r="BD365">
        <v>18380.215578586001</v>
      </c>
      <c r="BE365" s="1">
        <v>0.487318462270873</v>
      </c>
      <c r="BF365">
        <v>0.28653416867077802</v>
      </c>
      <c r="BG365">
        <v>0.10347576655044401</v>
      </c>
      <c r="BH365">
        <v>3.8698999217432799E-2</v>
      </c>
      <c r="BI365">
        <v>8.3972603290471501E-2</v>
      </c>
    </row>
    <row r="366" spans="1:61" x14ac:dyDescent="0.35">
      <c r="A366" t="s">
        <v>1614</v>
      </c>
      <c r="B366" t="s">
        <v>989</v>
      </c>
      <c r="C366">
        <v>84</v>
      </c>
      <c r="D366">
        <v>9.5751457261904793</v>
      </c>
      <c r="E366">
        <v>804.31224099999997</v>
      </c>
      <c r="F366" t="e">
        <v>#N/A</v>
      </c>
      <c r="G366" t="e">
        <v>#N/A</v>
      </c>
      <c r="H366" t="e">
        <v>#N/A</v>
      </c>
      <c r="I366">
        <v>1.6791109279249899E-2</v>
      </c>
      <c r="J366">
        <v>0.93494850558508102</v>
      </c>
      <c r="K366">
        <v>3.6606467332594803E-2</v>
      </c>
      <c r="L366">
        <v>0.56646287534412598</v>
      </c>
      <c r="M366" t="e">
        <v>#N/A</v>
      </c>
      <c r="N366">
        <v>0.17610723724459601</v>
      </c>
      <c r="O366">
        <v>58212.785422740002</v>
      </c>
      <c r="P366" s="1">
        <v>0.17142857142857101</v>
      </c>
      <c r="Q366">
        <v>0.17142857142857101</v>
      </c>
      <c r="R366">
        <v>0.65714285714285703</v>
      </c>
      <c r="S366">
        <v>8.31</v>
      </c>
      <c r="T366">
        <v>81347.051744879995</v>
      </c>
      <c r="U366" s="1">
        <v>96.788476654633001</v>
      </c>
      <c r="V366">
        <v>164059.88032202501</v>
      </c>
      <c r="W366" s="1">
        <v>0.87931790877476201</v>
      </c>
      <c r="X366">
        <v>6.5353460037283803E-2</v>
      </c>
      <c r="Y366">
        <v>5.5328631187953899E-2</v>
      </c>
      <c r="Z366">
        <v>0.120682091225238</v>
      </c>
      <c r="AA366">
        <v>164.05988032202501</v>
      </c>
      <c r="AB366">
        <v>3579.5675525470501</v>
      </c>
      <c r="AC366" s="1">
        <v>436.494475781576</v>
      </c>
      <c r="AD366">
        <v>142675.25423359001</v>
      </c>
      <c r="AE366" s="1">
        <v>147</v>
      </c>
      <c r="AF366">
        <v>39620</v>
      </c>
      <c r="AG366" s="1">
        <v>57425.765258216001</v>
      </c>
      <c r="AH366" s="1">
        <v>30.899846731434799</v>
      </c>
      <c r="AI366">
        <v>21.199980487925998</v>
      </c>
      <c r="AJ366">
        <v>22.4547586082141</v>
      </c>
      <c r="AK366">
        <v>0</v>
      </c>
      <c r="AL366">
        <v>0</v>
      </c>
      <c r="AM366">
        <v>0</v>
      </c>
      <c r="AN366">
        <v>1935.1830056258</v>
      </c>
      <c r="AO366">
        <v>1.2737332193891</v>
      </c>
      <c r="AP366">
        <v>3204.1693121515</v>
      </c>
      <c r="AQ366" s="1">
        <v>5012.2391584986499</v>
      </c>
      <c r="AR366" s="1">
        <v>10177.1383708184</v>
      </c>
      <c r="AS366" s="1">
        <v>1042.35884680512</v>
      </c>
      <c r="AT366">
        <v>1283.60056874977</v>
      </c>
      <c r="AU366">
        <v>20719.5062570234</v>
      </c>
      <c r="AV366" s="1">
        <v>9488.4821609162009</v>
      </c>
      <c r="AW366" s="1">
        <v>0.49909741810000002</v>
      </c>
      <c r="AX366">
        <v>4848.9970346407999</v>
      </c>
      <c r="AY366" s="1">
        <v>0.25505890819999999</v>
      </c>
      <c r="AZ366">
        <v>2111.9170407749998</v>
      </c>
      <c r="BA366">
        <v>0.1110875611</v>
      </c>
      <c r="BB366">
        <v>2561.8865659548001</v>
      </c>
      <c r="BC366" s="1">
        <v>0.13475611260000001</v>
      </c>
      <c r="BD366">
        <v>19011.282802286802</v>
      </c>
      <c r="BE366" s="1">
        <v>0.56194066668463005</v>
      </c>
      <c r="BF366">
        <v>0.25572765477585502</v>
      </c>
      <c r="BG366">
        <v>0.13719873579030201</v>
      </c>
      <c r="BH366">
        <v>3.10140210576982E-2</v>
      </c>
      <c r="BI366">
        <v>1.41189216915146E-2</v>
      </c>
    </row>
    <row r="367" spans="1:61" x14ac:dyDescent="0.35">
      <c r="A367" t="s">
        <v>1615</v>
      </c>
      <c r="B367" t="s">
        <v>990</v>
      </c>
      <c r="C367">
        <v>7</v>
      </c>
      <c r="D367">
        <v>75.938804857142898</v>
      </c>
      <c r="E367">
        <v>531.57163400000002</v>
      </c>
      <c r="F367" t="e">
        <v>#N/A</v>
      </c>
      <c r="G367">
        <v>2.62985378186558E-2</v>
      </c>
      <c r="H367" t="e">
        <v>#N/A</v>
      </c>
      <c r="I367">
        <v>5.0988539086257903E-2</v>
      </c>
      <c r="J367">
        <v>0.856978062930014</v>
      </c>
      <c r="K367">
        <v>6.06423844125768E-2</v>
      </c>
      <c r="L367">
        <v>0.99560622719817504</v>
      </c>
      <c r="M367" t="e">
        <v>#N/A</v>
      </c>
      <c r="N367">
        <v>0.21832078243174</v>
      </c>
      <c r="O367">
        <v>52025.620955309998</v>
      </c>
      <c r="P367" s="1">
        <v>0.266666666666667</v>
      </c>
      <c r="Q367">
        <v>0.266666666666667</v>
      </c>
      <c r="R367">
        <v>0.46666666666666701</v>
      </c>
      <c r="S367">
        <v>6</v>
      </c>
      <c r="T367">
        <v>92749.833333329996</v>
      </c>
      <c r="U367" s="1">
        <v>88.595272333333298</v>
      </c>
      <c r="V367">
        <v>136388.18432512501</v>
      </c>
      <c r="W367" s="1">
        <v>0.77755020717905299</v>
      </c>
      <c r="X367">
        <v>0.140528101413391</v>
      </c>
      <c r="Y367">
        <v>8.1921691407555494E-2</v>
      </c>
      <c r="Z367">
        <v>0.22244979282094701</v>
      </c>
      <c r="AA367">
        <v>136.388184325125</v>
      </c>
      <c r="AB367">
        <v>2787.4907260382502</v>
      </c>
      <c r="AC367" s="1">
        <v>294.21703491424398</v>
      </c>
      <c r="AD367">
        <v>86778.4356339449</v>
      </c>
      <c r="AE367" s="1">
        <v>34</v>
      </c>
      <c r="AF367">
        <v>34366</v>
      </c>
      <c r="AG367" s="1">
        <v>46895.008086253401</v>
      </c>
      <c r="AH367" s="1">
        <v>25.0898670388748</v>
      </c>
      <c r="AI367">
        <v>19.9999964521683</v>
      </c>
      <c r="AJ367">
        <v>20.149092586594399</v>
      </c>
      <c r="AK367">
        <v>0</v>
      </c>
      <c r="AL367">
        <v>0</v>
      </c>
      <c r="AM367">
        <v>0</v>
      </c>
      <c r="AN367">
        <v>1492.6833360713099</v>
      </c>
      <c r="AO367">
        <v>1.6047644965221799</v>
      </c>
      <c r="AP367">
        <v>2868.87830813034</v>
      </c>
      <c r="AQ367" s="1">
        <v>5176.8117295739703</v>
      </c>
      <c r="AR367" s="1">
        <v>11927.553643691999</v>
      </c>
      <c r="AS367" s="1">
        <v>1793.55689622821</v>
      </c>
      <c r="AT367">
        <v>858.20474762203003</v>
      </c>
      <c r="AU367">
        <v>22625.0053252465</v>
      </c>
      <c r="AV367" s="1">
        <v>13755.551963473999</v>
      </c>
      <c r="AW367" s="1">
        <v>0.64074010650000002</v>
      </c>
      <c r="AX367">
        <v>3448.6039720376998</v>
      </c>
      <c r="AY367" s="1">
        <v>0.16063760160000001</v>
      </c>
      <c r="AZ367">
        <v>917.67227856080001</v>
      </c>
      <c r="BA367">
        <v>4.2745608099999999E-2</v>
      </c>
      <c r="BB367">
        <v>3346.3955223219</v>
      </c>
      <c r="BC367" s="1">
        <v>0.1558766838</v>
      </c>
      <c r="BD367">
        <v>21468.2237363944</v>
      </c>
      <c r="BE367" s="1">
        <v>0.47815831518464602</v>
      </c>
      <c r="BF367">
        <v>0.18663784091952301</v>
      </c>
      <c r="BG367">
        <v>0.30175654606372099</v>
      </c>
      <c r="BH367">
        <v>2.0624797008571699E-2</v>
      </c>
      <c r="BI367">
        <v>1.28225008235377E-2</v>
      </c>
    </row>
    <row r="368" spans="1:61" x14ac:dyDescent="0.35">
      <c r="A368" t="s">
        <v>1616</v>
      </c>
      <c r="B368" t="s">
        <v>991</v>
      </c>
      <c r="C368">
        <v>71</v>
      </c>
      <c r="D368">
        <v>38.205225281690097</v>
      </c>
      <c r="E368">
        <v>2712.570995</v>
      </c>
      <c r="F368">
        <v>4.2136174263347698E-3</v>
      </c>
      <c r="G368">
        <v>8.4020807763438895E-3</v>
      </c>
      <c r="H368" t="e">
        <v>#N/A</v>
      </c>
      <c r="I368">
        <v>0.19705160756242601</v>
      </c>
      <c r="J368">
        <v>0.76346935204310096</v>
      </c>
      <c r="K368">
        <v>2.6081756481082699E-2</v>
      </c>
      <c r="L368">
        <v>0.54729917633915304</v>
      </c>
      <c r="M368">
        <v>0.154309826120308</v>
      </c>
      <c r="N368">
        <v>0.146927120998181</v>
      </c>
      <c r="O368">
        <v>70353.34165129</v>
      </c>
      <c r="P368" s="1">
        <v>9.6256684491978606E-2</v>
      </c>
      <c r="Q368">
        <v>0.14438502673796799</v>
      </c>
      <c r="R368">
        <v>0.75935828877005396</v>
      </c>
      <c r="S368">
        <v>20.47</v>
      </c>
      <c r="T368">
        <v>80862.530532479999</v>
      </c>
      <c r="U368" s="1">
        <v>132.51445994137799</v>
      </c>
      <c r="V368">
        <v>231270.28607043001</v>
      </c>
      <c r="W368" s="1">
        <v>0.75109204051977996</v>
      </c>
      <c r="X368">
        <v>0.189746319311244</v>
      </c>
      <c r="Y368">
        <v>5.9161640168976501E-2</v>
      </c>
      <c r="Z368">
        <v>0.24890795948021999</v>
      </c>
      <c r="AA368">
        <v>231.27028607042999</v>
      </c>
      <c r="AB368">
        <v>7184.9068783543498</v>
      </c>
      <c r="AC368" s="1">
        <v>639.07026698853304</v>
      </c>
      <c r="AD368">
        <v>174204.998558419</v>
      </c>
      <c r="AE368" s="1">
        <v>271</v>
      </c>
      <c r="AF368">
        <v>38663</v>
      </c>
      <c r="AG368" s="1">
        <v>69766.651638169802</v>
      </c>
      <c r="AH368" s="1">
        <v>49.199998167821597</v>
      </c>
      <c r="AI368">
        <v>29.602699033769699</v>
      </c>
      <c r="AJ368">
        <v>31.210292107608801</v>
      </c>
      <c r="AK368">
        <v>1</v>
      </c>
      <c r="AL368">
        <v>0.74873199999999995</v>
      </c>
      <c r="AM368">
        <v>0.875606</v>
      </c>
      <c r="AN368">
        <v>0</v>
      </c>
      <c r="AO368" s="1">
        <v>0.98689051162198205</v>
      </c>
      <c r="AP368">
        <v>1824.718792291</v>
      </c>
      <c r="AQ368" s="1">
        <v>2150.3360283479001</v>
      </c>
      <c r="AR368" s="1">
        <v>8444.3611548681292</v>
      </c>
      <c r="AS368" s="1">
        <v>705.90116665315099</v>
      </c>
      <c r="AT368">
        <v>229.37613103836901</v>
      </c>
      <c r="AU368">
        <v>13354.6932731985</v>
      </c>
      <c r="AV368" s="1">
        <v>5656.1812047457997</v>
      </c>
      <c r="AW368" s="1">
        <v>0.4014024383</v>
      </c>
      <c r="AX368">
        <v>5755.9978036482999</v>
      </c>
      <c r="AY368" s="1">
        <v>0.40848612690000002</v>
      </c>
      <c r="AZ368">
        <v>1236.1852202815001</v>
      </c>
      <c r="BA368" s="1">
        <v>8.7728406100000003E-2</v>
      </c>
      <c r="BB368">
        <v>1442.6842164421</v>
      </c>
      <c r="BC368" s="1">
        <v>0.1023830286</v>
      </c>
      <c r="BD368">
        <v>14091.0484451177</v>
      </c>
      <c r="BE368" s="1">
        <v>0.594675329192762</v>
      </c>
      <c r="BF368">
        <v>0.24077762206832201</v>
      </c>
      <c r="BG368">
        <v>0.111376842343791</v>
      </c>
      <c r="BH368">
        <v>3.8896243755795E-2</v>
      </c>
      <c r="BI368">
        <v>1.4273962639330401E-2</v>
      </c>
    </row>
    <row r="369" spans="1:61" x14ac:dyDescent="0.35">
      <c r="A369" t="s">
        <v>1617</v>
      </c>
      <c r="B369" t="s">
        <v>992</v>
      </c>
      <c r="C369">
        <v>66</v>
      </c>
      <c r="D369">
        <v>28.746290106060599</v>
      </c>
      <c r="E369">
        <v>1897.2551470000001</v>
      </c>
      <c r="F369" t="e">
        <v>#N/A</v>
      </c>
      <c r="G369">
        <v>1.4311629076303701E-2</v>
      </c>
      <c r="H369" t="e">
        <v>#N/A</v>
      </c>
      <c r="I369">
        <v>2.9584450332963499E-2</v>
      </c>
      <c r="J369">
        <v>0.91636520373262598</v>
      </c>
      <c r="K369">
        <v>3.6697511607705097E-2</v>
      </c>
      <c r="L369">
        <v>0.40026524865051799</v>
      </c>
      <c r="M369" t="e">
        <v>#N/A</v>
      </c>
      <c r="N369">
        <v>0.19306752893972601</v>
      </c>
      <c r="O369">
        <v>68931.730491020004</v>
      </c>
      <c r="P369" s="1">
        <v>0.2265625</v>
      </c>
      <c r="Q369">
        <v>0.1171875</v>
      </c>
      <c r="R369">
        <v>0.65625</v>
      </c>
      <c r="S369">
        <v>11</v>
      </c>
      <c r="T369">
        <v>93300.818181809998</v>
      </c>
      <c r="U369" s="1">
        <v>172.47774063636399</v>
      </c>
      <c r="V369">
        <v>274194.58095690701</v>
      </c>
      <c r="W369" s="1">
        <v>0.85526148045735095</v>
      </c>
      <c r="X369">
        <v>5.2473728851809301E-2</v>
      </c>
      <c r="Y369">
        <v>9.2264790690840107E-2</v>
      </c>
      <c r="Z369">
        <v>0.14473851954264899</v>
      </c>
      <c r="AA369">
        <v>274.19458095690698</v>
      </c>
      <c r="AB369">
        <v>6913.0738797779604</v>
      </c>
      <c r="AC369" s="1">
        <v>504.09637918879201</v>
      </c>
      <c r="AD369">
        <v>253446.471466171</v>
      </c>
      <c r="AE369" s="1">
        <v>483</v>
      </c>
      <c r="AF369">
        <v>46156</v>
      </c>
      <c r="AG369" s="1">
        <v>88788.232626528406</v>
      </c>
      <c r="AH369" s="1">
        <v>41.399987332731598</v>
      </c>
      <c r="AI369">
        <v>22.472798186952598</v>
      </c>
      <c r="AJ369">
        <v>41.399999194072201</v>
      </c>
      <c r="AK369">
        <v>0</v>
      </c>
      <c r="AL369">
        <v>0</v>
      </c>
      <c r="AM369">
        <v>0</v>
      </c>
      <c r="AN369">
        <v>0</v>
      </c>
      <c r="AO369" s="1">
        <v>0.75448313519704002</v>
      </c>
      <c r="AP369">
        <v>1561.5421651034301</v>
      </c>
      <c r="AQ369" s="1">
        <v>3131.3167284821702</v>
      </c>
      <c r="AR369" s="1">
        <v>8774.7670556194298</v>
      </c>
      <c r="AS369" s="1">
        <v>762.367614227903</v>
      </c>
      <c r="AT369" s="1">
        <v>132.12124916164501</v>
      </c>
      <c r="AU369">
        <v>14362.1148125946</v>
      </c>
      <c r="AV369" s="1">
        <v>6745.8492386383004</v>
      </c>
      <c r="AW369" s="1">
        <v>0.44425460960000002</v>
      </c>
      <c r="AX369">
        <v>6194.9556941658002</v>
      </c>
      <c r="AY369" s="1">
        <v>0.40797496750000001</v>
      </c>
      <c r="AZ369">
        <v>1087.4636863492999</v>
      </c>
      <c r="BA369">
        <v>7.1616002400000003E-2</v>
      </c>
      <c r="BB369">
        <v>1156.3779599464001</v>
      </c>
      <c r="BC369" s="1">
        <v>7.6154420400000006E-2</v>
      </c>
      <c r="BD369">
        <v>15184.646579099801</v>
      </c>
      <c r="BE369" s="1">
        <v>0.52986365173477001</v>
      </c>
      <c r="BF369">
        <v>0.222908973056441</v>
      </c>
      <c r="BG369">
        <v>0.197214621358761</v>
      </c>
      <c r="BH369">
        <v>4.5140668356541E-2</v>
      </c>
      <c r="BI369">
        <v>4.8720854934869804E-3</v>
      </c>
    </row>
    <row r="370" spans="1:61" x14ac:dyDescent="0.35">
      <c r="A370" t="s">
        <v>1618</v>
      </c>
      <c r="B370" t="s">
        <v>993</v>
      </c>
      <c r="C370">
        <v>39</v>
      </c>
      <c r="D370">
        <v>10.107617846153801</v>
      </c>
      <c r="E370">
        <v>394.19709599999999</v>
      </c>
      <c r="F370" t="e">
        <v>#N/A</v>
      </c>
      <c r="G370" t="e">
        <v>#N/A</v>
      </c>
      <c r="H370" t="e">
        <v>#N/A</v>
      </c>
      <c r="I370">
        <v>3.2421514677133501E-2</v>
      </c>
      <c r="J370">
        <v>0.94078620540306901</v>
      </c>
      <c r="K370" t="e">
        <v>#N/A</v>
      </c>
      <c r="L370">
        <v>0.23539114407689801</v>
      </c>
      <c r="M370" t="e">
        <v>#N/A</v>
      </c>
      <c r="N370">
        <v>0.119439353492994</v>
      </c>
      <c r="O370">
        <v>64024.531241470002</v>
      </c>
      <c r="P370" s="1">
        <v>0.11111111111111099</v>
      </c>
      <c r="Q370">
        <v>5.5555555555555601E-2</v>
      </c>
      <c r="R370">
        <v>0.83333333333333304</v>
      </c>
      <c r="S370">
        <v>4</v>
      </c>
      <c r="T370">
        <v>91066</v>
      </c>
      <c r="U370" s="1">
        <v>98.549273999999997</v>
      </c>
      <c r="V370">
        <v>203883.161026635</v>
      </c>
      <c r="W370" s="1">
        <v>0.85526156166188605</v>
      </c>
      <c r="X370">
        <v>2.8559110565303199E-2</v>
      </c>
      <c r="Y370">
        <v>0.11617932777281099</v>
      </c>
      <c r="Z370">
        <v>0.14473843833811401</v>
      </c>
      <c r="AA370">
        <v>203.88316102663501</v>
      </c>
      <c r="AB370">
        <v>4507.57252661242</v>
      </c>
      <c r="AC370" s="1">
        <v>409.83861027733201</v>
      </c>
      <c r="AD370">
        <v>147952.26360073901</v>
      </c>
      <c r="AE370" s="1">
        <v>161</v>
      </c>
      <c r="AF370">
        <v>43805</v>
      </c>
      <c r="AG370" s="1">
        <v>70657.792912513803</v>
      </c>
      <c r="AH370" s="1">
        <v>37.499933064520398</v>
      </c>
      <c r="AI370">
        <v>20</v>
      </c>
      <c r="AJ370">
        <v>22.642791791922601</v>
      </c>
      <c r="AK370">
        <v>0</v>
      </c>
      <c r="AL370">
        <v>0</v>
      </c>
      <c r="AM370">
        <v>0</v>
      </c>
      <c r="AN370">
        <v>2255.61737775968</v>
      </c>
      <c r="AO370">
        <v>1.6183759622359899</v>
      </c>
      <c r="AP370">
        <v>2163.0298869578701</v>
      </c>
      <c r="AQ370" s="1">
        <v>4568.1941807100502</v>
      </c>
      <c r="AR370" s="1">
        <v>8953.4267142343397</v>
      </c>
      <c r="AS370" s="1">
        <v>1129.14872919307</v>
      </c>
      <c r="AT370">
        <v>517.20269395388902</v>
      </c>
      <c r="AU370">
        <v>17331.002205049201</v>
      </c>
      <c r="AV370" s="1">
        <v>9821.9029713349992</v>
      </c>
      <c r="AW370" s="1">
        <v>0.52776622399999995</v>
      </c>
      <c r="AX370">
        <v>6212.8170297006</v>
      </c>
      <c r="AY370" s="1">
        <v>0.33383703689999999</v>
      </c>
      <c r="AZ370">
        <v>1767.4034675679</v>
      </c>
      <c r="BA370">
        <v>9.4968954300000005E-2</v>
      </c>
      <c r="BB370">
        <v>808.20535519079999</v>
      </c>
      <c r="BC370" s="1">
        <v>4.3427784800000001E-2</v>
      </c>
      <c r="BD370">
        <v>18610.328823794302</v>
      </c>
      <c r="BE370" s="1">
        <v>0.59400959531671504</v>
      </c>
      <c r="BF370">
        <v>0.196602921327759</v>
      </c>
      <c r="BG370">
        <v>0.15866573985952701</v>
      </c>
      <c r="BH370">
        <v>3.8270769196394001E-2</v>
      </c>
      <c r="BI370">
        <v>1.24509742996054E-2</v>
      </c>
    </row>
    <row r="371" spans="1:61" x14ac:dyDescent="0.35">
      <c r="A371" t="s">
        <v>1619</v>
      </c>
      <c r="B371" t="s">
        <v>994</v>
      </c>
      <c r="C371">
        <v>24</v>
      </c>
      <c r="D371">
        <v>228.85452824999999</v>
      </c>
      <c r="E371">
        <v>5492.5086780000001</v>
      </c>
      <c r="F371">
        <v>6.1519007364260001E-3</v>
      </c>
      <c r="G371">
        <v>4.1183231642893503E-2</v>
      </c>
      <c r="H371" t="e">
        <v>#N/A</v>
      </c>
      <c r="I371">
        <v>2.9250869397463401E-2</v>
      </c>
      <c r="J371">
        <v>0.81139830956536796</v>
      </c>
      <c r="K371">
        <v>0.11146802577952</v>
      </c>
      <c r="L371">
        <v>0.70676602484601603</v>
      </c>
      <c r="M371">
        <v>2.9900706000414801E-3</v>
      </c>
      <c r="N371">
        <v>0.28615205895427998</v>
      </c>
      <c r="O371">
        <v>64168.406206799998</v>
      </c>
      <c r="P371" s="1">
        <v>0.237472766884532</v>
      </c>
      <c r="Q371">
        <v>0.233115468409586</v>
      </c>
      <c r="R371">
        <v>0.52941176470588203</v>
      </c>
      <c r="S371">
        <v>38</v>
      </c>
      <c r="T371">
        <v>102551.34210526</v>
      </c>
      <c r="U371" s="1">
        <v>144.53970205263201</v>
      </c>
      <c r="V371">
        <v>247598.70119954</v>
      </c>
      <c r="W371" s="1">
        <v>0.74582897074172905</v>
      </c>
      <c r="X371">
        <v>0.20900209558448099</v>
      </c>
      <c r="Y371">
        <v>4.5168933673789498E-2</v>
      </c>
      <c r="Z371">
        <v>0.25417102925827101</v>
      </c>
      <c r="AA371">
        <v>247.59870119953999</v>
      </c>
      <c r="AB371">
        <v>6125.2862712363703</v>
      </c>
      <c r="AC371" s="1">
        <v>701.056250566019</v>
      </c>
      <c r="AD371">
        <v>144019.949142472</v>
      </c>
      <c r="AE371" s="1">
        <v>151</v>
      </c>
      <c r="AF371">
        <v>36821</v>
      </c>
      <c r="AG371" s="1">
        <v>54944.712175489803</v>
      </c>
      <c r="AH371" s="1">
        <v>31.899988522952899</v>
      </c>
      <c r="AI371">
        <v>24.3999994597159</v>
      </c>
      <c r="AJ371">
        <v>24.399998458993899</v>
      </c>
      <c r="AK371">
        <v>2.9</v>
      </c>
      <c r="AL371">
        <v>1.0597030000000001</v>
      </c>
      <c r="AM371">
        <v>1.569874</v>
      </c>
      <c r="AN371">
        <v>2303.3605391783799</v>
      </c>
      <c r="AO371">
        <v>1.63349912687006</v>
      </c>
      <c r="AP371">
        <v>1741.07224596724</v>
      </c>
      <c r="AQ371" s="1">
        <v>2950.9682952202302</v>
      </c>
      <c r="AR371" s="1">
        <v>9223.2047175292591</v>
      </c>
      <c r="AS371" s="1">
        <v>1367.6646720812</v>
      </c>
      <c r="AT371">
        <v>1006.52671012494</v>
      </c>
      <c r="AU371">
        <v>16289.436640922901</v>
      </c>
      <c r="AV371" s="1">
        <v>8203.2963742720003</v>
      </c>
      <c r="AW371" s="1">
        <v>0.41324886280000001</v>
      </c>
      <c r="AX371">
        <v>6962.3444106339002</v>
      </c>
      <c r="AY371" s="1">
        <v>0.35073472649999998</v>
      </c>
      <c r="AZ371">
        <v>960.64817721969996</v>
      </c>
      <c r="BA371">
        <v>4.8393566300000003E-2</v>
      </c>
      <c r="BB371">
        <v>3724.4525960310998</v>
      </c>
      <c r="BC371" s="1">
        <v>0.1876228445</v>
      </c>
      <c r="BD371">
        <v>19850.7415581567</v>
      </c>
      <c r="BE371" s="1">
        <v>0.59232231686437398</v>
      </c>
      <c r="BF371">
        <v>0.21897500737560399</v>
      </c>
      <c r="BG371">
        <v>0.14622867320876201</v>
      </c>
      <c r="BH371">
        <v>3.3642638055896103E-2</v>
      </c>
      <c r="BI371">
        <v>8.8313644953641399E-3</v>
      </c>
    </row>
    <row r="372" spans="1:61" x14ac:dyDescent="0.35">
      <c r="A372" t="s">
        <v>1620</v>
      </c>
      <c r="B372" t="s">
        <v>995</v>
      </c>
      <c r="C372">
        <v>79</v>
      </c>
      <c r="D372">
        <v>10.5418663670886</v>
      </c>
      <c r="E372">
        <v>832.80744300000003</v>
      </c>
      <c r="F372" t="e">
        <v>#N/A</v>
      </c>
      <c r="G372">
        <v>1.4874439905154999E-2</v>
      </c>
      <c r="H372" t="e">
        <v>#N/A</v>
      </c>
      <c r="I372">
        <v>4.5221170960540999E-2</v>
      </c>
      <c r="J372">
        <v>0.90393266782338499</v>
      </c>
      <c r="K372">
        <v>3.2526925255120603E-2</v>
      </c>
      <c r="L372">
        <v>0.66411147924064495</v>
      </c>
      <c r="M372" t="e">
        <v>#N/A</v>
      </c>
      <c r="N372">
        <v>0.24793596030433801</v>
      </c>
      <c r="O372">
        <v>58624.25</v>
      </c>
      <c r="P372" s="1">
        <v>0.180555555555556</v>
      </c>
      <c r="Q372">
        <v>0.180555555555556</v>
      </c>
      <c r="R372">
        <v>0.63888888888888895</v>
      </c>
      <c r="S372">
        <v>10.3</v>
      </c>
      <c r="T372">
        <v>85172.233009699994</v>
      </c>
      <c r="U372" s="1">
        <v>80.855091553398097</v>
      </c>
      <c r="V372">
        <v>197769.37800494701</v>
      </c>
      <c r="W372" s="1">
        <v>0.61922684120057703</v>
      </c>
      <c r="X372">
        <v>0.14281448619798201</v>
      </c>
      <c r="Y372">
        <v>0.23795867260144099</v>
      </c>
      <c r="Z372">
        <v>0.38077315879942297</v>
      </c>
      <c r="AA372">
        <v>197.76937800494699</v>
      </c>
      <c r="AB372">
        <v>6067.0147012603002</v>
      </c>
      <c r="AC372" s="1">
        <v>445.55845786310999</v>
      </c>
      <c r="AD372">
        <v>165141.90977106401</v>
      </c>
      <c r="AE372" s="1">
        <v>241</v>
      </c>
      <c r="AF372">
        <v>35215</v>
      </c>
      <c r="AG372" s="1">
        <v>51072.143017596398</v>
      </c>
      <c r="AH372" s="1">
        <v>47.199963258464003</v>
      </c>
      <c r="AI372">
        <v>24.607688160941201</v>
      </c>
      <c r="AJ372">
        <v>29.4636658562228</v>
      </c>
      <c r="AK372">
        <v>0</v>
      </c>
      <c r="AL372">
        <v>0</v>
      </c>
      <c r="AM372">
        <v>0</v>
      </c>
      <c r="AN372">
        <v>0</v>
      </c>
      <c r="AO372" s="1">
        <v>1.0438323524773501</v>
      </c>
      <c r="AP372">
        <v>2946.98666616024</v>
      </c>
      <c r="AQ372" s="1">
        <v>4825.3775272755302</v>
      </c>
      <c r="AR372" s="1">
        <v>9721.9039743860703</v>
      </c>
      <c r="AS372" s="1">
        <v>755.86950535935603</v>
      </c>
      <c r="AT372">
        <v>425.53635054388002</v>
      </c>
      <c r="AU372">
        <v>18675.6740237251</v>
      </c>
      <c r="AV372" s="1">
        <v>10660.145248998901</v>
      </c>
      <c r="AW372" s="1">
        <v>0.52191319140000003</v>
      </c>
      <c r="AX372">
        <v>5079.1396766991002</v>
      </c>
      <c r="AY372" s="1">
        <v>0.2486710956</v>
      </c>
      <c r="AZ372">
        <v>1050.0579597271001</v>
      </c>
      <c r="BA372">
        <v>5.1410097000000002E-2</v>
      </c>
      <c r="BB372">
        <v>3635.7880078111002</v>
      </c>
      <c r="BC372" s="1">
        <v>0.17800561610000001</v>
      </c>
      <c r="BD372">
        <v>20425.130893236201</v>
      </c>
      <c r="BE372" s="1">
        <v>0.53721034318266903</v>
      </c>
      <c r="BF372">
        <v>0.246240123456124</v>
      </c>
      <c r="BG372">
        <v>0.15627468123850299</v>
      </c>
      <c r="BH372">
        <v>4.2588877135030699E-2</v>
      </c>
      <c r="BI372">
        <v>1.7685974987673402E-2</v>
      </c>
    </row>
    <row r="373" spans="1:61" x14ac:dyDescent="0.35">
      <c r="A373" t="s">
        <v>1621</v>
      </c>
      <c r="B373" t="s">
        <v>996</v>
      </c>
      <c r="C373">
        <v>22</v>
      </c>
      <c r="D373">
        <v>38.099227272727298</v>
      </c>
      <c r="E373">
        <v>838.18299999999999</v>
      </c>
      <c r="F373" t="e">
        <v>#N/A</v>
      </c>
      <c r="G373" t="e">
        <v>#N/A</v>
      </c>
      <c r="H373" t="e">
        <v>#N/A</v>
      </c>
      <c r="I373">
        <v>1.25267649751099E-2</v>
      </c>
      <c r="J373">
        <v>0.93487501784267302</v>
      </c>
      <c r="K373">
        <v>4.1327676788348401E-2</v>
      </c>
      <c r="L373">
        <v>0.60933174423132597</v>
      </c>
      <c r="M373" t="e">
        <v>#N/A</v>
      </c>
      <c r="N373">
        <v>0.166830582094247</v>
      </c>
      <c r="O373">
        <v>59299.601098899999</v>
      </c>
      <c r="P373" s="1">
        <v>0.25</v>
      </c>
      <c r="Q373">
        <v>0.214285714285714</v>
      </c>
      <c r="R373">
        <v>0.53571428571428603</v>
      </c>
      <c r="S373">
        <v>8.9600000000000009</v>
      </c>
      <c r="T373">
        <v>72571.558035709997</v>
      </c>
      <c r="U373" s="1">
        <v>93.547209821428595</v>
      </c>
      <c r="V373">
        <v>210376.409447579</v>
      </c>
      <c r="W373" s="1">
        <v>0.85584538381240605</v>
      </c>
      <c r="X373">
        <v>0.12325716326971201</v>
      </c>
      <c r="Y373">
        <v>2.08974529178814E-2</v>
      </c>
      <c r="Z373">
        <v>0.14415461618759401</v>
      </c>
      <c r="AA373">
        <v>210.37640944757899</v>
      </c>
      <c r="AB373">
        <v>5882.3466951727696</v>
      </c>
      <c r="AC373" s="1">
        <v>630.80627977422603</v>
      </c>
      <c r="AD373">
        <v>126217.568497406</v>
      </c>
      <c r="AE373" s="1">
        <v>101</v>
      </c>
      <c r="AF373">
        <v>36319.5</v>
      </c>
      <c r="AG373" s="1">
        <v>53478.071495546203</v>
      </c>
      <c r="AH373" s="1">
        <v>37.849837038966797</v>
      </c>
      <c r="AI373">
        <v>27.7499960573723</v>
      </c>
      <c r="AJ373">
        <v>27.749992868454701</v>
      </c>
      <c r="AK373">
        <v>0.5</v>
      </c>
      <c r="AL373">
        <v>0.28250199999999998</v>
      </c>
      <c r="AM373">
        <v>0.39902700000000002</v>
      </c>
      <c r="AN373">
        <v>0</v>
      </c>
      <c r="AO373">
        <v>1.00983369485972</v>
      </c>
      <c r="AP373">
        <v>2348.8833226157099</v>
      </c>
      <c r="AQ373" s="1">
        <v>4275.8002846633699</v>
      </c>
      <c r="AR373" s="1">
        <v>7704.2151773538699</v>
      </c>
      <c r="AS373" s="1">
        <v>815.47869617971298</v>
      </c>
      <c r="AT373">
        <v>157.198380305971</v>
      </c>
      <c r="AU373">
        <v>15301.575861118599</v>
      </c>
      <c r="AV373" s="1">
        <v>10366.5584096736</v>
      </c>
      <c r="AW373" s="1">
        <v>0.55840394390000003</v>
      </c>
      <c r="AX373">
        <v>5098.3191050152</v>
      </c>
      <c r="AY373" s="1">
        <v>0.27462552019999997</v>
      </c>
      <c r="AZ373">
        <v>1440.4388274590999</v>
      </c>
      <c r="BA373">
        <v>7.7590526199999996E-2</v>
      </c>
      <c r="BB373">
        <v>1659.3061373876001</v>
      </c>
      <c r="BC373" s="1">
        <v>8.9380009699999999E-2</v>
      </c>
      <c r="BD373">
        <v>18564.622479535501</v>
      </c>
      <c r="BE373" s="1">
        <v>0.49928650094974297</v>
      </c>
      <c r="BF373">
        <v>0.221333005998576</v>
      </c>
      <c r="BG373">
        <v>0.23189038506916601</v>
      </c>
      <c r="BH373">
        <v>2.6797848662662601E-2</v>
      </c>
      <c r="BI373">
        <v>2.0692259319852802E-2</v>
      </c>
    </row>
    <row r="374" spans="1:61" x14ac:dyDescent="0.35">
      <c r="A374" t="s">
        <v>1622</v>
      </c>
      <c r="B374" t="s">
        <v>997</v>
      </c>
      <c r="C374">
        <v>40</v>
      </c>
      <c r="D374">
        <v>14.652896224999999</v>
      </c>
      <c r="E374">
        <v>586.11584900000003</v>
      </c>
      <c r="F374" t="e">
        <v>#N/A</v>
      </c>
      <c r="G374" t="e">
        <v>#N/A</v>
      </c>
      <c r="H374" t="e">
        <v>#N/A</v>
      </c>
      <c r="I374" t="e">
        <v>#N/A</v>
      </c>
      <c r="J374">
        <v>0.96289641028492401</v>
      </c>
      <c r="K374" t="e">
        <v>#N/A</v>
      </c>
      <c r="L374">
        <v>0.27331386132021901</v>
      </c>
      <c r="M374" t="e">
        <v>#N/A</v>
      </c>
      <c r="N374">
        <v>5.1789547033610897E-2</v>
      </c>
      <c r="O374">
        <v>63564.814074709997</v>
      </c>
      <c r="P374" s="1">
        <v>0.21621621621621601</v>
      </c>
      <c r="Q374">
        <v>0.21621621621621601</v>
      </c>
      <c r="R374">
        <v>0.56756756756756799</v>
      </c>
      <c r="S374">
        <v>3.75</v>
      </c>
      <c r="T374">
        <v>106600.26666666</v>
      </c>
      <c r="U374" s="1">
        <v>156.297559733333</v>
      </c>
      <c r="V374">
        <v>179222.57208915701</v>
      </c>
      <c r="W374" s="1">
        <v>0.95765393922368103</v>
      </c>
      <c r="X374">
        <v>1.50319115039918E-2</v>
      </c>
      <c r="Y374">
        <v>2.73141492723275E-2</v>
      </c>
      <c r="Z374">
        <v>4.2346060776319201E-2</v>
      </c>
      <c r="AA374">
        <v>179.22257208915701</v>
      </c>
      <c r="AB374">
        <v>3662.4175982656302</v>
      </c>
      <c r="AC374" s="1">
        <v>585.93262848280403</v>
      </c>
      <c r="AD374">
        <v>153160.95737298799</v>
      </c>
      <c r="AE374" s="1">
        <v>190</v>
      </c>
      <c r="AF374">
        <v>46054</v>
      </c>
      <c r="AG374" s="1">
        <v>79364.723643169098</v>
      </c>
      <c r="AH374" s="1">
        <v>35.793700029973301</v>
      </c>
      <c r="AI374">
        <v>19.993709550211001</v>
      </c>
      <c r="AJ374">
        <v>20.642419713368302</v>
      </c>
      <c r="AK374">
        <v>2</v>
      </c>
      <c r="AL374">
        <v>1.2263550000000001</v>
      </c>
      <c r="AM374">
        <v>1.943133</v>
      </c>
      <c r="AN374">
        <v>3664.6456048998598</v>
      </c>
      <c r="AO374">
        <v>1.4183223386969499</v>
      </c>
      <c r="AP374">
        <v>2535.385099269</v>
      </c>
      <c r="AQ374" s="1">
        <v>3278.9898844724798</v>
      </c>
      <c r="AR374" s="1">
        <v>8597.8824469563206</v>
      </c>
      <c r="AS374" s="1">
        <v>327.93830831897498</v>
      </c>
      <c r="AT374" s="1">
        <v>246.937529921666</v>
      </c>
      <c r="AU374">
        <v>14987.1332689384</v>
      </c>
      <c r="AV374" s="1">
        <v>8964.4211299038998</v>
      </c>
      <c r="AW374" s="1">
        <v>0.47856100089999998</v>
      </c>
      <c r="AX374">
        <v>7025.1909184065998</v>
      </c>
      <c r="AY374" s="1">
        <v>0.37503619580000003</v>
      </c>
      <c r="AZ374">
        <v>1569.7192227524999</v>
      </c>
      <c r="BA374">
        <v>8.3798651500000002E-2</v>
      </c>
      <c r="BB374">
        <v>1172.7031242813</v>
      </c>
      <c r="BC374" s="1">
        <v>6.2604151799999994E-2</v>
      </c>
      <c r="BD374">
        <v>18732.034395344301</v>
      </c>
      <c r="BE374" s="1">
        <v>0.54413327383911503</v>
      </c>
      <c r="BF374">
        <v>0.24555648842377001</v>
      </c>
      <c r="BG374">
        <v>8.6676626219509501E-2</v>
      </c>
      <c r="BH374">
        <v>8.26526189019752E-2</v>
      </c>
      <c r="BI374">
        <v>4.09809926156302E-2</v>
      </c>
    </row>
    <row r="375" spans="1:61" x14ac:dyDescent="0.35">
      <c r="A375" t="s">
        <v>1623</v>
      </c>
      <c r="B375" t="s">
        <v>998</v>
      </c>
      <c r="C375">
        <v>9</v>
      </c>
      <c r="D375">
        <v>210.188640666667</v>
      </c>
      <c r="E375">
        <v>1891.697766</v>
      </c>
      <c r="F375">
        <v>5.2569645209598797E-3</v>
      </c>
      <c r="G375">
        <v>6.1300297284182403E-2</v>
      </c>
      <c r="H375" t="e">
        <v>#N/A</v>
      </c>
      <c r="I375">
        <v>5.2110590245342099E-2</v>
      </c>
      <c r="J375">
        <v>0.76967642682094395</v>
      </c>
      <c r="K375">
        <v>0.110604328224379</v>
      </c>
      <c r="L375">
        <v>0.85274182835592205</v>
      </c>
      <c r="M375" t="e">
        <v>#N/A</v>
      </c>
      <c r="N375">
        <v>0.156256446319888</v>
      </c>
      <c r="O375">
        <v>67053.491955709993</v>
      </c>
      <c r="P375" s="1">
        <v>0.16666666666666699</v>
      </c>
      <c r="Q375">
        <v>0.134615384615385</v>
      </c>
      <c r="R375">
        <v>0.69871794871794901</v>
      </c>
      <c r="S375">
        <v>10.24</v>
      </c>
      <c r="T375">
        <v>89670.62890625</v>
      </c>
      <c r="U375" s="1">
        <v>184.736109960937</v>
      </c>
      <c r="V375">
        <v>166506.44498355899</v>
      </c>
      <c r="W375" s="1">
        <v>0.77657578562083995</v>
      </c>
      <c r="X375">
        <v>0.20373679752931501</v>
      </c>
      <c r="Y375">
        <v>1.9687416849844999E-2</v>
      </c>
      <c r="Z375">
        <v>0.22342421437915999</v>
      </c>
      <c r="AA375">
        <v>166.50644498355899</v>
      </c>
      <c r="AB375">
        <v>4878.5002371250903</v>
      </c>
      <c r="AC375" s="1">
        <v>693.58395066159801</v>
      </c>
      <c r="AD375" s="1">
        <v>93982.082717077195</v>
      </c>
      <c r="AE375" s="1">
        <v>45</v>
      </c>
      <c r="AF375">
        <v>32464</v>
      </c>
      <c r="AG375" s="1">
        <v>46669.1281964628</v>
      </c>
      <c r="AH375" s="1">
        <v>45.249905662507203</v>
      </c>
      <c r="AI375">
        <v>28.4999975879552</v>
      </c>
      <c r="AJ375">
        <v>30.8039877836454</v>
      </c>
      <c r="AK375">
        <v>0.5</v>
      </c>
      <c r="AL375">
        <v>0.34050999999999998</v>
      </c>
      <c r="AM375">
        <v>0.390932</v>
      </c>
      <c r="AN375">
        <v>0</v>
      </c>
      <c r="AO375">
        <v>1.03563259759778</v>
      </c>
      <c r="AP375">
        <v>2832.2468294335299</v>
      </c>
      <c r="AQ375" s="1">
        <v>3097.6482899753</v>
      </c>
      <c r="AR375" s="1">
        <v>7826.2908304349103</v>
      </c>
      <c r="AS375" s="1">
        <v>804.61689882864698</v>
      </c>
      <c r="AT375" s="1">
        <v>498.21002960364001</v>
      </c>
      <c r="AU375">
        <v>15059.012878276</v>
      </c>
      <c r="AV375" s="1">
        <v>9840.3575633343007</v>
      </c>
      <c r="AW375" s="1">
        <v>0.51085955949999995</v>
      </c>
      <c r="AX375">
        <v>4120.7896480939999</v>
      </c>
      <c r="AY375" s="1">
        <v>0.2139297044</v>
      </c>
      <c r="AZ375">
        <v>1648.1203411617</v>
      </c>
      <c r="BA375">
        <v>8.5561731500000002E-2</v>
      </c>
      <c r="BB375">
        <v>3653.0862201974001</v>
      </c>
      <c r="BC375" s="1">
        <v>0.1896490046</v>
      </c>
      <c r="BD375">
        <v>19262.353772787399</v>
      </c>
      <c r="BE375" s="1">
        <v>0.48817037329677199</v>
      </c>
      <c r="BF375">
        <v>0.17373691347023101</v>
      </c>
      <c r="BG375">
        <v>0.28357331213265202</v>
      </c>
      <c r="BH375">
        <v>3.2231589202686303E-2</v>
      </c>
      <c r="BI375">
        <v>2.2287811897658098E-2</v>
      </c>
    </row>
    <row r="376" spans="1:61" x14ac:dyDescent="0.35">
      <c r="A376" t="s">
        <v>1624</v>
      </c>
      <c r="B376" t="s">
        <v>999</v>
      </c>
      <c r="C376">
        <v>238</v>
      </c>
      <c r="D376">
        <v>3.9288961890756302</v>
      </c>
      <c r="E376">
        <v>935.07729300000005</v>
      </c>
      <c r="F376" t="e">
        <v>#N/A</v>
      </c>
      <c r="G376" t="e">
        <v>#N/A</v>
      </c>
      <c r="H376" t="e">
        <v>#N/A</v>
      </c>
      <c r="I376" t="e">
        <v>#N/A</v>
      </c>
      <c r="J376">
        <v>0.97104691947992905</v>
      </c>
      <c r="K376">
        <v>2.21694227101383E-2</v>
      </c>
      <c r="L376">
        <v>0.48013204209878801</v>
      </c>
      <c r="M376" t="e">
        <v>#N/A</v>
      </c>
      <c r="N376">
        <v>0.13131658553785999</v>
      </c>
      <c r="O376">
        <v>71793.435070420004</v>
      </c>
      <c r="P376" s="1">
        <v>0.113924050632911</v>
      </c>
      <c r="Q376">
        <v>0.10126582278481</v>
      </c>
      <c r="R376">
        <v>0.784810126582278</v>
      </c>
      <c r="S376">
        <v>8</v>
      </c>
      <c r="T376">
        <v>98937.5</v>
      </c>
      <c r="U376" s="1">
        <v>116.88466162500001</v>
      </c>
      <c r="V376">
        <v>766177.229800403</v>
      </c>
      <c r="W376" s="1">
        <v>0.22985039269372301</v>
      </c>
      <c r="X376">
        <v>8.0366461194179895E-2</v>
      </c>
      <c r="Y376">
        <v>0.68978314611209701</v>
      </c>
      <c r="Z376">
        <v>0.77014960730627702</v>
      </c>
      <c r="AA376">
        <v>766.17722980040298</v>
      </c>
      <c r="AB376">
        <v>21188.675148376198</v>
      </c>
      <c r="AC376" s="1">
        <v>396.634056645839</v>
      </c>
      <c r="AD376">
        <v>670432.20001956797</v>
      </c>
      <c r="AE376" s="1">
        <v>605</v>
      </c>
      <c r="AF376">
        <v>41875</v>
      </c>
      <c r="AG376" s="1">
        <v>70574.647897623407</v>
      </c>
      <c r="AH376" s="1">
        <v>30.430773722393798</v>
      </c>
      <c r="AI376">
        <v>19.954430860946399</v>
      </c>
      <c r="AJ376">
        <v>25.855171496286601</v>
      </c>
      <c r="AK376">
        <v>0</v>
      </c>
      <c r="AL376">
        <v>0</v>
      </c>
      <c r="AM376">
        <v>0</v>
      </c>
      <c r="AN376">
        <v>0</v>
      </c>
      <c r="AO376" s="1">
        <v>0.81225549605033098</v>
      </c>
      <c r="AP376">
        <v>2775.1472198352299</v>
      </c>
      <c r="AQ376" s="1">
        <v>8632.0410627274196</v>
      </c>
      <c r="AR376" s="1">
        <v>11270.436357393201</v>
      </c>
      <c r="AS376" s="1">
        <v>1181.0195459424999</v>
      </c>
      <c r="AT376" s="1">
        <v>604.48285316238503</v>
      </c>
      <c r="AU376">
        <v>24463.127039060699</v>
      </c>
      <c r="AV376" s="1">
        <v>6730.2564153837002</v>
      </c>
      <c r="AW376" s="1">
        <v>0.25022296919999998</v>
      </c>
      <c r="AX376">
        <v>16094.669595698901</v>
      </c>
      <c r="AY376" s="1">
        <v>0.59838076979999999</v>
      </c>
      <c r="AZ376">
        <v>2470.1395642552998</v>
      </c>
      <c r="BA376" s="1">
        <v>9.1836865899999995E-2</v>
      </c>
      <c r="BB376">
        <v>1601.9712416340001</v>
      </c>
      <c r="BC376" s="1">
        <v>5.9559395100000002E-2</v>
      </c>
      <c r="BD376">
        <v>26897.0368169719</v>
      </c>
      <c r="BE376" s="1">
        <v>0.48163163758816802</v>
      </c>
      <c r="BF376">
        <v>0.27205675832826098</v>
      </c>
      <c r="BG376">
        <v>0.17805052212085501</v>
      </c>
      <c r="BH376">
        <v>3.71958262068059E-2</v>
      </c>
      <c r="BI376">
        <v>3.1065255755910601E-2</v>
      </c>
    </row>
    <row r="377" spans="1:61" x14ac:dyDescent="0.35">
      <c r="A377" t="s">
        <v>1625</v>
      </c>
      <c r="B377" t="s">
        <v>1000</v>
      </c>
      <c r="C377">
        <v>28</v>
      </c>
      <c r="D377">
        <v>115.065416214286</v>
      </c>
      <c r="E377">
        <v>3221.8316540000001</v>
      </c>
      <c r="F377">
        <v>3.62980885794707E-2</v>
      </c>
      <c r="G377">
        <v>0.138068327420696</v>
      </c>
      <c r="H377" t="e">
        <v>#N/A</v>
      </c>
      <c r="I377">
        <v>2.97363472343871E-2</v>
      </c>
      <c r="J377">
        <v>0.72722345022891</v>
      </c>
      <c r="K377">
        <v>6.7762845646174102E-2</v>
      </c>
      <c r="L377">
        <v>0.17247881256702699</v>
      </c>
      <c r="M377">
        <v>1.2330079591948101E-2</v>
      </c>
      <c r="N377">
        <v>0.14027942752293801</v>
      </c>
      <c r="O377">
        <v>84195.645370409999</v>
      </c>
      <c r="P377" s="1">
        <v>0.14410480349345001</v>
      </c>
      <c r="Q377">
        <v>0.13537117903930099</v>
      </c>
      <c r="R377">
        <v>0.72052401746724903</v>
      </c>
      <c r="S377">
        <v>23</v>
      </c>
      <c r="T377">
        <v>99565.695652170005</v>
      </c>
      <c r="U377" s="1">
        <v>140.079637130435</v>
      </c>
      <c r="V377">
        <v>456399.883021324</v>
      </c>
      <c r="W377" s="1">
        <v>0.82269628581943799</v>
      </c>
      <c r="X377">
        <v>0.13322447819980601</v>
      </c>
      <c r="Y377">
        <v>4.4079235980755999E-2</v>
      </c>
      <c r="Z377">
        <v>0.17730371418056201</v>
      </c>
      <c r="AA377">
        <v>456.399883021324</v>
      </c>
      <c r="AB377">
        <v>14524.748970636299</v>
      </c>
      <c r="AC377" s="1">
        <v>1374.4084656013499</v>
      </c>
      <c r="AD377">
        <v>339478.91546912002</v>
      </c>
      <c r="AE377" s="1">
        <v>567</v>
      </c>
      <c r="AF377">
        <v>52557</v>
      </c>
      <c r="AG377" s="1">
        <v>86491.206516205697</v>
      </c>
      <c r="AH377" s="1">
        <v>72.279989996301794</v>
      </c>
      <c r="AI377">
        <v>28.6735995502065</v>
      </c>
      <c r="AJ377">
        <v>37.897697120374403</v>
      </c>
      <c r="AK377">
        <v>0</v>
      </c>
      <c r="AL377">
        <v>0</v>
      </c>
      <c r="AM377">
        <v>0</v>
      </c>
      <c r="AN377">
        <v>0</v>
      </c>
      <c r="AO377">
        <v>0.86238676822815297</v>
      </c>
      <c r="AP377">
        <v>1963.2462460125801</v>
      </c>
      <c r="AQ377" s="1">
        <v>4062.89276590489</v>
      </c>
      <c r="AR377" s="1">
        <v>10349.7246321362</v>
      </c>
      <c r="AS377" s="1">
        <v>2138.4169254921599</v>
      </c>
      <c r="AT377">
        <v>364.00337011525301</v>
      </c>
      <c r="AU377">
        <v>18878.283939661102</v>
      </c>
      <c r="AV377" s="1">
        <v>2862.2037879311001</v>
      </c>
      <c r="AW377" s="1">
        <v>0.15188297540000001</v>
      </c>
      <c r="AX377">
        <v>14046.5083015322</v>
      </c>
      <c r="AY377" s="1">
        <v>0.74537860769999997</v>
      </c>
      <c r="AZ377">
        <v>1227.9060343312999</v>
      </c>
      <c r="BA377" s="1">
        <v>6.5158890100000005E-2</v>
      </c>
      <c r="BB377">
        <v>708.17854142420003</v>
      </c>
      <c r="BC377" s="1">
        <v>3.7579526799999999E-2</v>
      </c>
      <c r="BD377">
        <v>18844.796665218801</v>
      </c>
      <c r="BE377" s="1">
        <v>0.55081433551089198</v>
      </c>
      <c r="BF377">
        <v>0.22643580064355801</v>
      </c>
      <c r="BG377">
        <v>0.173518927328217</v>
      </c>
      <c r="BH377">
        <v>3.52008483761111E-2</v>
      </c>
      <c r="BI377">
        <v>1.4030088141221701E-2</v>
      </c>
    </row>
    <row r="378" spans="1:61" x14ac:dyDescent="0.35">
      <c r="A378" t="s">
        <v>1626</v>
      </c>
      <c r="B378" t="s">
        <v>1001</v>
      </c>
      <c r="C378">
        <v>37</v>
      </c>
      <c r="D378">
        <v>16.073863135135099</v>
      </c>
      <c r="E378">
        <v>594.732936</v>
      </c>
      <c r="F378" t="e">
        <v>#N/A</v>
      </c>
      <c r="G378" t="e">
        <v>#N/A</v>
      </c>
      <c r="H378" t="e">
        <v>#N/A</v>
      </c>
      <c r="I378">
        <v>0.129448797971535</v>
      </c>
      <c r="J378">
        <v>0.82702690794909905</v>
      </c>
      <c r="K378">
        <v>2.54171527702945E-2</v>
      </c>
      <c r="L378">
        <v>0.55640214570469204</v>
      </c>
      <c r="M378" t="e">
        <v>#N/A</v>
      </c>
      <c r="N378">
        <v>0.21395470018474899</v>
      </c>
      <c r="O378">
        <v>67241.898670490002</v>
      </c>
      <c r="P378" s="1">
        <v>0.126984126984127</v>
      </c>
      <c r="Q378">
        <v>0.17460317460317501</v>
      </c>
      <c r="R378">
        <v>0.69841269841269804</v>
      </c>
      <c r="S378">
        <v>5.86</v>
      </c>
      <c r="T378">
        <v>60838.906143339998</v>
      </c>
      <c r="U378" s="1">
        <v>101.490262116041</v>
      </c>
      <c r="V378">
        <v>297581.04736947</v>
      </c>
      <c r="W378" s="1">
        <v>0.47016630292757</v>
      </c>
      <c r="X378">
        <v>0.24868351873432901</v>
      </c>
      <c r="Y378">
        <v>0.28115017833810102</v>
      </c>
      <c r="Z378">
        <v>0.52983369707243</v>
      </c>
      <c r="AA378">
        <v>297.58104736947001</v>
      </c>
      <c r="AB378">
        <v>9212.1365210552194</v>
      </c>
      <c r="AC378" s="1">
        <v>498.68136107397299</v>
      </c>
      <c r="AD378">
        <v>218733.24761171199</v>
      </c>
      <c r="AE378" s="1">
        <v>418</v>
      </c>
      <c r="AF378">
        <v>39789</v>
      </c>
      <c r="AG378" s="1">
        <v>55312.457348406999</v>
      </c>
      <c r="AH378" s="1">
        <v>45.249969301610101</v>
      </c>
      <c r="AI378">
        <v>21.1499926331519</v>
      </c>
      <c r="AJ378">
        <v>33.338278918266496</v>
      </c>
      <c r="AK378">
        <v>2</v>
      </c>
      <c r="AL378">
        <v>0.78842400000000001</v>
      </c>
      <c r="AM378">
        <v>1.4452799999999999</v>
      </c>
      <c r="AN378">
        <v>2260.8252017170898</v>
      </c>
      <c r="AO378">
        <v>1.4482842348935101</v>
      </c>
      <c r="AP378">
        <v>2336.8030184223699</v>
      </c>
      <c r="AQ378" s="1">
        <v>3786.9219840886699</v>
      </c>
      <c r="AR378" s="1">
        <v>11081.7140788046</v>
      </c>
      <c r="AS378" s="1">
        <v>1635.4635856252601</v>
      </c>
      <c r="AT378">
        <v>304.62486442822501</v>
      </c>
      <c r="AU378">
        <v>19145.527531369102</v>
      </c>
      <c r="AV378" s="1">
        <v>9300.6734276736006</v>
      </c>
      <c r="AW378" s="1">
        <v>0.39469122239999999</v>
      </c>
      <c r="AX378">
        <v>8639.2608470249997</v>
      </c>
      <c r="AY378" s="1">
        <v>0.36662296020000001</v>
      </c>
      <c r="AZ378">
        <v>3686.0182195214002</v>
      </c>
      <c r="BA378" s="1">
        <v>0.15642297820000001</v>
      </c>
      <c r="BB378">
        <v>1938.476863457</v>
      </c>
      <c r="BC378" s="1">
        <v>8.2262839200000007E-2</v>
      </c>
      <c r="BD378">
        <v>23564.429357677</v>
      </c>
      <c r="BE378" s="1">
        <v>0.53589882631459196</v>
      </c>
      <c r="BF378">
        <v>0.21057387576707501</v>
      </c>
      <c r="BG378">
        <v>0.11765403048217001</v>
      </c>
      <c r="BH378">
        <v>3.9188964485494401E-2</v>
      </c>
      <c r="BI378">
        <v>9.6684302950668904E-2</v>
      </c>
    </row>
    <row r="379" spans="1:61" x14ac:dyDescent="0.35">
      <c r="A379" t="s">
        <v>1627</v>
      </c>
      <c r="B379" t="s">
        <v>1002</v>
      </c>
      <c r="C379">
        <v>15</v>
      </c>
      <c r="D379">
        <v>277.33920153333298</v>
      </c>
      <c r="E379">
        <v>4160.0880230000002</v>
      </c>
      <c r="F379">
        <v>1.7591463485674402E-2</v>
      </c>
      <c r="G379">
        <v>3.4040326865692701E-2</v>
      </c>
      <c r="H379" t="e">
        <v>#N/A</v>
      </c>
      <c r="I379">
        <v>2.9050790891306799E-2</v>
      </c>
      <c r="J379">
        <v>0.84565334358532795</v>
      </c>
      <c r="K379">
        <v>7.2519641923962402E-2</v>
      </c>
      <c r="L379">
        <v>0.29236881198090497</v>
      </c>
      <c r="M379">
        <v>1.12416238674415E-2</v>
      </c>
      <c r="N379">
        <v>0.13905268147260699</v>
      </c>
      <c r="O379">
        <v>71050.913740720003</v>
      </c>
      <c r="P379" s="1">
        <v>0.11986301369863001</v>
      </c>
      <c r="Q379">
        <v>0.17465753424657501</v>
      </c>
      <c r="R379">
        <v>0.70547945205479501</v>
      </c>
      <c r="S379">
        <v>32</v>
      </c>
      <c r="T379">
        <v>97356.1875</v>
      </c>
      <c r="U379" s="1">
        <v>130.00275071875001</v>
      </c>
      <c r="V379">
        <v>233084.55124964999</v>
      </c>
      <c r="W379" s="1">
        <v>0.77973258969903902</v>
      </c>
      <c r="X379">
        <v>0.18013663145730899</v>
      </c>
      <c r="Y379">
        <v>4.0130778843652501E-2</v>
      </c>
      <c r="Z379">
        <v>0.220267410300961</v>
      </c>
      <c r="AA379">
        <v>233.08455124964999</v>
      </c>
      <c r="AB379">
        <v>8849.6879865178707</v>
      </c>
      <c r="AC379" s="1">
        <v>823.37985904679499</v>
      </c>
      <c r="AD379">
        <v>208003.091969606</v>
      </c>
      <c r="AE379" s="1">
        <v>387</v>
      </c>
      <c r="AF379">
        <v>46865.5</v>
      </c>
      <c r="AG379" s="1">
        <v>90631.531605562603</v>
      </c>
      <c r="AH379" s="1">
        <v>80.699999229047407</v>
      </c>
      <c r="AI379">
        <v>34.271299623714498</v>
      </c>
      <c r="AJ379">
        <v>44.447998450104897</v>
      </c>
      <c r="AK379">
        <v>3.1</v>
      </c>
      <c r="AL379">
        <v>2.3956490000000001</v>
      </c>
      <c r="AM379">
        <v>2.5992320000000002</v>
      </c>
      <c r="AN379">
        <v>0</v>
      </c>
      <c r="AO379">
        <v>0.770451666153111</v>
      </c>
      <c r="AP379">
        <v>1954.16039397588</v>
      </c>
      <c r="AQ379" s="1">
        <v>2535.0366967463601</v>
      </c>
      <c r="AR379" s="1">
        <v>8435.1708968634994</v>
      </c>
      <c r="AS379" s="1">
        <v>994.78597258517698</v>
      </c>
      <c r="AT379" s="1">
        <v>305.95921359426501</v>
      </c>
      <c r="AU379">
        <v>14225.113173765199</v>
      </c>
      <c r="AV379" s="1">
        <v>4811.8099805205002</v>
      </c>
      <c r="AW379" s="1">
        <v>0.33644785240000002</v>
      </c>
      <c r="AX379">
        <v>7496.6924923212</v>
      </c>
      <c r="AY379" s="1">
        <v>0.52417824049999995</v>
      </c>
      <c r="AZ379">
        <v>1337.2372553762</v>
      </c>
      <c r="BA379">
        <v>9.35013237E-2</v>
      </c>
      <c r="BB379">
        <v>656.0605249514</v>
      </c>
      <c r="BC379" s="1">
        <v>4.58725834E-2</v>
      </c>
      <c r="BD379">
        <v>14301.8002531693</v>
      </c>
      <c r="BE379" s="1">
        <v>0.60056948671063004</v>
      </c>
      <c r="BF379">
        <v>0.26266556373507999</v>
      </c>
      <c r="BG379">
        <v>9.8695127592137194E-2</v>
      </c>
      <c r="BH379">
        <v>2.0234789959869E-2</v>
      </c>
      <c r="BI379">
        <v>1.7835032002283799E-2</v>
      </c>
    </row>
    <row r="380" spans="1:61" x14ac:dyDescent="0.35">
      <c r="A380" t="s">
        <v>1628</v>
      </c>
      <c r="B380" t="s">
        <v>1003</v>
      </c>
      <c r="C380">
        <v>77</v>
      </c>
      <c r="D380">
        <v>6.8870160389610398</v>
      </c>
      <c r="E380">
        <v>530.30023500000004</v>
      </c>
      <c r="F380" t="e">
        <v>#N/A</v>
      </c>
      <c r="G380" t="e">
        <v>#N/A</v>
      </c>
      <c r="H380" t="e">
        <v>#N/A</v>
      </c>
      <c r="I380">
        <v>9.9866372184264696E-2</v>
      </c>
      <c r="J380">
        <v>0.87587586727084998</v>
      </c>
      <c r="K380" t="e">
        <v>#N/A</v>
      </c>
      <c r="L380">
        <v>0.133014136162386</v>
      </c>
      <c r="M380" t="e">
        <v>#N/A</v>
      </c>
      <c r="N380">
        <v>0.17864794880653301</v>
      </c>
      <c r="O380">
        <v>60181.240467399999</v>
      </c>
      <c r="P380" s="1">
        <v>0.17647058823529399</v>
      </c>
      <c r="Q380">
        <v>0.17647058823529399</v>
      </c>
      <c r="R380">
        <v>0.64705882352941202</v>
      </c>
      <c r="S380">
        <v>8</v>
      </c>
      <c r="T380">
        <v>63341.375</v>
      </c>
      <c r="U380" s="1">
        <v>66.287529375000005</v>
      </c>
      <c r="V380">
        <v>235187.996852387</v>
      </c>
      <c r="W380" s="1">
        <v>0.75593538338802202</v>
      </c>
      <c r="X380">
        <v>0.211776034765806</v>
      </c>
      <c r="Y380">
        <v>3.2288581846171699E-2</v>
      </c>
      <c r="Z380">
        <v>0.24406461661197801</v>
      </c>
      <c r="AA380">
        <v>235.18799685238699</v>
      </c>
      <c r="AB380">
        <v>6808.51668866411</v>
      </c>
      <c r="AC380" s="1">
        <v>755.81363828737506</v>
      </c>
      <c r="AD380">
        <v>190495.844677738</v>
      </c>
      <c r="AE380" s="1">
        <v>332</v>
      </c>
      <c r="AF380">
        <v>40369</v>
      </c>
      <c r="AG380" s="1">
        <v>59677.6272418808</v>
      </c>
      <c r="AH380" s="1">
        <v>55.599894711748597</v>
      </c>
      <c r="AI380">
        <v>26.2186911496498</v>
      </c>
      <c r="AJ380">
        <v>34.632692683384903</v>
      </c>
      <c r="AK380">
        <v>4.0999999999999996</v>
      </c>
      <c r="AL380">
        <v>4.0999999999999996</v>
      </c>
      <c r="AM380">
        <v>4.0999999999999996</v>
      </c>
      <c r="AN380">
        <v>0</v>
      </c>
      <c r="AO380" s="1">
        <v>0.99372466564925199</v>
      </c>
      <c r="AP380">
        <v>2485.0054422472599</v>
      </c>
      <c r="AQ380" s="1">
        <v>3254.0928819313099</v>
      </c>
      <c r="AR380" s="1">
        <v>10884.3918577558</v>
      </c>
      <c r="AS380" s="1">
        <v>724.80814571013696</v>
      </c>
      <c r="AT380">
        <v>459.95336962277599</v>
      </c>
      <c r="AU380">
        <v>17808.2516972673</v>
      </c>
      <c r="AV380" s="1">
        <v>9188.9864956423007</v>
      </c>
      <c r="AW380" s="1">
        <v>0.51078137369999999</v>
      </c>
      <c r="AX380">
        <v>5802.5682726421001</v>
      </c>
      <c r="AY380" s="1">
        <v>0.32254305680000001</v>
      </c>
      <c r="AZ380">
        <v>1862.5223799956</v>
      </c>
      <c r="BA380">
        <v>0.1035306495</v>
      </c>
      <c r="BB380">
        <v>1135.9807691557</v>
      </c>
      <c r="BC380" s="1">
        <v>6.3144920100000002E-2</v>
      </c>
      <c r="BD380">
        <v>17990.057917435701</v>
      </c>
      <c r="BE380" s="1">
        <v>0.56719508636480298</v>
      </c>
      <c r="BF380">
        <v>0.246802080806376</v>
      </c>
      <c r="BG380">
        <v>0.134043320395313</v>
      </c>
      <c r="BH380">
        <v>4.0740042470458801E-2</v>
      </c>
      <c r="BI380">
        <v>1.1219469963049299E-2</v>
      </c>
    </row>
    <row r="381" spans="1:61" x14ac:dyDescent="0.35">
      <c r="A381" t="s">
        <v>1629</v>
      </c>
      <c r="B381" t="s">
        <v>1004</v>
      </c>
      <c r="C381">
        <v>2</v>
      </c>
      <c r="D381">
        <v>652.51890800000001</v>
      </c>
      <c r="E381">
        <v>1305.037816</v>
      </c>
      <c r="F381" t="e">
        <v>#N/A</v>
      </c>
      <c r="G381">
        <v>0.76583952668937705</v>
      </c>
      <c r="H381" t="e">
        <v>#N/A</v>
      </c>
      <c r="I381">
        <v>5.77094763112425E-2</v>
      </c>
      <c r="J381">
        <v>7.2964194257537904E-2</v>
      </c>
      <c r="K381">
        <v>0.10023994863503199</v>
      </c>
      <c r="L381">
        <v>1</v>
      </c>
      <c r="M381">
        <v>3.76859388423346E-2</v>
      </c>
      <c r="N381">
        <v>0.219500695152202</v>
      </c>
      <c r="O381">
        <v>71166.603499620003</v>
      </c>
      <c r="P381" s="1">
        <v>0.23423423423423401</v>
      </c>
      <c r="Q381">
        <v>0.22522522522522501</v>
      </c>
      <c r="R381">
        <v>0.54054054054054101</v>
      </c>
      <c r="S381">
        <v>24.5</v>
      </c>
      <c r="T381">
        <v>78742.85714285</v>
      </c>
      <c r="U381" s="1">
        <v>53.266849632653098</v>
      </c>
      <c r="V381">
        <v>159250.21286892699</v>
      </c>
      <c r="W381" s="1">
        <v>0.77554381024075003</v>
      </c>
      <c r="X381">
        <v>0.16603251108912201</v>
      </c>
      <c r="Y381">
        <v>5.8423678670128203E-2</v>
      </c>
      <c r="Z381">
        <v>0.22445618975925</v>
      </c>
      <c r="AA381">
        <v>159.25021286892701</v>
      </c>
      <c r="AB381">
        <v>3738.9299682945002</v>
      </c>
      <c r="AC381" s="1">
        <v>432.892804387517</v>
      </c>
      <c r="AD381" s="1">
        <v>74308.991789056498</v>
      </c>
      <c r="AE381" s="1">
        <v>21</v>
      </c>
      <c r="AF381">
        <v>34517</v>
      </c>
      <c r="AG381" s="1">
        <v>43820.0805964135</v>
      </c>
      <c r="AH381" s="1">
        <v>57.469949473112003</v>
      </c>
      <c r="AI381">
        <v>20.067195944493399</v>
      </c>
      <c r="AJ381">
        <v>27.450890609871401</v>
      </c>
      <c r="AK381">
        <v>3.9</v>
      </c>
      <c r="AL381">
        <v>1.9978290000000001</v>
      </c>
      <c r="AM381">
        <v>2.7964359999999999</v>
      </c>
      <c r="AN381">
        <v>0</v>
      </c>
      <c r="AO381">
        <v>0.86087052343784798</v>
      </c>
      <c r="AP381">
        <v>2746.9335570579401</v>
      </c>
      <c r="AQ381" s="1">
        <v>2550.5550484370001</v>
      </c>
      <c r="AR381" s="1">
        <v>9895.5300081511195</v>
      </c>
      <c r="AS381" s="1">
        <v>1532.5919260564899</v>
      </c>
      <c r="AT381" s="1">
        <v>751.48548032572899</v>
      </c>
      <c r="AU381">
        <v>17477.096020028301</v>
      </c>
      <c r="AV381" s="1">
        <v>11066.5237406995</v>
      </c>
      <c r="AW381" s="1">
        <v>0.53083729710000005</v>
      </c>
      <c r="AX381">
        <v>3159.0979892696</v>
      </c>
      <c r="AY381" s="1">
        <v>0.1515351231</v>
      </c>
      <c r="AZ381">
        <v>460.41689984459998</v>
      </c>
      <c r="BA381">
        <v>2.2085206600000001E-2</v>
      </c>
      <c r="BB381">
        <v>6161.2601597470002</v>
      </c>
      <c r="BC381" s="1">
        <v>0.29554237319999999</v>
      </c>
      <c r="BD381">
        <v>20847.2987895607</v>
      </c>
      <c r="BE381" s="1">
        <v>0.56881626263465801</v>
      </c>
      <c r="BF381">
        <v>0.187442131190483</v>
      </c>
      <c r="BG381">
        <v>0.20338604895575099</v>
      </c>
      <c r="BH381">
        <v>2.6279159473488401E-2</v>
      </c>
      <c r="BI381">
        <v>1.4076397745618601E-2</v>
      </c>
    </row>
    <row r="382" spans="1:61" x14ac:dyDescent="0.35">
      <c r="A382" t="s">
        <v>1630</v>
      </c>
      <c r="B382" t="s">
        <v>1005</v>
      </c>
      <c r="C382">
        <v>135</v>
      </c>
      <c r="D382">
        <v>10.8614338222222</v>
      </c>
      <c r="E382">
        <v>1466.2935660000001</v>
      </c>
      <c r="F382" t="e">
        <v>#N/A</v>
      </c>
      <c r="G382">
        <v>8.6169289537488293E-3</v>
      </c>
      <c r="H382" t="e">
        <v>#N/A</v>
      </c>
      <c r="I382">
        <v>1.1154584128586199E-2</v>
      </c>
      <c r="J382">
        <v>0.95592584739379505</v>
      </c>
      <c r="K382">
        <v>2.29553540636219E-2</v>
      </c>
      <c r="L382">
        <v>0.468789103669638</v>
      </c>
      <c r="M382" t="e">
        <v>#N/A</v>
      </c>
      <c r="N382">
        <v>0.21092257816441901</v>
      </c>
      <c r="O382">
        <v>61379.608872789999</v>
      </c>
      <c r="P382" s="1">
        <v>0.23200000000000001</v>
      </c>
      <c r="Q382">
        <v>0.192</v>
      </c>
      <c r="R382">
        <v>0.57599999999999996</v>
      </c>
      <c r="S382">
        <v>17.34</v>
      </c>
      <c r="T382">
        <v>82717.449826979995</v>
      </c>
      <c r="U382" s="1">
        <v>84.561335986159193</v>
      </c>
      <c r="V382">
        <v>302959.82694095798</v>
      </c>
      <c r="W382" s="1">
        <v>0.87292266745563096</v>
      </c>
      <c r="X382">
        <v>4.1374751564818499E-2</v>
      </c>
      <c r="Y382">
        <v>8.5702580979550705E-2</v>
      </c>
      <c r="Z382">
        <v>0.12707733254436901</v>
      </c>
      <c r="AA382">
        <v>302.95982694095801</v>
      </c>
      <c r="AB382">
        <v>6285.07020264726</v>
      </c>
      <c r="AC382" s="1">
        <v>694.38602446953701</v>
      </c>
      <c r="AD382" s="1">
        <v>196947.199632781</v>
      </c>
      <c r="AE382" s="1">
        <v>351</v>
      </c>
      <c r="AF382">
        <v>43020.5</v>
      </c>
      <c r="AG382" s="1">
        <v>68852.158011869396</v>
      </c>
      <c r="AH382" s="1">
        <v>28.699979958756501</v>
      </c>
      <c r="AI382">
        <v>19.999995873914401</v>
      </c>
      <c r="AJ382">
        <v>19.998775831652399</v>
      </c>
      <c r="AK382">
        <v>1.1000000000000001</v>
      </c>
      <c r="AL382">
        <v>0.53264999999999996</v>
      </c>
      <c r="AM382">
        <v>0.69326200000000004</v>
      </c>
      <c r="AN382">
        <v>2044.1720195067701</v>
      </c>
      <c r="AO382">
        <v>1.34516160349751</v>
      </c>
      <c r="AP382">
        <v>2213.4510750489098</v>
      </c>
      <c r="AQ382" s="1">
        <v>3063.17770475711</v>
      </c>
      <c r="AR382" s="1">
        <v>8953.3279517916108</v>
      </c>
      <c r="AS382" s="1">
        <v>680.15094188853595</v>
      </c>
      <c r="AT382">
        <v>80.120170151520696</v>
      </c>
      <c r="AU382">
        <v>14990.2278436377</v>
      </c>
      <c r="AV382" s="1">
        <v>6576.3907939845003</v>
      </c>
      <c r="AW382" s="1">
        <v>0.39309110819999998</v>
      </c>
      <c r="AX382">
        <v>7267.6373192123001</v>
      </c>
      <c r="AY382" s="1">
        <v>0.43440903939999997</v>
      </c>
      <c r="AZ382">
        <v>1148.0794092157</v>
      </c>
      <c r="BA382" s="1">
        <v>6.8624238000000004E-2</v>
      </c>
      <c r="BB382">
        <v>1737.8328337426999</v>
      </c>
      <c r="BC382" s="1">
        <v>0.1038756144</v>
      </c>
      <c r="BD382">
        <v>16729.940356155199</v>
      </c>
      <c r="BE382" s="1">
        <v>0.56873186900950601</v>
      </c>
      <c r="BF382">
        <v>0.21863065854903099</v>
      </c>
      <c r="BG382">
        <v>0.162033120296105</v>
      </c>
      <c r="BH382">
        <v>3.6671507709675602E-2</v>
      </c>
      <c r="BI382">
        <v>1.39328444356819E-2</v>
      </c>
    </row>
    <row r="383" spans="1:61" x14ac:dyDescent="0.35">
      <c r="A383" t="s">
        <v>1631</v>
      </c>
      <c r="B383" t="s">
        <v>1006</v>
      </c>
      <c r="C383">
        <v>12</v>
      </c>
      <c r="D383">
        <v>279.98976375000001</v>
      </c>
      <c r="E383">
        <v>3359.8771649999999</v>
      </c>
      <c r="F383">
        <v>2.6124043746273001E-2</v>
      </c>
      <c r="G383">
        <v>5.25639753297251E-2</v>
      </c>
      <c r="H383" t="e">
        <v>#N/A</v>
      </c>
      <c r="I383">
        <v>9.9198093591967407E-2</v>
      </c>
      <c r="J383">
        <v>0.77663543090852805</v>
      </c>
      <c r="K383">
        <v>4.4174235405884402E-2</v>
      </c>
      <c r="L383">
        <v>0.52551837147592895</v>
      </c>
      <c r="M383">
        <v>6.8157682063469796E-2</v>
      </c>
      <c r="N383">
        <v>0.152306904063708</v>
      </c>
      <c r="O383">
        <v>92243.0999686</v>
      </c>
      <c r="P383" s="1">
        <v>8.3333333333333301E-2</v>
      </c>
      <c r="Q383">
        <v>3.7499999999999999E-2</v>
      </c>
      <c r="R383">
        <v>0.87916666666666698</v>
      </c>
      <c r="S383">
        <v>27</v>
      </c>
      <c r="T383">
        <v>96679.44444444</v>
      </c>
      <c r="U383" s="1">
        <v>124.43989500000001</v>
      </c>
      <c r="V383">
        <v>287212.982085314</v>
      </c>
      <c r="W383" s="1">
        <v>0.73412990714593895</v>
      </c>
      <c r="X383">
        <v>0.23830428909486201</v>
      </c>
      <c r="Y383">
        <v>2.75658037591987E-2</v>
      </c>
      <c r="Z383">
        <v>0.26587009285406099</v>
      </c>
      <c r="AA383">
        <v>287.21298208531402</v>
      </c>
      <c r="AB383">
        <v>14729.4271694007</v>
      </c>
      <c r="AC383" s="1">
        <v>1400.0413524046201</v>
      </c>
      <c r="AD383" s="1">
        <v>247492.847565278</v>
      </c>
      <c r="AE383" s="1">
        <v>469</v>
      </c>
      <c r="AF383">
        <v>45062</v>
      </c>
      <c r="AG383" s="1">
        <v>72314.937383682496</v>
      </c>
      <c r="AH383" s="1">
        <v>94.499983271311905</v>
      </c>
      <c r="AI383">
        <v>45.094298690038997</v>
      </c>
      <c r="AJ383">
        <v>65.353195712784597</v>
      </c>
      <c r="AK383">
        <v>1.95</v>
      </c>
      <c r="AL383">
        <v>1.083291</v>
      </c>
      <c r="AM383">
        <v>1.5459769999999999</v>
      </c>
      <c r="AN383">
        <v>0</v>
      </c>
      <c r="AO383">
        <v>1.17592314658324</v>
      </c>
      <c r="AP383">
        <v>2141.9247093219301</v>
      </c>
      <c r="AQ383" s="1">
        <v>2373.0466616627</v>
      </c>
      <c r="AR383" s="1">
        <v>11258.1291941368</v>
      </c>
      <c r="AS383" s="1">
        <v>1514.1156834523699</v>
      </c>
      <c r="AT383">
        <v>516.04982112493406</v>
      </c>
      <c r="AU383">
        <v>17803.2660696987</v>
      </c>
      <c r="AV383" s="1">
        <v>4050.7199311465001</v>
      </c>
      <c r="AW383" s="1">
        <v>0.1975402155</v>
      </c>
      <c r="AX383">
        <v>13619.0634978902</v>
      </c>
      <c r="AY383" s="1">
        <v>0.66415668920000004</v>
      </c>
      <c r="AZ383">
        <v>908.31758349029997</v>
      </c>
      <c r="BA383">
        <v>4.4295644799999999E-2</v>
      </c>
      <c r="BB383">
        <v>1927.6978727820001</v>
      </c>
      <c r="BC383" s="1">
        <v>9.4007450500000006E-2</v>
      </c>
      <c r="BD383">
        <v>20505.798885308999</v>
      </c>
      <c r="BE383" s="1">
        <v>0.60140907551879796</v>
      </c>
      <c r="BF383">
        <v>0.28385564493846699</v>
      </c>
      <c r="BG383">
        <v>6.8041476607015802E-2</v>
      </c>
      <c r="BH383">
        <v>3.08816953794822E-2</v>
      </c>
      <c r="BI383">
        <v>1.5812107556236299E-2</v>
      </c>
    </row>
    <row r="384" spans="1:61" x14ac:dyDescent="0.35">
      <c r="A384" t="s">
        <v>1632</v>
      </c>
      <c r="B384" t="s">
        <v>1007</v>
      </c>
      <c r="C384">
        <v>24</v>
      </c>
      <c r="D384">
        <v>174.13701279166699</v>
      </c>
      <c r="E384">
        <v>4179.2883069999998</v>
      </c>
      <c r="F384">
        <v>1.9522931493149698E-2</v>
      </c>
      <c r="G384">
        <v>2.2116007361801599E-2</v>
      </c>
      <c r="H384" t="e">
        <v>#N/A</v>
      </c>
      <c r="I384">
        <v>7.9829831925379097E-2</v>
      </c>
      <c r="J384">
        <v>0.838357026554579</v>
      </c>
      <c r="K384">
        <v>3.88239140155398E-2</v>
      </c>
      <c r="L384">
        <v>0.289898461063896</v>
      </c>
      <c r="M384">
        <v>8.9033557344487396E-3</v>
      </c>
      <c r="N384">
        <v>0.14860625947804601</v>
      </c>
      <c r="O384">
        <v>68011.542873929997</v>
      </c>
      <c r="P384" s="1">
        <v>0.290102389078498</v>
      </c>
      <c r="Q384">
        <v>0.23549488054607501</v>
      </c>
      <c r="R384">
        <v>0.47440273037542702</v>
      </c>
      <c r="S384">
        <v>45.34</v>
      </c>
      <c r="T384">
        <v>84191.878694300001</v>
      </c>
      <c r="U384" s="1">
        <v>92.176627856197598</v>
      </c>
      <c r="V384">
        <v>294873.10505376902</v>
      </c>
      <c r="W384" s="1">
        <v>0.89753000041254205</v>
      </c>
      <c r="X384">
        <v>8.0882284922457498E-2</v>
      </c>
      <c r="Y384">
        <v>2.1587714665000601E-2</v>
      </c>
      <c r="Z384">
        <v>0.102469999587458</v>
      </c>
      <c r="AA384">
        <v>294.873105053769</v>
      </c>
      <c r="AB384">
        <v>8821.0631313117501</v>
      </c>
      <c r="AC384" s="1">
        <v>1156.5288692585</v>
      </c>
      <c r="AD384">
        <v>241294.21728745301</v>
      </c>
      <c r="AE384" s="1">
        <v>459</v>
      </c>
      <c r="AF384">
        <v>53894</v>
      </c>
      <c r="AG384" s="1">
        <v>80407.214494569795</v>
      </c>
      <c r="AH384" s="1">
        <v>42.320974085310297</v>
      </c>
      <c r="AI384">
        <v>29.6209996851764</v>
      </c>
      <c r="AJ384">
        <v>29.8634968252661</v>
      </c>
      <c r="AK384">
        <v>3</v>
      </c>
      <c r="AL384">
        <v>1.0833550000000001</v>
      </c>
      <c r="AM384">
        <v>1.875435</v>
      </c>
      <c r="AN384">
        <v>0</v>
      </c>
      <c r="AO384" s="1">
        <v>0.78873078860318602</v>
      </c>
      <c r="AP384">
        <v>1746.3908861648199</v>
      </c>
      <c r="AQ384" s="1">
        <v>2224.4639127740402</v>
      </c>
      <c r="AR384" s="1">
        <v>7990.2256262312503</v>
      </c>
      <c r="AS384" s="1">
        <v>872.96285443846</v>
      </c>
      <c r="AT384" s="1">
        <v>420.68440386254503</v>
      </c>
      <c r="AU384">
        <v>13254.727683471099</v>
      </c>
      <c r="AV384" s="1">
        <v>3921.5866285195998</v>
      </c>
      <c r="AW384" s="1">
        <v>0.30104325469999998</v>
      </c>
      <c r="AX384">
        <v>7227.6721743768003</v>
      </c>
      <c r="AY384" s="1">
        <v>0.55483715170000003</v>
      </c>
      <c r="AZ384">
        <v>1251.8433957791999</v>
      </c>
      <c r="BA384">
        <v>9.6098606500000003E-2</v>
      </c>
      <c r="BB384">
        <v>625.55283391299997</v>
      </c>
      <c r="BC384" s="1">
        <v>4.8020987100000002E-2</v>
      </c>
      <c r="BD384">
        <v>13026.6550325886</v>
      </c>
      <c r="BE384" s="1">
        <v>0.61607847877725797</v>
      </c>
      <c r="BF384">
        <v>0.20212677359779499</v>
      </c>
      <c r="BG384">
        <v>0.115557925096595</v>
      </c>
      <c r="BH384">
        <v>3.6474304529563899E-2</v>
      </c>
      <c r="BI384">
        <v>2.9762517998788499E-2</v>
      </c>
    </row>
    <row r="385" spans="1:61" x14ac:dyDescent="0.35">
      <c r="A385" t="s">
        <v>1633</v>
      </c>
      <c r="B385" t="s">
        <v>1008</v>
      </c>
      <c r="C385">
        <v>25</v>
      </c>
      <c r="D385">
        <v>153.958146</v>
      </c>
      <c r="E385">
        <v>3848.9536499999999</v>
      </c>
      <c r="F385">
        <v>6.6247933335394096E-2</v>
      </c>
      <c r="G385">
        <v>2.0016982421480499E-2</v>
      </c>
      <c r="H385" t="e">
        <v>#N/A</v>
      </c>
      <c r="I385">
        <v>5.18481247587705E-2</v>
      </c>
      <c r="J385">
        <v>0.815377791001618</v>
      </c>
      <c r="K385">
        <v>4.5641596887536197E-2</v>
      </c>
      <c r="L385">
        <v>0.183004206564153</v>
      </c>
      <c r="M385">
        <v>7.6464199887163006E-2</v>
      </c>
      <c r="N385">
        <v>0.105456979873061</v>
      </c>
      <c r="O385">
        <v>84894.192475860007</v>
      </c>
      <c r="P385" s="1">
        <v>0.12345679012345701</v>
      </c>
      <c r="Q385">
        <v>0.131687242798354</v>
      </c>
      <c r="R385">
        <v>0.74485596707818902</v>
      </c>
      <c r="S385">
        <v>25.67</v>
      </c>
      <c r="T385">
        <v>106960.72263341999</v>
      </c>
      <c r="U385" s="1">
        <v>149.93976042072501</v>
      </c>
      <c r="V385">
        <v>360275.42966125399</v>
      </c>
      <c r="W385" s="1">
        <v>0.84287889702410301</v>
      </c>
      <c r="X385">
        <v>0.13097739979484699</v>
      </c>
      <c r="Y385">
        <v>2.6143703181049801E-2</v>
      </c>
      <c r="Z385">
        <v>0.15712110297589699</v>
      </c>
      <c r="AA385">
        <v>360.27542966125401</v>
      </c>
      <c r="AB385">
        <v>12417.975726987501</v>
      </c>
      <c r="AC385" s="1">
        <v>1484.9975525166401</v>
      </c>
      <c r="AD385">
        <v>322534.90917851299</v>
      </c>
      <c r="AE385" s="1">
        <v>557</v>
      </c>
      <c r="AF385">
        <v>51423.5</v>
      </c>
      <c r="AG385" s="1">
        <v>93073.218521446906</v>
      </c>
      <c r="AH385" s="1">
        <v>58.899998455301898</v>
      </c>
      <c r="AI385">
        <v>33.813999275500102</v>
      </c>
      <c r="AJ385">
        <v>33.7999965753461</v>
      </c>
      <c r="AK385">
        <v>1.5</v>
      </c>
      <c r="AL385">
        <v>1.40272</v>
      </c>
      <c r="AM385">
        <v>1.414274</v>
      </c>
      <c r="AN385">
        <v>0</v>
      </c>
      <c r="AO385" s="1">
        <v>0.81530516276514098</v>
      </c>
      <c r="AP385">
        <v>1850.32734026298</v>
      </c>
      <c r="AQ385" s="1">
        <v>2586.69235988332</v>
      </c>
      <c r="AR385" s="1">
        <v>9283.2734501752202</v>
      </c>
      <c r="AS385" s="1">
        <v>1134.26157522058</v>
      </c>
      <c r="AT385">
        <v>471.95739028969598</v>
      </c>
      <c r="AU385">
        <v>15326.5121158318</v>
      </c>
      <c r="AV385" s="1">
        <v>2974.3754147835002</v>
      </c>
      <c r="AW385" s="1">
        <v>0.18847537380000001</v>
      </c>
      <c r="AX385">
        <v>10607.372655540999</v>
      </c>
      <c r="AY385" s="1">
        <v>0.67215070300000002</v>
      </c>
      <c r="AZ385">
        <v>1379.3824268640001</v>
      </c>
      <c r="BA385">
        <v>8.7406457600000001E-2</v>
      </c>
      <c r="BB385">
        <v>820.11113322439996</v>
      </c>
      <c r="BC385" s="1">
        <v>5.19674657E-2</v>
      </c>
      <c r="BD385">
        <v>15781.2416304129</v>
      </c>
      <c r="BE385" s="1">
        <v>0.59335329644971002</v>
      </c>
      <c r="BF385">
        <v>0.26165160016761302</v>
      </c>
      <c r="BG385">
        <v>0.106831020820487</v>
      </c>
      <c r="BH385">
        <v>2.5168526851222901E-2</v>
      </c>
      <c r="BI385">
        <v>1.29955557109674E-2</v>
      </c>
    </row>
    <row r="386" spans="1:61" x14ac:dyDescent="0.35">
      <c r="A386" t="s">
        <v>1634</v>
      </c>
      <c r="B386" t="s">
        <v>1009</v>
      </c>
      <c r="C386">
        <v>160</v>
      </c>
      <c r="D386">
        <v>8.4676138812499993</v>
      </c>
      <c r="E386">
        <v>1354.818221</v>
      </c>
      <c r="F386" t="e">
        <v>#N/A</v>
      </c>
      <c r="G386" t="e">
        <v>#N/A</v>
      </c>
      <c r="H386" t="e">
        <v>#N/A</v>
      </c>
      <c r="I386">
        <v>1.2370909284223601E-2</v>
      </c>
      <c r="J386">
        <v>0.95802816725072104</v>
      </c>
      <c r="K386">
        <v>2.3802063955938101E-2</v>
      </c>
      <c r="L386">
        <v>0.45709337230345198</v>
      </c>
      <c r="M386" t="e">
        <v>#N/A</v>
      </c>
      <c r="N386">
        <v>0.160425667478969</v>
      </c>
      <c r="O386">
        <v>65934.910599850002</v>
      </c>
      <c r="P386" s="1">
        <v>0.19387755102040799</v>
      </c>
      <c r="Q386">
        <v>0.23469387755102</v>
      </c>
      <c r="R386">
        <v>0.57142857142857095</v>
      </c>
      <c r="S386">
        <v>9</v>
      </c>
      <c r="T386">
        <v>92233.333333329996</v>
      </c>
      <c r="U386" s="1">
        <v>150.535357888889</v>
      </c>
      <c r="V386">
        <v>242066.334004523</v>
      </c>
      <c r="W386" s="1">
        <v>0.920741564383599</v>
      </c>
      <c r="X386">
        <v>2.0539653077725002E-2</v>
      </c>
      <c r="Y386">
        <v>5.8718782538675601E-2</v>
      </c>
      <c r="Z386">
        <v>7.9258435616400599E-2</v>
      </c>
      <c r="AA386">
        <v>242.06633400452299</v>
      </c>
      <c r="AB386">
        <v>5620.6972138146302</v>
      </c>
      <c r="AC386" s="1">
        <v>720.164901000398</v>
      </c>
      <c r="AD386">
        <v>187265.02383400901</v>
      </c>
      <c r="AE386" s="1">
        <v>316</v>
      </c>
      <c r="AF386">
        <v>46395</v>
      </c>
      <c r="AG386" s="1">
        <v>68016.6136539953</v>
      </c>
      <c r="AH386" s="1">
        <v>27.6149610768353</v>
      </c>
      <c r="AI386">
        <v>22.939207605868798</v>
      </c>
      <c r="AJ386">
        <v>23.226199135998598</v>
      </c>
      <c r="AK386">
        <v>1.55</v>
      </c>
      <c r="AL386">
        <v>1.2740830000000001</v>
      </c>
      <c r="AM386">
        <v>1.402458</v>
      </c>
      <c r="AN386">
        <v>2042.8569804420999</v>
      </c>
      <c r="AO386">
        <v>1.5872907020251199</v>
      </c>
      <c r="AP386">
        <v>1606.10593825192</v>
      </c>
      <c r="AQ386" s="1">
        <v>3426.33625533443</v>
      </c>
      <c r="AR386" s="1">
        <v>8758.2827541555507</v>
      </c>
      <c r="AS386" s="1">
        <v>1536.99690314395</v>
      </c>
      <c r="AT386">
        <v>572.15686059185396</v>
      </c>
      <c r="AU386">
        <v>15899.878711477701</v>
      </c>
      <c r="AV386" s="1">
        <v>7386.1921806743003</v>
      </c>
      <c r="AW386" s="1">
        <v>0.44108800050000002</v>
      </c>
      <c r="AX386">
        <v>6832.7672329397001</v>
      </c>
      <c r="AY386" s="1">
        <v>0.40803861619999998</v>
      </c>
      <c r="AZ386">
        <v>1335.2173151469001</v>
      </c>
      <c r="BA386" s="1">
        <v>7.9736394799999999E-2</v>
      </c>
      <c r="BB386">
        <v>1191.2168723476</v>
      </c>
      <c r="BC386" s="1">
        <v>7.1136988499999998E-2</v>
      </c>
      <c r="BD386">
        <v>16745.393601108499</v>
      </c>
      <c r="BE386" s="1">
        <v>0.53582587808393101</v>
      </c>
      <c r="BF386">
        <v>0.25442900977395999</v>
      </c>
      <c r="BG386">
        <v>0.14444660583521801</v>
      </c>
      <c r="BH386">
        <v>5.3112134261189499E-2</v>
      </c>
      <c r="BI386">
        <v>1.21863720457006E-2</v>
      </c>
    </row>
    <row r="387" spans="1:61" x14ac:dyDescent="0.35">
      <c r="A387" t="s">
        <v>1635</v>
      </c>
      <c r="B387" t="s">
        <v>1010</v>
      </c>
      <c r="C387">
        <v>118</v>
      </c>
      <c r="D387">
        <v>24.184904762711898</v>
      </c>
      <c r="E387">
        <v>2853.8187619999999</v>
      </c>
      <c r="F387">
        <v>6.4907263615550598E-3</v>
      </c>
      <c r="G387">
        <v>2.3195085256755399E-2</v>
      </c>
      <c r="H387" t="e">
        <v>#N/A</v>
      </c>
      <c r="I387">
        <v>2.6848189766768501E-2</v>
      </c>
      <c r="J387">
        <v>0.88455177702909904</v>
      </c>
      <c r="K387">
        <v>5.7149910807337501E-2</v>
      </c>
      <c r="L387">
        <v>0.44550470746469101</v>
      </c>
      <c r="M387">
        <v>5.4724027092618597E-3</v>
      </c>
      <c r="N387">
        <v>0.156870236726288</v>
      </c>
      <c r="O387">
        <v>69173.682568499993</v>
      </c>
      <c r="P387" s="1">
        <v>0.19680851063829799</v>
      </c>
      <c r="Q387">
        <v>0.19680851063829799</v>
      </c>
      <c r="R387">
        <v>0.60638297872340396</v>
      </c>
      <c r="S387">
        <v>18.48</v>
      </c>
      <c r="T387">
        <v>97485.936147179993</v>
      </c>
      <c r="U387" s="1">
        <v>154.427422186147</v>
      </c>
      <c r="V387">
        <v>243634.648162706</v>
      </c>
      <c r="W387" s="1">
        <v>0.85953270979513197</v>
      </c>
      <c r="X387">
        <v>9.9720946306179101E-2</v>
      </c>
      <c r="Y387">
        <v>4.07463438986886E-2</v>
      </c>
      <c r="Z387">
        <v>0.14046729020486801</v>
      </c>
      <c r="AA387">
        <v>243.63464816270599</v>
      </c>
      <c r="AB387">
        <v>5528.4344647531598</v>
      </c>
      <c r="AC387" s="1">
        <v>685.28129257565001</v>
      </c>
      <c r="AD387">
        <v>191517.235802749</v>
      </c>
      <c r="AE387" s="1">
        <v>338</v>
      </c>
      <c r="AF387">
        <v>45539.5</v>
      </c>
      <c r="AG387" s="1">
        <v>72565.155025704706</v>
      </c>
      <c r="AH387" s="1">
        <v>46.131958889521499</v>
      </c>
      <c r="AI387">
        <v>20.393836423000302</v>
      </c>
      <c r="AJ387">
        <v>32.9180301576883</v>
      </c>
      <c r="AK387">
        <v>1.5</v>
      </c>
      <c r="AL387">
        <v>1.068638</v>
      </c>
      <c r="AM387">
        <v>1.437743</v>
      </c>
      <c r="AN387">
        <v>2172.3428945625501</v>
      </c>
      <c r="AO387">
        <v>0.985389639699499</v>
      </c>
      <c r="AP387">
        <v>1390.51715996813</v>
      </c>
      <c r="AQ387" s="1">
        <v>2272.1503048272398</v>
      </c>
      <c r="AR387" s="1">
        <v>8370.8440522194596</v>
      </c>
      <c r="AS387" s="1">
        <v>1108.2422934887099</v>
      </c>
      <c r="AT387">
        <v>382.10273004014999</v>
      </c>
      <c r="AU387">
        <v>13523.8565405437</v>
      </c>
      <c r="AV387" s="1">
        <v>4983.4824192680999</v>
      </c>
      <c r="AW387" s="1">
        <v>0.3527298942</v>
      </c>
      <c r="AX387">
        <v>6781.6568183208001</v>
      </c>
      <c r="AY387" s="1">
        <v>0.48000432040000002</v>
      </c>
      <c r="AZ387">
        <v>1159.1835731599001</v>
      </c>
      <c r="BA387">
        <v>8.2046782700000001E-2</v>
      </c>
      <c r="BB387">
        <v>1204.0017281749001</v>
      </c>
      <c r="BC387" s="1">
        <v>8.5219002799999999E-2</v>
      </c>
      <c r="BD387">
        <v>14128.3245389237</v>
      </c>
      <c r="BE387" s="1">
        <v>0.58025329888130806</v>
      </c>
      <c r="BF387">
        <v>0.251930335132794</v>
      </c>
      <c r="BG387">
        <v>0.10271804591909001</v>
      </c>
      <c r="BH387">
        <v>5.2646238056665601E-2</v>
      </c>
      <c r="BI387">
        <v>1.24520820101421E-2</v>
      </c>
    </row>
    <row r="388" spans="1:61" x14ac:dyDescent="0.35">
      <c r="A388" t="s">
        <v>1636</v>
      </c>
      <c r="B388" t="s">
        <v>1011</v>
      </c>
      <c r="C388">
        <v>114</v>
      </c>
      <c r="D388">
        <v>8.3383767192982496</v>
      </c>
      <c r="E388">
        <v>950.57494599999995</v>
      </c>
      <c r="F388" t="e">
        <v>#N/A</v>
      </c>
      <c r="G388" t="e">
        <v>#N/A</v>
      </c>
      <c r="H388" t="e">
        <v>#N/A</v>
      </c>
      <c r="I388">
        <v>7.8019885205463602E-2</v>
      </c>
      <c r="J388">
        <v>0.88427278672251597</v>
      </c>
      <c r="K388">
        <v>2.4904802851055601E-2</v>
      </c>
      <c r="L388">
        <v>0.283902850819861</v>
      </c>
      <c r="M388" t="e">
        <v>#N/A</v>
      </c>
      <c r="N388">
        <v>0.14120812781396799</v>
      </c>
      <c r="O388">
        <v>71578.717058399998</v>
      </c>
      <c r="P388" s="1">
        <v>0.1</v>
      </c>
      <c r="Q388">
        <v>0.28333333333333299</v>
      </c>
      <c r="R388">
        <v>0.61666666666666703</v>
      </c>
      <c r="S388">
        <v>4</v>
      </c>
      <c r="T388">
        <v>60097</v>
      </c>
      <c r="U388" s="1">
        <v>237.64373649999999</v>
      </c>
      <c r="V388">
        <v>506811.22201594402</v>
      </c>
      <c r="W388" s="1">
        <v>0.45866553830879803</v>
      </c>
      <c r="X388">
        <v>0.12538164847148101</v>
      </c>
      <c r="Y388">
        <v>0.415952813219721</v>
      </c>
      <c r="Z388">
        <v>0.54133446169120203</v>
      </c>
      <c r="AA388">
        <v>506.811222015944</v>
      </c>
      <c r="AB388">
        <v>15858.7569169954</v>
      </c>
      <c r="AC388" s="1">
        <v>584.40912243441301</v>
      </c>
      <c r="AD388">
        <v>436138.51629762602</v>
      </c>
      <c r="AE388" s="1">
        <v>591</v>
      </c>
      <c r="AF388">
        <v>44501</v>
      </c>
      <c r="AG388" s="1">
        <v>81337.203949398303</v>
      </c>
      <c r="AH388" s="1">
        <v>44.1499956983942</v>
      </c>
      <c r="AI388">
        <v>20</v>
      </c>
      <c r="AJ388">
        <v>29.937593660829801</v>
      </c>
      <c r="AK388">
        <v>0.5</v>
      </c>
      <c r="AL388">
        <v>0.37825199999999998</v>
      </c>
      <c r="AM388">
        <v>0.470329</v>
      </c>
      <c r="AN388">
        <v>0</v>
      </c>
      <c r="AO388">
        <v>0.75268426036704394</v>
      </c>
      <c r="AP388">
        <v>1861.3556957769899</v>
      </c>
      <c r="AQ388" s="1">
        <v>2942.8730388608401</v>
      </c>
      <c r="AR388" s="1">
        <v>9164.7367487002994</v>
      </c>
      <c r="AS388" s="1">
        <v>1194.16967044701</v>
      </c>
      <c r="AT388" s="1">
        <v>762.58906575473804</v>
      </c>
      <c r="AU388">
        <v>15925.724219539899</v>
      </c>
      <c r="AV388" s="1">
        <v>4288.1498650392996</v>
      </c>
      <c r="AW388" s="1">
        <v>0.2318492748</v>
      </c>
      <c r="AX388">
        <v>11804.676008430601</v>
      </c>
      <c r="AY388" s="1">
        <v>0.63824858230000003</v>
      </c>
      <c r="AZ388">
        <v>1655.6152961825001</v>
      </c>
      <c r="BA388">
        <v>8.9514876500000007E-2</v>
      </c>
      <c r="BB388">
        <v>746.97948005069998</v>
      </c>
      <c r="BC388" s="1">
        <v>4.0387266400000003E-2</v>
      </c>
      <c r="BD388">
        <v>18495.420649703101</v>
      </c>
      <c r="BE388" s="1">
        <v>0.54487995944675804</v>
      </c>
      <c r="BF388">
        <v>0.20942182790038399</v>
      </c>
      <c r="BG388">
        <v>0.16612962029544601</v>
      </c>
      <c r="BH388">
        <v>4.5312408755563298E-2</v>
      </c>
      <c r="BI388">
        <v>3.4256183601849302E-2</v>
      </c>
    </row>
    <row r="389" spans="1:61" x14ac:dyDescent="0.35">
      <c r="A389" t="s">
        <v>1637</v>
      </c>
      <c r="B389" t="s">
        <v>1012</v>
      </c>
      <c r="C389">
        <v>172</v>
      </c>
      <c r="D389">
        <v>12.7546949360465</v>
      </c>
      <c r="E389">
        <v>2193.8075290000002</v>
      </c>
      <c r="F389">
        <v>5.36992939737171E-3</v>
      </c>
      <c r="G389" t="e">
        <v>#N/A</v>
      </c>
      <c r="H389" t="e">
        <v>#N/A</v>
      </c>
      <c r="I389">
        <v>1.36401920900679E-2</v>
      </c>
      <c r="J389">
        <v>0.95721987606166603</v>
      </c>
      <c r="K389">
        <v>1.8141710339733198E-2</v>
      </c>
      <c r="L389">
        <v>0.38811725588144702</v>
      </c>
      <c r="M389" t="e">
        <v>#N/A</v>
      </c>
      <c r="N389">
        <v>0.15218263983685801</v>
      </c>
      <c r="O389">
        <v>66774.849544800003</v>
      </c>
      <c r="P389" s="1">
        <v>0.134328358208955</v>
      </c>
      <c r="Q389">
        <v>0.12686567164179099</v>
      </c>
      <c r="R389">
        <v>0.73880597014925398</v>
      </c>
      <c r="S389">
        <v>15.82</v>
      </c>
      <c r="T389">
        <v>86700.948166870003</v>
      </c>
      <c r="U389" s="1">
        <v>138.67304228824301</v>
      </c>
      <c r="V389">
        <v>279983.23685213301</v>
      </c>
      <c r="W389" s="1">
        <v>0.809889536812466</v>
      </c>
      <c r="X389">
        <v>3.29627419470701E-2</v>
      </c>
      <c r="Y389">
        <v>0.157147721240464</v>
      </c>
      <c r="Z389">
        <v>0.190110463187534</v>
      </c>
      <c r="AA389">
        <v>279.98323685213302</v>
      </c>
      <c r="AB389">
        <v>6137.9555052115102</v>
      </c>
      <c r="AC389" s="1">
        <v>581.647310956968</v>
      </c>
      <c r="AD389">
        <v>207986.682909872</v>
      </c>
      <c r="AE389" s="1">
        <v>385</v>
      </c>
      <c r="AF389">
        <v>46483</v>
      </c>
      <c r="AG389" s="1">
        <v>76734.293095564703</v>
      </c>
      <c r="AH389" s="1">
        <v>31.3499834342988</v>
      </c>
      <c r="AI389">
        <v>19.999997587735599</v>
      </c>
      <c r="AJ389">
        <v>24.215670290289001</v>
      </c>
      <c r="AK389">
        <v>6.2</v>
      </c>
      <c r="AL389">
        <v>3.1150159999999998</v>
      </c>
      <c r="AM389">
        <v>4.4756390000000001</v>
      </c>
      <c r="AN389">
        <v>0</v>
      </c>
      <c r="AO389" s="1">
        <v>0.84942449851938495</v>
      </c>
      <c r="AP389">
        <v>1468.7695832044001</v>
      </c>
      <c r="AQ389" s="1">
        <v>3197.5790342909299</v>
      </c>
      <c r="AR389" s="1">
        <v>6561.3442609349304</v>
      </c>
      <c r="AS389" s="1">
        <v>443.88713099361399</v>
      </c>
      <c r="AT389">
        <v>315.03827517404801</v>
      </c>
      <c r="AU389">
        <v>11986.6182845979</v>
      </c>
      <c r="AV389" s="1">
        <v>6423.2758675343002</v>
      </c>
      <c r="AW389" s="1">
        <v>0.47517625219999998</v>
      </c>
      <c r="AX389">
        <v>5277.4347351402002</v>
      </c>
      <c r="AY389" s="1">
        <v>0.3904100821</v>
      </c>
      <c r="AZ389">
        <v>818.94592379890003</v>
      </c>
      <c r="BA389">
        <v>6.0583363199999997E-2</v>
      </c>
      <c r="BB389">
        <v>998.0136808208</v>
      </c>
      <c r="BC389" s="1">
        <v>7.38303025E-2</v>
      </c>
      <c r="BD389">
        <v>13517.670207294201</v>
      </c>
      <c r="BE389" s="1">
        <v>0.53933133682627099</v>
      </c>
      <c r="BF389">
        <v>0.240391055428919</v>
      </c>
      <c r="BG389">
        <v>0.176225107753778</v>
      </c>
      <c r="BH389">
        <v>2.9955581832418698E-2</v>
      </c>
      <c r="BI389">
        <v>1.40969181586136E-2</v>
      </c>
    </row>
    <row r="390" spans="1:61" x14ac:dyDescent="0.35">
      <c r="A390" t="s">
        <v>1638</v>
      </c>
      <c r="B390" t="s">
        <v>1013</v>
      </c>
      <c r="C390">
        <v>45</v>
      </c>
      <c r="D390">
        <v>99.998572911111097</v>
      </c>
      <c r="E390">
        <v>4499.9357810000001</v>
      </c>
      <c r="F390">
        <v>1.80079982503112E-2</v>
      </c>
      <c r="G390">
        <v>0.24159136177261201</v>
      </c>
      <c r="H390" t="e">
        <v>#N/A</v>
      </c>
      <c r="I390">
        <v>4.3163088630239599E-2</v>
      </c>
      <c r="J390">
        <v>0.604366794463988</v>
      </c>
      <c r="K390">
        <v>9.1593314090780406E-2</v>
      </c>
      <c r="L390">
        <v>0.49788159121780501</v>
      </c>
      <c r="M390">
        <v>1.72729770258883E-2</v>
      </c>
      <c r="N390">
        <v>0.16948036499511601</v>
      </c>
      <c r="O390">
        <v>78130.842934030006</v>
      </c>
      <c r="P390" s="1">
        <v>0.158227848101266</v>
      </c>
      <c r="Q390">
        <v>0.129746835443038</v>
      </c>
      <c r="R390">
        <v>0.712025316455696</v>
      </c>
      <c r="S390">
        <v>27</v>
      </c>
      <c r="T390">
        <v>118308.11111111</v>
      </c>
      <c r="U390" s="1">
        <v>166.664288185185</v>
      </c>
      <c r="V390">
        <v>223791.395924368</v>
      </c>
      <c r="W390" s="1">
        <v>0.86799387528034799</v>
      </c>
      <c r="X390">
        <v>0.108937616421463</v>
      </c>
      <c r="Y390">
        <v>2.3068508298188399E-2</v>
      </c>
      <c r="Z390">
        <v>0.13200612471965201</v>
      </c>
      <c r="AA390">
        <v>223.791395924368</v>
      </c>
      <c r="AB390">
        <v>8016.8224071818104</v>
      </c>
      <c r="AC390" s="1">
        <v>967.54855000007399</v>
      </c>
      <c r="AD390" s="1">
        <v>152617.41815101801</v>
      </c>
      <c r="AE390" s="1">
        <v>186</v>
      </c>
      <c r="AF390">
        <v>45501</v>
      </c>
      <c r="AG390" s="1">
        <v>69290.757436404907</v>
      </c>
      <c r="AH390" s="1">
        <v>75.947341211575704</v>
      </c>
      <c r="AI390">
        <v>33.410490240622302</v>
      </c>
      <c r="AJ390">
        <v>46.546397170090898</v>
      </c>
      <c r="AK390">
        <v>1.7</v>
      </c>
      <c r="AL390">
        <v>1.0451969999999999</v>
      </c>
      <c r="AM390">
        <v>1.4616100000000001</v>
      </c>
      <c r="AN390">
        <v>0</v>
      </c>
      <c r="AO390" s="1">
        <v>1.0773263006888401</v>
      </c>
      <c r="AP390">
        <v>1809.95175184257</v>
      </c>
      <c r="AQ390" s="1">
        <v>2751.6598930770401</v>
      </c>
      <c r="AR390" s="1">
        <v>9845.9383991817904</v>
      </c>
      <c r="AS390" s="1">
        <v>1272.2477094390299</v>
      </c>
      <c r="AT390">
        <v>342.46372059503801</v>
      </c>
      <c r="AU390" s="1">
        <v>16022.261474135499</v>
      </c>
      <c r="AV390" s="1">
        <v>6582.5370048755003</v>
      </c>
      <c r="AW390" s="1">
        <v>0.39993841060000002</v>
      </c>
      <c r="AX390">
        <v>6789.8796692543001</v>
      </c>
      <c r="AY390" s="1">
        <v>0.41253603</v>
      </c>
      <c r="AZ390">
        <v>1602.8140590374001</v>
      </c>
      <c r="BA390" s="1">
        <v>9.7382955399999999E-2</v>
      </c>
      <c r="BB390">
        <v>1483.6460093410001</v>
      </c>
      <c r="BC390" s="1">
        <v>9.0142604099999996E-2</v>
      </c>
      <c r="BD390">
        <v>16458.876742508201</v>
      </c>
      <c r="BE390" s="1">
        <v>0.60000763403804003</v>
      </c>
      <c r="BF390">
        <v>0.28129947777675601</v>
      </c>
      <c r="BG390">
        <v>5.10704947901209E-2</v>
      </c>
      <c r="BH390">
        <v>1.86854417925084E-2</v>
      </c>
      <c r="BI390">
        <v>4.8936951602575697E-2</v>
      </c>
    </row>
    <row r="391" spans="1:61" x14ac:dyDescent="0.35">
      <c r="A391" t="s">
        <v>1639</v>
      </c>
      <c r="B391" t="s">
        <v>1014</v>
      </c>
      <c r="C391">
        <v>101</v>
      </c>
      <c r="D391">
        <v>9.8275741287128699</v>
      </c>
      <c r="E391">
        <v>992.58498699999996</v>
      </c>
      <c r="F391" t="e">
        <v>#N/A</v>
      </c>
      <c r="G391" t="e">
        <v>#N/A</v>
      </c>
      <c r="H391" t="e">
        <v>#N/A</v>
      </c>
      <c r="I391">
        <v>9.9300280209692806E-3</v>
      </c>
      <c r="J391">
        <v>0.96049385492081796</v>
      </c>
      <c r="K391">
        <v>2.1041108654287901E-2</v>
      </c>
      <c r="L391">
        <v>0.40671280642336799</v>
      </c>
      <c r="M391" t="e">
        <v>#N/A</v>
      </c>
      <c r="N391">
        <v>0.15250073833775599</v>
      </c>
      <c r="O391">
        <v>64997.454545449997</v>
      </c>
      <c r="P391" s="1">
        <v>9.7222222222222196E-2</v>
      </c>
      <c r="Q391">
        <v>0.20833333333333301</v>
      </c>
      <c r="R391">
        <v>0.69444444444444398</v>
      </c>
      <c r="S391">
        <v>10.5</v>
      </c>
      <c r="T391">
        <v>75784.095238089998</v>
      </c>
      <c r="U391" s="1">
        <v>94.531903523809504</v>
      </c>
      <c r="V391">
        <v>331544.15421356802</v>
      </c>
      <c r="W391" s="1">
        <v>0.88141461609929905</v>
      </c>
      <c r="X391">
        <v>2.3570695479825501E-2</v>
      </c>
      <c r="Y391">
        <v>9.5014688420875099E-2</v>
      </c>
      <c r="Z391">
        <v>0.118585383900701</v>
      </c>
      <c r="AA391">
        <v>331.54415421356799</v>
      </c>
      <c r="AB391">
        <v>6861.1364157173202</v>
      </c>
      <c r="AC391" s="1">
        <v>824.03192745448996</v>
      </c>
      <c r="AD391">
        <v>221537.85870410799</v>
      </c>
      <c r="AE391" s="1">
        <v>424</v>
      </c>
      <c r="AF391">
        <v>41502</v>
      </c>
      <c r="AG391" s="1">
        <v>65277.459204712803</v>
      </c>
      <c r="AH391" s="1">
        <v>27.397132785680402</v>
      </c>
      <c r="AI391">
        <v>19.9909750014988</v>
      </c>
      <c r="AJ391">
        <v>19.9832920361284</v>
      </c>
      <c r="AK391">
        <v>1</v>
      </c>
      <c r="AL391">
        <v>0.56885600000000003</v>
      </c>
      <c r="AM391">
        <v>0.77234000000000003</v>
      </c>
      <c r="AN391">
        <v>2175.89115117253</v>
      </c>
      <c r="AO391">
        <v>1.7287956282397701</v>
      </c>
      <c r="AP391">
        <v>1990.3051183263599</v>
      </c>
      <c r="AQ391" s="1">
        <v>3108.0057530630402</v>
      </c>
      <c r="AR391" s="1">
        <v>8299.7365846719204</v>
      </c>
      <c r="AS391" s="1">
        <v>914.00106981469003</v>
      </c>
      <c r="AT391" s="1">
        <v>278.97193049122802</v>
      </c>
      <c r="AU391">
        <v>14591.0204563672</v>
      </c>
      <c r="AV391" s="1">
        <v>6671.0839739051999</v>
      </c>
      <c r="AW391" s="1">
        <v>0.38704045549999999</v>
      </c>
      <c r="AX391">
        <v>7553.7517408580998</v>
      </c>
      <c r="AY391" s="1">
        <v>0.43825074400000003</v>
      </c>
      <c r="AZ391">
        <v>1032.3283904038999</v>
      </c>
      <c r="BA391">
        <v>5.9893242499999999E-2</v>
      </c>
      <c r="BB391">
        <v>1978.9771793443999</v>
      </c>
      <c r="BC391" s="1">
        <v>0.114815558</v>
      </c>
      <c r="BD391">
        <v>17236.141284511599</v>
      </c>
      <c r="BE391" s="1">
        <v>0.50781492004191098</v>
      </c>
      <c r="BF391">
        <v>0.240948903795311</v>
      </c>
      <c r="BG391">
        <v>0.149650448328814</v>
      </c>
      <c r="BH391">
        <v>4.2550112203385802E-2</v>
      </c>
      <c r="BI391">
        <v>5.90356156305787E-2</v>
      </c>
    </row>
    <row r="392" spans="1:61" x14ac:dyDescent="0.35">
      <c r="A392" t="s">
        <v>1640</v>
      </c>
      <c r="B392" t="s">
        <v>1015</v>
      </c>
      <c r="C392">
        <v>137</v>
      </c>
      <c r="D392">
        <v>8.0960279416058398</v>
      </c>
      <c r="E392">
        <v>1109.1558279999999</v>
      </c>
      <c r="F392">
        <v>1.7299016439757502E-2</v>
      </c>
      <c r="G392" t="e">
        <v>#N/A</v>
      </c>
      <c r="H392" t="e">
        <v>#N/A</v>
      </c>
      <c r="I392">
        <v>2.4850770244717602E-2</v>
      </c>
      <c r="J392">
        <v>0.89750143987301201</v>
      </c>
      <c r="K392">
        <v>5.0624661516768199E-2</v>
      </c>
      <c r="L392">
        <v>0.33929092758305901</v>
      </c>
      <c r="M392">
        <v>1.39315225553067E-2</v>
      </c>
      <c r="N392">
        <v>0.13767339725875</v>
      </c>
      <c r="O392">
        <v>57355.945685270002</v>
      </c>
      <c r="P392" s="1">
        <v>0.34782608695652201</v>
      </c>
      <c r="Q392">
        <v>0.282608695652174</v>
      </c>
      <c r="R392">
        <v>0.36956521739130399</v>
      </c>
      <c r="S392">
        <v>15</v>
      </c>
      <c r="T392">
        <v>107210.73333333</v>
      </c>
      <c r="U392" s="1">
        <v>73.943721866666706</v>
      </c>
      <c r="V392">
        <v>458289.54522700299</v>
      </c>
      <c r="W392" s="1">
        <v>0.88884120406397205</v>
      </c>
      <c r="X392">
        <v>3.6656222214545398E-2</v>
      </c>
      <c r="Y392">
        <v>7.4502573721482501E-2</v>
      </c>
      <c r="Z392">
        <v>0.111158795936028</v>
      </c>
      <c r="AA392">
        <v>458.28954522700298</v>
      </c>
      <c r="AB392">
        <v>11543.7287320461</v>
      </c>
      <c r="AC392" s="1">
        <v>1134.14677923867</v>
      </c>
      <c r="AD392">
        <v>322514.50142119301</v>
      </c>
      <c r="AE392" s="1">
        <v>556</v>
      </c>
      <c r="AF392">
        <v>51030</v>
      </c>
      <c r="AG392" s="1">
        <v>93586.382267115594</v>
      </c>
      <c r="AH392" s="1">
        <v>36.849953288475497</v>
      </c>
      <c r="AI392">
        <v>24.249997604086101</v>
      </c>
      <c r="AJ392">
        <v>24.2499150695356</v>
      </c>
      <c r="AK392">
        <v>0</v>
      </c>
      <c r="AL392">
        <v>0</v>
      </c>
      <c r="AM392">
        <v>0</v>
      </c>
      <c r="AN392">
        <v>1418.5539130575601</v>
      </c>
      <c r="AO392">
        <v>1.17665933185111</v>
      </c>
      <c r="AP392">
        <v>2707.0581375514398</v>
      </c>
      <c r="AQ392" s="1">
        <v>4114.9523671799197</v>
      </c>
      <c r="AR392" s="1">
        <v>6901.6763440745299</v>
      </c>
      <c r="AS392" s="1">
        <v>800.83969950523499</v>
      </c>
      <c r="AT392" s="1">
        <v>959.61638854590296</v>
      </c>
      <c r="AU392">
        <v>15484.142936857001</v>
      </c>
      <c r="AV392" s="1">
        <v>5368.9630454438002</v>
      </c>
      <c r="AW392" s="1">
        <v>0.31103143360000002</v>
      </c>
      <c r="AX392">
        <v>9195.5177886777001</v>
      </c>
      <c r="AY392" s="1">
        <v>0.532709027</v>
      </c>
      <c r="AZ392">
        <v>1206.3749331186</v>
      </c>
      <c r="BA392" s="1">
        <v>6.9886963600000004E-2</v>
      </c>
      <c r="BB392">
        <v>1490.9463082457</v>
      </c>
      <c r="BC392" s="1">
        <v>8.6372575800000004E-2</v>
      </c>
      <c r="BD392">
        <v>17261.802075485801</v>
      </c>
      <c r="BE392" s="1">
        <v>0.48518826112515401</v>
      </c>
      <c r="BF392">
        <v>0.17905309010551901</v>
      </c>
      <c r="BG392">
        <v>0.27241572539346898</v>
      </c>
      <c r="BH392">
        <v>4.9484330705706001E-2</v>
      </c>
      <c r="BI392">
        <v>1.38585926701513E-2</v>
      </c>
    </row>
    <row r="393" spans="1:61" x14ac:dyDescent="0.35">
      <c r="A393" t="s">
        <v>1641</v>
      </c>
      <c r="B393" t="s">
        <v>1016</v>
      </c>
      <c r="C393">
        <v>6</v>
      </c>
      <c r="D393">
        <v>263.92733550000003</v>
      </c>
      <c r="E393">
        <v>1583.5640129999999</v>
      </c>
      <c r="F393">
        <v>9.7546118115568996E-3</v>
      </c>
      <c r="G393">
        <v>0.318667912463865</v>
      </c>
      <c r="H393" t="e">
        <v>#N/A</v>
      </c>
      <c r="I393">
        <v>5.5108986133502097E-2</v>
      </c>
      <c r="J393">
        <v>0.505064148075695</v>
      </c>
      <c r="K393">
        <v>0.10780712672420401</v>
      </c>
      <c r="L393">
        <v>0.99946012733941203</v>
      </c>
      <c r="M393">
        <v>3.8486724787722498E-2</v>
      </c>
      <c r="N393">
        <v>0.14026210586597501</v>
      </c>
      <c r="O393">
        <v>77373.339544899995</v>
      </c>
      <c r="P393" s="1">
        <v>0.170542635658915</v>
      </c>
      <c r="Q393">
        <v>0.170542635658915</v>
      </c>
      <c r="R393">
        <v>0.65891472868217005</v>
      </c>
      <c r="S393">
        <v>16</v>
      </c>
      <c r="T393">
        <v>121693.1875</v>
      </c>
      <c r="U393" s="1">
        <v>98.972750812499996</v>
      </c>
      <c r="V393">
        <v>117474.37961006501</v>
      </c>
      <c r="W393" s="1">
        <v>0.49266621942264699</v>
      </c>
      <c r="X393">
        <v>0.46682115937261098</v>
      </c>
      <c r="Y393">
        <v>4.0512621204742097E-2</v>
      </c>
      <c r="Z393">
        <v>0.50733378057735301</v>
      </c>
      <c r="AA393">
        <v>117.474379610065</v>
      </c>
      <c r="AB393">
        <v>5056.4365786708504</v>
      </c>
      <c r="AC393" s="1">
        <v>399.63229449822097</v>
      </c>
      <c r="AD393">
        <v>77471.769197895803</v>
      </c>
      <c r="AE393" s="1">
        <v>27</v>
      </c>
      <c r="AF393">
        <v>29081</v>
      </c>
      <c r="AG393" s="1">
        <v>40148.373189295402</v>
      </c>
      <c r="AH393" s="1">
        <v>67.799997080869204</v>
      </c>
      <c r="AI393">
        <v>34.2349973229623</v>
      </c>
      <c r="AJ393">
        <v>50.189896812483397</v>
      </c>
      <c r="AK393">
        <v>0.5</v>
      </c>
      <c r="AL393">
        <v>0.317749</v>
      </c>
      <c r="AM393">
        <v>0.44284899999999999</v>
      </c>
      <c r="AN393">
        <v>0</v>
      </c>
      <c r="AO393">
        <v>1.31826387326089</v>
      </c>
      <c r="AP393">
        <v>2670.03428676678</v>
      </c>
      <c r="AQ393" s="1">
        <v>6785.5379396020699</v>
      </c>
      <c r="AR393" s="1">
        <v>11481.2712721074</v>
      </c>
      <c r="AS393" s="1">
        <v>1553.56227459306</v>
      </c>
      <c r="AT393">
        <v>931.48772508762499</v>
      </c>
      <c r="AU393">
        <v>23421.8934981569</v>
      </c>
      <c r="AV393" s="1">
        <v>11346.0320043178</v>
      </c>
      <c r="AW393" s="1">
        <v>0.4737209315</v>
      </c>
      <c r="AX393">
        <v>4531.0070514735999</v>
      </c>
      <c r="AY393" s="1">
        <v>0.18917916679999999</v>
      </c>
      <c r="AZ393">
        <v>1178.6062779189999</v>
      </c>
      <c r="BA393">
        <v>4.9209315099999998E-2</v>
      </c>
      <c r="BB393">
        <v>6895.2321770200997</v>
      </c>
      <c r="BC393" s="1">
        <v>0.2878905866</v>
      </c>
      <c r="BD393">
        <v>23950.877510730501</v>
      </c>
      <c r="BE393" s="1">
        <v>0.521818146452391</v>
      </c>
      <c r="BF393">
        <v>0.24558411599168001</v>
      </c>
      <c r="BG393">
        <v>0.186866528756989</v>
      </c>
      <c r="BH393">
        <v>2.74229938427312E-2</v>
      </c>
      <c r="BI393">
        <v>1.830821495621E-2</v>
      </c>
    </row>
    <row r="394" spans="1:61" x14ac:dyDescent="0.35">
      <c r="A394" t="s">
        <v>1923</v>
      </c>
      <c r="B394" t="s">
        <v>1017</v>
      </c>
      <c r="C394">
        <v>52</v>
      </c>
      <c r="D394">
        <v>148.849192326923</v>
      </c>
      <c r="E394">
        <v>7740.1580009999998</v>
      </c>
      <c r="F394">
        <v>5.8671625371137202E-2</v>
      </c>
      <c r="G394">
        <v>0.36591187295093502</v>
      </c>
      <c r="H394">
        <v>1.4241703143590199E-3</v>
      </c>
      <c r="I394">
        <v>7.6865373677554499E-2</v>
      </c>
      <c r="J394">
        <v>0.37727865240261899</v>
      </c>
      <c r="K394">
        <v>0.119848305283395</v>
      </c>
      <c r="L394">
        <v>0.79994450451937604</v>
      </c>
      <c r="M394">
        <v>7.6392157718167694E-2</v>
      </c>
      <c r="N394">
        <v>0.201051848083383</v>
      </c>
      <c r="O394">
        <v>77520.383690169998</v>
      </c>
      <c r="P394" s="1">
        <v>0.21476510067114099</v>
      </c>
      <c r="Q394">
        <v>0.17617449664429499</v>
      </c>
      <c r="R394">
        <v>0.60906040268456396</v>
      </c>
      <c r="S394">
        <v>59.43</v>
      </c>
      <c r="T394">
        <v>99552.754501090007</v>
      </c>
      <c r="U394" s="1">
        <v>130.23991251893</v>
      </c>
      <c r="V394">
        <v>302304.26300053502</v>
      </c>
      <c r="W394" s="1">
        <v>0.82196885368735295</v>
      </c>
      <c r="X394">
        <v>0.141776821330997</v>
      </c>
      <c r="Y394">
        <v>3.6254324981649898E-2</v>
      </c>
      <c r="Z394">
        <v>0.17803114631264699</v>
      </c>
      <c r="AA394">
        <v>302.304263000535</v>
      </c>
      <c r="AB394">
        <v>9163.6985951496499</v>
      </c>
      <c r="AC394" s="1">
        <v>831.16199684410003</v>
      </c>
      <c r="AD394">
        <v>191086.00909116401</v>
      </c>
      <c r="AE394" s="1">
        <v>334</v>
      </c>
      <c r="AF394">
        <v>44466.5</v>
      </c>
      <c r="AG394" s="1">
        <v>73045.045181979396</v>
      </c>
      <c r="AH394" s="1">
        <v>55.939989770233403</v>
      </c>
      <c r="AI394">
        <v>28.399999844019</v>
      </c>
      <c r="AJ394">
        <v>34.849497412349898</v>
      </c>
      <c r="AK394">
        <v>2</v>
      </c>
      <c r="AL394">
        <v>2</v>
      </c>
      <c r="AM394">
        <v>2</v>
      </c>
      <c r="AN394">
        <v>0</v>
      </c>
      <c r="AO394" s="1">
        <v>0.87599768763517705</v>
      </c>
      <c r="AP394">
        <v>1644.26249287879</v>
      </c>
      <c r="AQ394" s="1">
        <v>2407.46758885187</v>
      </c>
      <c r="AR394" s="1">
        <v>8159.0212321041699</v>
      </c>
      <c r="AS394" s="1">
        <v>1275.0189438929999</v>
      </c>
      <c r="AT394">
        <v>819.88816496770596</v>
      </c>
      <c r="AU394">
        <v>14305.6584226955</v>
      </c>
      <c r="AV394" s="1">
        <v>5040.8165556258</v>
      </c>
      <c r="AW394" s="1">
        <v>0.29873812150000001</v>
      </c>
      <c r="AX394">
        <v>7743.2093333834</v>
      </c>
      <c r="AY394" s="1">
        <v>0.45889228160000001</v>
      </c>
      <c r="AZ394">
        <v>1847.8732388911999</v>
      </c>
      <c r="BA394">
        <v>0.109512055</v>
      </c>
      <c r="BB394">
        <v>2241.797910968</v>
      </c>
      <c r="BC394" s="1">
        <v>0.13285754189999999</v>
      </c>
      <c r="BD394">
        <v>16873.697038868399</v>
      </c>
      <c r="BE394" s="1">
        <v>0.58459510007816795</v>
      </c>
      <c r="BF394">
        <v>0.19518927902083999</v>
      </c>
      <c r="BG394">
        <v>0.16949374595664701</v>
      </c>
      <c r="BH394">
        <v>3.6863469406136301E-2</v>
      </c>
      <c r="BI394">
        <v>1.38584055382081E-2</v>
      </c>
    </row>
    <row r="395" spans="1:61" x14ac:dyDescent="0.35">
      <c r="A395" t="s">
        <v>1642</v>
      </c>
      <c r="B395" t="s">
        <v>1018</v>
      </c>
      <c r="C395">
        <v>184</v>
      </c>
      <c r="D395">
        <v>6.2412533315217402</v>
      </c>
      <c r="E395">
        <v>1148.390613</v>
      </c>
      <c r="F395" t="e">
        <v>#N/A</v>
      </c>
      <c r="G395" t="e">
        <v>#N/A</v>
      </c>
      <c r="H395" t="e">
        <v>#N/A</v>
      </c>
      <c r="I395" t="e">
        <v>#N/A</v>
      </c>
      <c r="J395">
        <v>0.97534203305405698</v>
      </c>
      <c r="K395">
        <v>1.0299844503285501E-2</v>
      </c>
      <c r="L395">
        <v>0.83152636005701497</v>
      </c>
      <c r="M395" t="e">
        <v>#N/A</v>
      </c>
      <c r="N395">
        <v>0.17268000822593599</v>
      </c>
      <c r="O395">
        <v>69036.131386859997</v>
      </c>
      <c r="P395" s="1">
        <v>7.69230769230769E-2</v>
      </c>
      <c r="Q395">
        <v>9.6153846153846201E-2</v>
      </c>
      <c r="R395">
        <v>0.82692307692307698</v>
      </c>
      <c r="S395">
        <v>10.39</v>
      </c>
      <c r="T395">
        <v>95757.651588060005</v>
      </c>
      <c r="U395" s="1">
        <v>110.528451684312</v>
      </c>
      <c r="V395">
        <v>134209.491313562</v>
      </c>
      <c r="W395" s="1">
        <v>0.84620579202895896</v>
      </c>
      <c r="X395">
        <v>6.2439545791816098E-2</v>
      </c>
      <c r="Y395">
        <v>9.1354662179224499E-2</v>
      </c>
      <c r="Z395">
        <v>0.15379420797104101</v>
      </c>
      <c r="AA395">
        <v>134.20949131356201</v>
      </c>
      <c r="AB395">
        <v>2645.2671814028499</v>
      </c>
      <c r="AC395" s="1">
        <v>358.00450242795603</v>
      </c>
      <c r="AD395">
        <v>95531.676851181794</v>
      </c>
      <c r="AE395" s="1">
        <v>46</v>
      </c>
      <c r="AF395">
        <v>37491.5</v>
      </c>
      <c r="AG395" s="1">
        <v>56950.539154929596</v>
      </c>
      <c r="AH395" s="1">
        <v>19.709972208865999</v>
      </c>
      <c r="AI395">
        <v>19.709993912041998</v>
      </c>
      <c r="AJ395">
        <v>19.709897344934099</v>
      </c>
      <c r="AK395">
        <v>0.5</v>
      </c>
      <c r="AL395">
        <v>0.5</v>
      </c>
      <c r="AM395">
        <v>0.5</v>
      </c>
      <c r="AN395">
        <v>0</v>
      </c>
      <c r="AO395" s="1">
        <v>0.67759239125391801</v>
      </c>
      <c r="AP395">
        <v>2002.83779226607</v>
      </c>
      <c r="AQ395" s="1">
        <v>4091.2549761498299</v>
      </c>
      <c r="AR395" s="1">
        <v>10741.171828091199</v>
      </c>
      <c r="AS395" s="1">
        <v>1026.50350556288</v>
      </c>
      <c r="AT395">
        <v>608.16462804019795</v>
      </c>
      <c r="AU395">
        <v>18469.932730110198</v>
      </c>
      <c r="AV395" s="1">
        <v>14072.569515876499</v>
      </c>
      <c r="AW395" s="1">
        <v>0.69580033019999998</v>
      </c>
      <c r="AX395">
        <v>2352.4460229481001</v>
      </c>
      <c r="AY395" s="1">
        <v>0.11631370639999999</v>
      </c>
      <c r="AZ395">
        <v>911.80879071619995</v>
      </c>
      <c r="BA395">
        <v>4.50832278E-2</v>
      </c>
      <c r="BB395">
        <v>2888.1869336648001</v>
      </c>
      <c r="BC395" s="1">
        <v>0.1428027355</v>
      </c>
      <c r="BD395">
        <v>20225.011263205601</v>
      </c>
      <c r="BE395" s="1">
        <v>0.54007791748608602</v>
      </c>
      <c r="BF395">
        <v>0.25276710971035599</v>
      </c>
      <c r="BG395">
        <v>0.16352946566845999</v>
      </c>
      <c r="BH395">
        <v>3.544397188653E-2</v>
      </c>
      <c r="BI395">
        <v>8.1815352485677707E-3</v>
      </c>
    </row>
    <row r="396" spans="1:61" x14ac:dyDescent="0.35">
      <c r="A396" t="s">
        <v>1643</v>
      </c>
      <c r="B396" t="s">
        <v>1019</v>
      </c>
      <c r="C396">
        <v>32</v>
      </c>
      <c r="D396">
        <v>51.971905468750002</v>
      </c>
      <c r="E396">
        <v>1663.1009750000001</v>
      </c>
      <c r="F396">
        <v>7.73073320128997E-3</v>
      </c>
      <c r="G396">
        <v>7.9192877884777194E-3</v>
      </c>
      <c r="H396" t="e">
        <v>#N/A</v>
      </c>
      <c r="I396">
        <v>1.4311429257465201E-2</v>
      </c>
      <c r="J396">
        <v>0.93063037664814996</v>
      </c>
      <c r="K396">
        <v>3.6362293185971901E-2</v>
      </c>
      <c r="L396">
        <v>0.35058882219576099</v>
      </c>
      <c r="M396" t="e">
        <v>#N/A</v>
      </c>
      <c r="N396">
        <v>0.124912114790003</v>
      </c>
      <c r="O396">
        <v>61321.066446700002</v>
      </c>
      <c r="P396" s="1">
        <v>0.316239316239316</v>
      </c>
      <c r="Q396">
        <v>8.54700854700855E-2</v>
      </c>
      <c r="R396">
        <v>0.59829059829059805</v>
      </c>
      <c r="S396">
        <v>18.25</v>
      </c>
      <c r="T396">
        <v>77854.794520540003</v>
      </c>
      <c r="U396" s="1">
        <v>91.128820547945196</v>
      </c>
      <c r="V396">
        <v>261135.04623494099</v>
      </c>
      <c r="W396" s="1">
        <v>0.82739575349829297</v>
      </c>
      <c r="X396">
        <v>9.1341129665748297E-2</v>
      </c>
      <c r="Y396">
        <v>8.1263116835958701E-2</v>
      </c>
      <c r="Z396">
        <v>0.172604246501707</v>
      </c>
      <c r="AA396">
        <v>261.135046234941</v>
      </c>
      <c r="AB396">
        <v>6653.5972056657602</v>
      </c>
      <c r="AC396" s="1">
        <v>845.223700262698</v>
      </c>
      <c r="AD396">
        <v>211089.594667917</v>
      </c>
      <c r="AE396" s="1">
        <v>397</v>
      </c>
      <c r="AF396">
        <v>45121.5</v>
      </c>
      <c r="AG396" s="1">
        <v>71199.879934698707</v>
      </c>
      <c r="AH396" s="1">
        <v>46.3999571575266</v>
      </c>
      <c r="AI396">
        <v>23.599996961035899</v>
      </c>
      <c r="AJ396">
        <v>23.892671589078599</v>
      </c>
      <c r="AK396">
        <v>1.5</v>
      </c>
      <c r="AL396">
        <v>1.5</v>
      </c>
      <c r="AM396">
        <v>1.5</v>
      </c>
      <c r="AN396">
        <v>2251.1049336616502</v>
      </c>
      <c r="AO396" s="1">
        <v>1.1282732145055301</v>
      </c>
      <c r="AP396">
        <v>2114.7576682768799</v>
      </c>
      <c r="AQ396" s="1">
        <v>2893.2672774122998</v>
      </c>
      <c r="AR396" s="1">
        <v>7763.9835849413803</v>
      </c>
      <c r="AS396" s="1">
        <v>704.96083979507</v>
      </c>
      <c r="AT396">
        <v>200.94156339484999</v>
      </c>
      <c r="AU396">
        <v>13677.9109338205</v>
      </c>
      <c r="AV396" s="1">
        <v>6353.0005718456996</v>
      </c>
      <c r="AW396" s="1">
        <v>0.37256586450000001</v>
      </c>
      <c r="AX396">
        <v>8070.2066549113997</v>
      </c>
      <c r="AY396" s="1">
        <v>0.47326983290000002</v>
      </c>
      <c r="AZ396">
        <v>1327.5430831186</v>
      </c>
      <c r="BA396" s="1">
        <v>7.7852540799999995E-2</v>
      </c>
      <c r="BB396">
        <v>1301.2696884459999</v>
      </c>
      <c r="BC396" s="1">
        <v>7.6311761800000003E-2</v>
      </c>
      <c r="BD396">
        <v>17052.019998321699</v>
      </c>
      <c r="BE396" s="1">
        <v>0.53864776761266397</v>
      </c>
      <c r="BF396">
        <v>0.243003773201315</v>
      </c>
      <c r="BG396">
        <v>0.14829382416537901</v>
      </c>
      <c r="BH396">
        <v>4.5428885756099997E-2</v>
      </c>
      <c r="BI396">
        <v>2.4625749264542598E-2</v>
      </c>
    </row>
    <row r="397" spans="1:61" x14ac:dyDescent="0.35">
      <c r="A397" t="s">
        <v>1644</v>
      </c>
      <c r="B397" t="s">
        <v>1020</v>
      </c>
      <c r="C397">
        <v>68</v>
      </c>
      <c r="D397">
        <v>22.040530191176501</v>
      </c>
      <c r="E397">
        <v>1498.7560530000001</v>
      </c>
      <c r="F397" t="e">
        <v>#N/A</v>
      </c>
      <c r="G397">
        <v>1.18140472855548E-2</v>
      </c>
      <c r="H397" t="e">
        <v>#N/A</v>
      </c>
      <c r="I397">
        <v>3.7915506439112498E-2</v>
      </c>
      <c r="J397">
        <v>0.90576169185016397</v>
      </c>
      <c r="K397">
        <v>3.9565114200717497E-2</v>
      </c>
      <c r="L397">
        <v>0.45608150250870599</v>
      </c>
      <c r="M397">
        <v>1.40657213378024E-2</v>
      </c>
      <c r="N397">
        <v>0.150476084179063</v>
      </c>
      <c r="O397">
        <v>64578.848556099998</v>
      </c>
      <c r="P397" s="1">
        <v>0.32727272727272699</v>
      </c>
      <c r="Q397">
        <v>0.190909090909091</v>
      </c>
      <c r="R397">
        <v>0.48181818181818198</v>
      </c>
      <c r="S397">
        <v>15</v>
      </c>
      <c r="T397">
        <v>93999.733333330005</v>
      </c>
      <c r="U397" s="1">
        <v>99.917070199999998</v>
      </c>
      <c r="V397">
        <v>209181.83407663601</v>
      </c>
      <c r="W397" s="1">
        <v>0.85565917076235598</v>
      </c>
      <c r="X397">
        <v>9.6126840731793395E-2</v>
      </c>
      <c r="Y397">
        <v>4.82139885058505E-2</v>
      </c>
      <c r="Z397">
        <v>0.14434082923764399</v>
      </c>
      <c r="AA397">
        <v>209.18183407663599</v>
      </c>
      <c r="AB397">
        <v>5402.8092055351999</v>
      </c>
      <c r="AC397" s="1">
        <v>799.96683756512596</v>
      </c>
      <c r="AD397">
        <v>170788.76688293301</v>
      </c>
      <c r="AE397" s="1">
        <v>257</v>
      </c>
      <c r="AF397">
        <v>41919</v>
      </c>
      <c r="AG397" s="1">
        <v>71152.757705813507</v>
      </c>
      <c r="AH397" s="1">
        <v>29.022624835518599</v>
      </c>
      <c r="AI397">
        <v>25.5264894623825</v>
      </c>
      <c r="AJ397">
        <v>26.912559557248098</v>
      </c>
      <c r="AK397">
        <v>1</v>
      </c>
      <c r="AL397">
        <v>0.64844100000000005</v>
      </c>
      <c r="AM397">
        <v>0.88172600000000001</v>
      </c>
      <c r="AN397">
        <v>1914.14773221937</v>
      </c>
      <c r="AO397">
        <v>1.269767098814</v>
      </c>
      <c r="AP397">
        <v>1674.95071327662</v>
      </c>
      <c r="AQ397" s="1">
        <v>2649.4525590416401</v>
      </c>
      <c r="AR397" s="1">
        <v>8127.5177675629402</v>
      </c>
      <c r="AS397" s="1">
        <v>1326.83817090812</v>
      </c>
      <c r="AT397">
        <v>650.11497905189799</v>
      </c>
      <c r="AU397">
        <v>14428.874189841201</v>
      </c>
      <c r="AV397" s="1">
        <v>6058.5621355757003</v>
      </c>
      <c r="AW397" s="1">
        <v>0.40024163530000001</v>
      </c>
      <c r="AX397">
        <v>6715.5826170562004</v>
      </c>
      <c r="AY397" s="1">
        <v>0.44364582029999999</v>
      </c>
      <c r="AZ397">
        <v>1144.2492332001</v>
      </c>
      <c r="BA397" s="1">
        <v>7.55915635E-2</v>
      </c>
      <c r="BB397">
        <v>1218.8671127399</v>
      </c>
      <c r="BC397" s="1">
        <v>8.0520981000000005E-2</v>
      </c>
      <c r="BD397">
        <v>15137.2610985719</v>
      </c>
      <c r="BE397" s="1">
        <v>0.53653937486343495</v>
      </c>
      <c r="BF397">
        <v>0.21439254106097699</v>
      </c>
      <c r="BG397">
        <v>0.187639721605451</v>
      </c>
      <c r="BH397">
        <v>4.6610474905768799E-2</v>
      </c>
      <c r="BI397">
        <v>1.48178875643676E-2</v>
      </c>
    </row>
    <row r="398" spans="1:61" x14ac:dyDescent="0.35">
      <c r="A398" t="s">
        <v>1645</v>
      </c>
      <c r="B398" t="s">
        <v>1021</v>
      </c>
      <c r="C398">
        <v>92</v>
      </c>
      <c r="D398">
        <v>12.9550622282609</v>
      </c>
      <c r="E398">
        <v>1191.8657250000001</v>
      </c>
      <c r="F398" t="e">
        <v>#N/A</v>
      </c>
      <c r="G398" t="e">
        <v>#N/A</v>
      </c>
      <c r="H398" t="e">
        <v>#N/A</v>
      </c>
      <c r="I398">
        <v>2.34898928773098E-2</v>
      </c>
      <c r="J398">
        <v>0.94465086513232099</v>
      </c>
      <c r="K398">
        <v>2.74944462116345E-2</v>
      </c>
      <c r="L398">
        <v>0.40617846833032301</v>
      </c>
      <c r="M398" t="e">
        <v>#N/A</v>
      </c>
      <c r="N398">
        <v>0.105263237768807</v>
      </c>
      <c r="O398">
        <v>64169.493975899997</v>
      </c>
      <c r="P398" s="1">
        <v>0.14772727272727301</v>
      </c>
      <c r="Q398">
        <v>0.14772727272727301</v>
      </c>
      <c r="R398">
        <v>0.70454545454545503</v>
      </c>
      <c r="S398">
        <v>11</v>
      </c>
      <c r="T398">
        <v>91916.636363629994</v>
      </c>
      <c r="U398" s="1">
        <v>108.35142954545501</v>
      </c>
      <c r="V398">
        <v>213423.25285845401</v>
      </c>
      <c r="W398" s="1">
        <v>0.85455450929202603</v>
      </c>
      <c r="X398">
        <v>5.6457070369340397E-2</v>
      </c>
      <c r="Y398">
        <v>8.8988420338633398E-2</v>
      </c>
      <c r="Z398">
        <v>0.145445490707974</v>
      </c>
      <c r="AA398">
        <v>213.42325285845399</v>
      </c>
      <c r="AB398">
        <v>4743.5779730976001</v>
      </c>
      <c r="AC398" s="1">
        <v>466.07187231598601</v>
      </c>
      <c r="AD398">
        <v>151810.57887281699</v>
      </c>
      <c r="AE398" s="1">
        <v>181</v>
      </c>
      <c r="AF398">
        <v>40405</v>
      </c>
      <c r="AG398" s="1">
        <v>61561.599449793699</v>
      </c>
      <c r="AH398" s="1">
        <v>25.499963553872899</v>
      </c>
      <c r="AI398">
        <v>21.899994580784099</v>
      </c>
      <c r="AJ398">
        <v>22.002786696552999</v>
      </c>
      <c r="AK398">
        <v>4.5</v>
      </c>
      <c r="AL398">
        <v>1.9881180000000001</v>
      </c>
      <c r="AM398">
        <v>3.5393340000000002</v>
      </c>
      <c r="AN398">
        <v>2361.6705396910402</v>
      </c>
      <c r="AO398">
        <v>1.67394982148571</v>
      </c>
      <c r="AP398">
        <v>1703.8913842412901</v>
      </c>
      <c r="AQ398" s="1">
        <v>2700.9589607923299</v>
      </c>
      <c r="AR398" s="1">
        <v>8711.0097406316509</v>
      </c>
      <c r="AS398" s="1">
        <v>391.72714694853698</v>
      </c>
      <c r="AT398" s="1">
        <v>575.66121385024303</v>
      </c>
      <c r="AU398">
        <v>14083.2484464641</v>
      </c>
      <c r="AV398" s="1">
        <v>8188.8208273235005</v>
      </c>
      <c r="AW398" s="1">
        <v>0.49243090969999997</v>
      </c>
      <c r="AX398">
        <v>5978.1993482776998</v>
      </c>
      <c r="AY398" s="1">
        <v>0.35949622120000002</v>
      </c>
      <c r="AZ398">
        <v>1215.9668811552001</v>
      </c>
      <c r="BA398">
        <v>7.3121599600000003E-2</v>
      </c>
      <c r="BB398">
        <v>1246.3931602770999</v>
      </c>
      <c r="BC398" s="1">
        <v>7.4951269599999995E-2</v>
      </c>
      <c r="BD398">
        <v>16629.3802170335</v>
      </c>
      <c r="BE398" s="1">
        <v>0.56014794409100199</v>
      </c>
      <c r="BF398">
        <v>0.26257457846740301</v>
      </c>
      <c r="BG398">
        <v>0.12777869371335601</v>
      </c>
      <c r="BH398">
        <v>3.9072636448192602E-2</v>
      </c>
      <c r="BI398">
        <v>1.04261472800468E-2</v>
      </c>
    </row>
    <row r="399" spans="1:61" x14ac:dyDescent="0.35">
      <c r="A399" t="s">
        <v>1646</v>
      </c>
      <c r="B399" t="s">
        <v>1022</v>
      </c>
      <c r="C399">
        <v>8</v>
      </c>
      <c r="D399">
        <v>102.02291775</v>
      </c>
      <c r="E399">
        <v>816.18334200000004</v>
      </c>
      <c r="F399" t="e">
        <v>#N/A</v>
      </c>
      <c r="G399">
        <v>3.0241292243309001E-2</v>
      </c>
      <c r="H399" t="e">
        <v>#N/A</v>
      </c>
      <c r="I399">
        <v>0.17662679931632599</v>
      </c>
      <c r="J399">
        <v>0.75081056875887198</v>
      </c>
      <c r="K399">
        <v>3.4818081616078002E-2</v>
      </c>
      <c r="L399">
        <v>0.59480999523117695</v>
      </c>
      <c r="M399" t="e">
        <v>#N/A</v>
      </c>
      <c r="N399">
        <v>0.149782680000003</v>
      </c>
      <c r="O399">
        <v>72877.336956519997</v>
      </c>
      <c r="P399" s="1">
        <v>0.18032786885245899</v>
      </c>
      <c r="Q399">
        <v>0.16393442622950799</v>
      </c>
      <c r="R399">
        <v>0.65573770491803296</v>
      </c>
      <c r="S399">
        <v>10</v>
      </c>
      <c r="T399">
        <v>77702.216</v>
      </c>
      <c r="U399" s="1">
        <v>81.618334200000007</v>
      </c>
      <c r="V399">
        <v>198173.843641126</v>
      </c>
      <c r="W399" s="1">
        <v>0.66180192559713502</v>
      </c>
      <c r="X399">
        <v>0.30892709126564299</v>
      </c>
      <c r="Y399">
        <v>2.9270983137222598E-2</v>
      </c>
      <c r="Z399">
        <v>0.33819807440286498</v>
      </c>
      <c r="AA399">
        <v>198.17384364112601</v>
      </c>
      <c r="AB399">
        <v>8036.7457438257798</v>
      </c>
      <c r="AC399" s="1">
        <v>655.85664697381196</v>
      </c>
      <c r="AD399">
        <v>151407.87082058701</v>
      </c>
      <c r="AE399" s="1">
        <v>179</v>
      </c>
      <c r="AF399">
        <v>44042</v>
      </c>
      <c r="AG399" s="1">
        <v>62888.193510555102</v>
      </c>
      <c r="AH399" s="1">
        <v>75.399991973758404</v>
      </c>
      <c r="AI399">
        <v>32.174292164507399</v>
      </c>
      <c r="AJ399">
        <v>55.2038933888998</v>
      </c>
      <c r="AK399">
        <v>1.75</v>
      </c>
      <c r="AL399">
        <v>1.182013</v>
      </c>
      <c r="AM399">
        <v>1.581804</v>
      </c>
      <c r="AN399">
        <v>509.30510169613302</v>
      </c>
      <c r="AO399" s="1">
        <v>1.0884653075967601</v>
      </c>
      <c r="AP399">
        <v>2836.37854495688</v>
      </c>
      <c r="AQ399" s="1">
        <v>3221.4442083038698</v>
      </c>
      <c r="AR399" s="1">
        <v>9424.7324518416808</v>
      </c>
      <c r="AS399" s="1">
        <v>1138.91501108338</v>
      </c>
      <c r="AT399">
        <v>696.85747151649196</v>
      </c>
      <c r="AU399">
        <v>17318.327687702302</v>
      </c>
      <c r="AV399" s="1">
        <v>8575.1334316465</v>
      </c>
      <c r="AW399" s="1">
        <v>0.44102247729999999</v>
      </c>
      <c r="AX399">
        <v>8040.9263008695998</v>
      </c>
      <c r="AY399" s="1">
        <v>0.41354799489999999</v>
      </c>
      <c r="AZ399">
        <v>1481.5489735634001</v>
      </c>
      <c r="BA399">
        <v>7.6196645100000002E-2</v>
      </c>
      <c r="BB399">
        <v>1346.1472775893999</v>
      </c>
      <c r="BC399" s="1">
        <v>6.9232882699999998E-2</v>
      </c>
      <c r="BD399">
        <v>19443.7559836689</v>
      </c>
      <c r="BE399" s="1">
        <v>0.52106240376336599</v>
      </c>
      <c r="BF399">
        <v>0.213084130766719</v>
      </c>
      <c r="BG399">
        <v>0.17808812645223199</v>
      </c>
      <c r="BH399">
        <v>3.6909035641245203E-2</v>
      </c>
      <c r="BI399">
        <v>5.0856303376438497E-2</v>
      </c>
    </row>
    <row r="400" spans="1:61" x14ac:dyDescent="0.35">
      <c r="A400" t="s">
        <v>1647</v>
      </c>
      <c r="B400" t="s">
        <v>1023</v>
      </c>
      <c r="C400">
        <v>25</v>
      </c>
      <c r="D400">
        <v>82.640939079999995</v>
      </c>
      <c r="E400">
        <v>2066.0234770000002</v>
      </c>
      <c r="F400">
        <v>1.0915074402503E-2</v>
      </c>
      <c r="G400">
        <v>1.6246117121687002E-2</v>
      </c>
      <c r="H400" t="e">
        <v>#N/A</v>
      </c>
      <c r="I400">
        <v>2.07917297859938E-2</v>
      </c>
      <c r="J400">
        <v>0.90759248426338401</v>
      </c>
      <c r="K400">
        <v>4.44160159795884E-2</v>
      </c>
      <c r="L400">
        <v>0.42136343125892001</v>
      </c>
      <c r="M400">
        <v>7.5250881582725896E-3</v>
      </c>
      <c r="N400">
        <v>0.198139766716489</v>
      </c>
      <c r="O400">
        <v>64122.832807569997</v>
      </c>
      <c r="P400" s="1">
        <v>0.17361111111111099</v>
      </c>
      <c r="Q400">
        <v>0.131944444444444</v>
      </c>
      <c r="R400">
        <v>0.69444444444444398</v>
      </c>
      <c r="S400">
        <v>28.75</v>
      </c>
      <c r="T400">
        <v>75451.703652170007</v>
      </c>
      <c r="U400" s="1">
        <v>71.861686156521699</v>
      </c>
      <c r="V400">
        <v>224607.46219293799</v>
      </c>
      <c r="W400" s="1">
        <v>0.83111795212478501</v>
      </c>
      <c r="X400">
        <v>0.109948578399704</v>
      </c>
      <c r="Y400">
        <v>5.8933469475510598E-2</v>
      </c>
      <c r="Z400">
        <v>0.16888204787521499</v>
      </c>
      <c r="AA400">
        <v>224.60746219293799</v>
      </c>
      <c r="AB400">
        <v>5328.2908556222601</v>
      </c>
      <c r="AC400" s="1">
        <v>593.11895708917905</v>
      </c>
      <c r="AD400">
        <v>164292.40670468099</v>
      </c>
      <c r="AE400" s="1">
        <v>234</v>
      </c>
      <c r="AF400">
        <v>46680</v>
      </c>
      <c r="AG400" s="1">
        <v>70052.403785033195</v>
      </c>
      <c r="AH400" s="1">
        <v>56.699968626292303</v>
      </c>
      <c r="AI400">
        <v>20.485099988451399</v>
      </c>
      <c r="AJ400">
        <v>30.519897587288099</v>
      </c>
      <c r="AK400">
        <v>3.2</v>
      </c>
      <c r="AL400">
        <v>1.658603</v>
      </c>
      <c r="AM400">
        <v>2.316173</v>
      </c>
      <c r="AN400">
        <v>984.69274558006396</v>
      </c>
      <c r="AO400" s="1">
        <v>0.87694949713733195</v>
      </c>
      <c r="AP400">
        <v>1573.18862354825</v>
      </c>
      <c r="AQ400" s="1">
        <v>2476.5193120794302</v>
      </c>
      <c r="AR400" s="1">
        <v>7702.8736493878696</v>
      </c>
      <c r="AS400" s="1">
        <v>1435.3557077221899</v>
      </c>
      <c r="AT400">
        <v>354.567180942059</v>
      </c>
      <c r="AU400">
        <v>13542.504473679801</v>
      </c>
      <c r="AV400" s="1">
        <v>6170.4340461474003</v>
      </c>
      <c r="AW400" s="1">
        <v>0.43094409859999999</v>
      </c>
      <c r="AX400">
        <v>5492.2475121808002</v>
      </c>
      <c r="AY400" s="1">
        <v>0.3835794428</v>
      </c>
      <c r="AZ400">
        <v>1320.6514080658999</v>
      </c>
      <c r="BA400">
        <v>9.2234505100000003E-2</v>
      </c>
      <c r="BB400">
        <v>1335.0764656778999</v>
      </c>
      <c r="BC400" s="1">
        <v>9.3241953399999994E-2</v>
      </c>
      <c r="BD400">
        <v>14318.409432072</v>
      </c>
      <c r="BE400" s="1">
        <v>0.58660163801827803</v>
      </c>
      <c r="BF400">
        <v>0.23271394300262799</v>
      </c>
      <c r="BG400">
        <v>0.14281921732373501</v>
      </c>
      <c r="BH400">
        <v>2.6719676779347799E-2</v>
      </c>
      <c r="BI400">
        <v>1.1145524876011399E-2</v>
      </c>
    </row>
    <row r="401" spans="1:61" x14ac:dyDescent="0.35">
      <c r="A401" t="s">
        <v>1648</v>
      </c>
      <c r="B401" t="s">
        <v>1024</v>
      </c>
      <c r="C401">
        <v>32</v>
      </c>
      <c r="D401">
        <v>73.994585499999999</v>
      </c>
      <c r="E401">
        <v>2367.826736</v>
      </c>
      <c r="F401">
        <v>5.3535860136885802E-3</v>
      </c>
      <c r="G401">
        <v>1.18181440766545E-2</v>
      </c>
      <c r="H401" t="e">
        <v>#N/A</v>
      </c>
      <c r="I401">
        <v>0.13275406128352499</v>
      </c>
      <c r="J401">
        <v>0.79401374275084902</v>
      </c>
      <c r="K401">
        <v>5.5239129481309303E-2</v>
      </c>
      <c r="L401">
        <v>0.57861287150159602</v>
      </c>
      <c r="M401">
        <v>3.4929102597700101E-2</v>
      </c>
      <c r="N401">
        <v>0.17167378198392799</v>
      </c>
      <c r="O401">
        <v>66301.496581800006</v>
      </c>
      <c r="P401" s="1">
        <v>0.206703910614525</v>
      </c>
      <c r="Q401">
        <v>0.100558659217877</v>
      </c>
      <c r="R401">
        <v>0.69273743016759803</v>
      </c>
      <c r="S401">
        <v>19</v>
      </c>
      <c r="T401">
        <v>94089.368421050007</v>
      </c>
      <c r="U401" s="1">
        <v>124.62245978947399</v>
      </c>
      <c r="V401">
        <v>166515.00889210301</v>
      </c>
      <c r="W401" s="1">
        <v>0.79919898790370802</v>
      </c>
      <c r="X401">
        <v>0.149458014076287</v>
      </c>
      <c r="Y401">
        <v>5.1342998020004603E-2</v>
      </c>
      <c r="Z401">
        <v>0.200801012096292</v>
      </c>
      <c r="AA401">
        <v>166.515008892103</v>
      </c>
      <c r="AB401">
        <v>4194.1265587601702</v>
      </c>
      <c r="AC401" s="1">
        <v>492.44231947890302</v>
      </c>
      <c r="AD401">
        <v>135076.50724183099</v>
      </c>
      <c r="AE401" s="1">
        <v>122</v>
      </c>
      <c r="AF401">
        <v>38023</v>
      </c>
      <c r="AG401" s="1">
        <v>60931.130521040002</v>
      </c>
      <c r="AH401" s="1">
        <v>41.599974312678903</v>
      </c>
      <c r="AI401">
        <v>23.9999996191771</v>
      </c>
      <c r="AJ401">
        <v>25.900491293544</v>
      </c>
      <c r="AK401">
        <v>3</v>
      </c>
      <c r="AL401">
        <v>0.97924500000000003</v>
      </c>
      <c r="AM401">
        <v>2.1705420000000002</v>
      </c>
      <c r="AN401">
        <v>1236.3773393933</v>
      </c>
      <c r="AO401">
        <v>0.94461891529745401</v>
      </c>
      <c r="AP401">
        <v>1496.03913417422</v>
      </c>
      <c r="AQ401" s="1">
        <v>2834.91199670279</v>
      </c>
      <c r="AR401" s="1">
        <v>9166.3508313388702</v>
      </c>
      <c r="AS401" s="1">
        <v>880.11362838163302</v>
      </c>
      <c r="AT401" s="1">
        <v>338.98881949274499</v>
      </c>
      <c r="AU401">
        <v>14716.404410090299</v>
      </c>
      <c r="AV401" s="1">
        <v>7334.8029201536001</v>
      </c>
      <c r="AW401" s="1">
        <v>0.47802858970000001</v>
      </c>
      <c r="AX401">
        <v>4907.8301288301</v>
      </c>
      <c r="AY401" s="1">
        <v>0.31985632619999999</v>
      </c>
      <c r="AZ401">
        <v>782.20968582540002</v>
      </c>
      <c r="BA401" s="1">
        <v>5.0978682999999997E-2</v>
      </c>
      <c r="BB401">
        <v>2319.0155143632001</v>
      </c>
      <c r="BC401" s="1">
        <v>0.15113640110000001</v>
      </c>
      <c r="BD401">
        <v>15343.858249172299</v>
      </c>
      <c r="BE401" s="1">
        <v>0.54348783107991805</v>
      </c>
      <c r="BF401">
        <v>0.23889399970018499</v>
      </c>
      <c r="BG401">
        <v>0.16622536614694799</v>
      </c>
      <c r="BH401">
        <v>4.0031777899269198E-2</v>
      </c>
      <c r="BI401">
        <v>1.13610251736792E-2</v>
      </c>
    </row>
    <row r="402" spans="1:61" x14ac:dyDescent="0.35">
      <c r="A402" t="s">
        <v>1649</v>
      </c>
      <c r="B402" t="s">
        <v>1025</v>
      </c>
      <c r="C402">
        <v>73</v>
      </c>
      <c r="D402">
        <v>17.483028602739701</v>
      </c>
      <c r="E402">
        <v>1276.261088</v>
      </c>
      <c r="F402" t="e">
        <v>#N/A</v>
      </c>
      <c r="G402" t="e">
        <v>#N/A</v>
      </c>
      <c r="H402" t="e">
        <v>#N/A</v>
      </c>
      <c r="I402">
        <v>2.40763684229123E-2</v>
      </c>
      <c r="J402">
        <v>0.94678398776428396</v>
      </c>
      <c r="K402">
        <v>2.2484945353733399E-2</v>
      </c>
      <c r="L402">
        <v>0.33248577808448299</v>
      </c>
      <c r="M402" t="e">
        <v>#N/A</v>
      </c>
      <c r="N402">
        <v>0.14155030555648199</v>
      </c>
      <c r="O402">
        <v>62858.675944870003</v>
      </c>
      <c r="P402" s="1">
        <v>0.12195121951219499</v>
      </c>
      <c r="Q402">
        <v>0.26829268292682901</v>
      </c>
      <c r="R402">
        <v>0.60975609756097604</v>
      </c>
      <c r="S402">
        <v>13</v>
      </c>
      <c r="T402">
        <v>65383.692307689998</v>
      </c>
      <c r="U402" s="1">
        <v>98.173929846153797</v>
      </c>
      <c r="V402">
        <v>213510.474120167</v>
      </c>
      <c r="W402" s="1">
        <v>0.88688798855876705</v>
      </c>
      <c r="X402">
        <v>7.7382709730093896E-2</v>
      </c>
      <c r="Y402">
        <v>3.5729301711139E-2</v>
      </c>
      <c r="Z402">
        <v>0.11311201144123301</v>
      </c>
      <c r="AA402">
        <v>213.510474120167</v>
      </c>
      <c r="AB402">
        <v>4574.3257824687398</v>
      </c>
      <c r="AC402" s="1">
        <v>557.66623827365299</v>
      </c>
      <c r="AD402">
        <v>155577.078127605</v>
      </c>
      <c r="AE402" s="1">
        <v>199</v>
      </c>
      <c r="AF402">
        <v>41110</v>
      </c>
      <c r="AG402" s="1">
        <v>66978.274793388395</v>
      </c>
      <c r="AH402" s="1">
        <v>27.499933237880601</v>
      </c>
      <c r="AI402">
        <v>21.0999929491398</v>
      </c>
      <c r="AJ402">
        <v>22.336756233043001</v>
      </c>
      <c r="AK402">
        <v>2.5</v>
      </c>
      <c r="AL402">
        <v>0.63648300000000002</v>
      </c>
      <c r="AM402">
        <v>1.1631480000000001</v>
      </c>
      <c r="AN402">
        <v>1266.0968787602801</v>
      </c>
      <c r="AO402">
        <v>1.2584380498938399</v>
      </c>
      <c r="AP402">
        <v>1657.8407113513799</v>
      </c>
      <c r="AQ402" s="1">
        <v>2572.5718278735098</v>
      </c>
      <c r="AR402" s="1">
        <v>6886.5145718522499</v>
      </c>
      <c r="AS402" s="1">
        <v>604.99257343180898</v>
      </c>
      <c r="AT402">
        <v>407.11588317264398</v>
      </c>
      <c r="AU402">
        <v>12129.0355676816</v>
      </c>
      <c r="AV402" s="1">
        <v>7253.2396017278998</v>
      </c>
      <c r="AW402" s="1">
        <v>0.49186666839999998</v>
      </c>
      <c r="AX402">
        <v>5159.8727972452998</v>
      </c>
      <c r="AY402" s="1">
        <v>0.34990839699999998</v>
      </c>
      <c r="AZ402">
        <v>1251.0073507903001</v>
      </c>
      <c r="BA402">
        <v>8.4835032599999999E-2</v>
      </c>
      <c r="BB402">
        <v>1082.2334150040001</v>
      </c>
      <c r="BC402" s="1">
        <v>7.3389902100000001E-2</v>
      </c>
      <c r="BD402">
        <v>14746.353164767501</v>
      </c>
      <c r="BE402" s="1">
        <v>0.54685066264902404</v>
      </c>
      <c r="BF402">
        <v>0.27114056616744098</v>
      </c>
      <c r="BG402">
        <v>0.12536043734584301</v>
      </c>
      <c r="BH402">
        <v>3.7504581412370903E-2</v>
      </c>
      <c r="BI402">
        <v>1.9143752425321601E-2</v>
      </c>
    </row>
    <row r="403" spans="1:61" x14ac:dyDescent="0.35">
      <c r="A403" t="s">
        <v>1924</v>
      </c>
      <c r="B403" t="s">
        <v>1026</v>
      </c>
      <c r="C403">
        <v>3</v>
      </c>
      <c r="D403">
        <v>520.30784800000004</v>
      </c>
      <c r="E403">
        <v>1560.923544</v>
      </c>
      <c r="F403" t="e">
        <v>#N/A</v>
      </c>
      <c r="G403">
        <v>0.16574355215345199</v>
      </c>
      <c r="H403" t="e">
        <v>#N/A</v>
      </c>
      <c r="I403">
        <v>0.14146606799582701</v>
      </c>
      <c r="J403">
        <v>0.607737344309772</v>
      </c>
      <c r="K403">
        <v>7.9215816132206004E-2</v>
      </c>
      <c r="L403">
        <v>0.935950037289075</v>
      </c>
      <c r="M403">
        <v>5.4111074714919202E-2</v>
      </c>
      <c r="N403">
        <v>0.17723489232369</v>
      </c>
      <c r="O403">
        <v>85176.870282420001</v>
      </c>
      <c r="P403" s="1">
        <v>0.14193548387096799</v>
      </c>
      <c r="Q403">
        <v>0.135483870967742</v>
      </c>
      <c r="R403">
        <v>0.72258064516128995</v>
      </c>
      <c r="S403">
        <v>19.07</v>
      </c>
      <c r="T403">
        <v>100606.37073938</v>
      </c>
      <c r="U403" s="1">
        <v>81.852309596224401</v>
      </c>
      <c r="V403">
        <v>387502.99611087202</v>
      </c>
      <c r="W403" s="1">
        <v>0.64045405026315505</v>
      </c>
      <c r="X403">
        <v>0.30826216633845199</v>
      </c>
      <c r="Y403">
        <v>5.1283783398393602E-2</v>
      </c>
      <c r="Z403">
        <v>0.35954594973684501</v>
      </c>
      <c r="AA403">
        <v>387.502996110872</v>
      </c>
      <c r="AB403">
        <v>13563.8033530744</v>
      </c>
      <c r="AC403" s="1">
        <v>985.59105339498899</v>
      </c>
      <c r="AD403">
        <v>250177.247201155</v>
      </c>
      <c r="AE403" s="1">
        <v>475</v>
      </c>
      <c r="AF403">
        <v>42768</v>
      </c>
      <c r="AG403" s="1">
        <v>64671.200115141102</v>
      </c>
      <c r="AH403" s="1">
        <v>52.9499697610933</v>
      </c>
      <c r="AI403">
        <v>33.479998163075699</v>
      </c>
      <c r="AJ403">
        <v>35.181799225383898</v>
      </c>
      <c r="AK403">
        <v>2.5499999999999998</v>
      </c>
      <c r="AL403">
        <v>1.4126430000000001</v>
      </c>
      <c r="AM403">
        <v>1.940272</v>
      </c>
      <c r="AN403">
        <v>0</v>
      </c>
      <c r="AO403">
        <v>1.07875443867541</v>
      </c>
      <c r="AP403">
        <v>2417.7779779840398</v>
      </c>
      <c r="AQ403" s="1">
        <v>2613.0401490055301</v>
      </c>
      <c r="AR403" s="1">
        <v>12848.901867803501</v>
      </c>
      <c r="AS403" s="1">
        <v>1972.29092471168</v>
      </c>
      <c r="AT403">
        <v>639.50778616739206</v>
      </c>
      <c r="AU403">
        <v>20491.518705672101</v>
      </c>
      <c r="AV403" s="1">
        <v>5309.1977415367001</v>
      </c>
      <c r="AW403" s="1">
        <v>0.24207824559999999</v>
      </c>
      <c r="AX403">
        <v>10838.0113100628</v>
      </c>
      <c r="AY403" s="1">
        <v>0.49417009709999998</v>
      </c>
      <c r="AZ403">
        <v>2629.7316743012002</v>
      </c>
      <c r="BA403" s="1">
        <v>0.1199052778</v>
      </c>
      <c r="BB403">
        <v>3154.8017504088002</v>
      </c>
      <c r="BC403" s="1">
        <v>0.14384637950000001</v>
      </c>
      <c r="BD403">
        <v>21931.7424763095</v>
      </c>
      <c r="BE403" s="1">
        <v>0.58504174153677702</v>
      </c>
      <c r="BF403">
        <v>0.188720815882364</v>
      </c>
      <c r="BG403">
        <v>0.187691181158403</v>
      </c>
      <c r="BH403">
        <v>2.4933076651128601E-2</v>
      </c>
      <c r="BI403">
        <v>1.3613184771328101E-2</v>
      </c>
    </row>
    <row r="404" spans="1:61" x14ac:dyDescent="0.35">
      <c r="A404" t="s">
        <v>1650</v>
      </c>
      <c r="B404" t="s">
        <v>1027</v>
      </c>
      <c r="C404">
        <v>161</v>
      </c>
      <c r="D404">
        <v>6.64215743478261</v>
      </c>
      <c r="E404">
        <v>1069.3873470000001</v>
      </c>
      <c r="F404" t="e">
        <v>#N/A</v>
      </c>
      <c r="G404" t="e">
        <v>#N/A</v>
      </c>
      <c r="H404" t="e">
        <v>#N/A</v>
      </c>
      <c r="I404" t="e">
        <v>#N/A</v>
      </c>
      <c r="J404">
        <v>0.98625824357202896</v>
      </c>
      <c r="K404" t="e">
        <v>#N/A</v>
      </c>
      <c r="L404">
        <v>0.99993531298719396</v>
      </c>
      <c r="M404" t="e">
        <v>#N/A</v>
      </c>
      <c r="N404">
        <v>0.161465295091405</v>
      </c>
      <c r="O404">
        <v>68248.089883590001</v>
      </c>
      <c r="P404" s="1">
        <v>0.13095238095238099</v>
      </c>
      <c r="Q404">
        <v>0.16666666666666699</v>
      </c>
      <c r="R404">
        <v>0.702380952380952</v>
      </c>
      <c r="S404">
        <v>7</v>
      </c>
      <c r="T404">
        <v>99933.142857140003</v>
      </c>
      <c r="U404" s="1">
        <v>152.769621</v>
      </c>
      <c r="V404">
        <v>278629.28323950002</v>
      </c>
      <c r="W404" s="1">
        <v>0.42411281575813697</v>
      </c>
      <c r="X404">
        <v>3.1554561053512002E-2</v>
      </c>
      <c r="Y404">
        <v>0.54433262318835096</v>
      </c>
      <c r="Z404">
        <v>0.57588718424186303</v>
      </c>
      <c r="AA404">
        <v>278.62928323950001</v>
      </c>
      <c r="AB404">
        <v>5461.1306337066699</v>
      </c>
      <c r="AC404" s="1">
        <v>301.08199886902202</v>
      </c>
      <c r="AD404" s="1">
        <v>165731.930133521</v>
      </c>
      <c r="AE404" s="1">
        <v>242</v>
      </c>
      <c r="AF404">
        <v>36349</v>
      </c>
      <c r="AG404" s="1">
        <v>57742.061585573298</v>
      </c>
      <c r="AH404" s="1">
        <v>19.599992058734799</v>
      </c>
      <c r="AI404">
        <v>19.599988193378799</v>
      </c>
      <c r="AJ404">
        <v>19.5999183159471</v>
      </c>
      <c r="AK404">
        <v>1</v>
      </c>
      <c r="AL404">
        <v>1</v>
      </c>
      <c r="AM404">
        <v>1</v>
      </c>
      <c r="AN404">
        <v>0</v>
      </c>
      <c r="AO404">
        <v>0.80224468375740998</v>
      </c>
      <c r="AP404">
        <v>1999.3953603417799</v>
      </c>
      <c r="AQ404" s="1">
        <v>3335.98567442186</v>
      </c>
      <c r="AR404" s="1">
        <v>8945.7154760968006</v>
      </c>
      <c r="AS404" s="1">
        <v>716.48686712953997</v>
      </c>
      <c r="AT404">
        <v>645.34238406319901</v>
      </c>
      <c r="AU404">
        <v>15642.925762053201</v>
      </c>
      <c r="AV404" s="1">
        <v>10368.4293674731</v>
      </c>
      <c r="AW404" s="1">
        <v>0.54481036390000004</v>
      </c>
      <c r="AX404">
        <v>4827.0865983938002</v>
      </c>
      <c r="AY404" s="1">
        <v>0.25363984389999999</v>
      </c>
      <c r="AZ404">
        <v>1361.3781425912</v>
      </c>
      <c r="BA404">
        <v>7.1533777699999995E-2</v>
      </c>
      <c r="BB404">
        <v>2474.3689766927</v>
      </c>
      <c r="BC404">
        <v>0.1300160145</v>
      </c>
      <c r="BD404">
        <v>19031.2630851508</v>
      </c>
      <c r="BE404" s="1">
        <v>0.53225332210881504</v>
      </c>
      <c r="BF404">
        <v>0.22679564900465399</v>
      </c>
      <c r="BG404">
        <v>0.17996210894756901</v>
      </c>
      <c r="BH404">
        <v>4.3740288549828699E-2</v>
      </c>
      <c r="BI404">
        <v>1.7248631389133798E-2</v>
      </c>
    </row>
    <row r="405" spans="1:61" x14ac:dyDescent="0.35">
      <c r="A405" t="s">
        <v>1925</v>
      </c>
      <c r="B405" t="s">
        <v>1028</v>
      </c>
      <c r="C405">
        <v>28</v>
      </c>
      <c r="D405">
        <v>253.14803225</v>
      </c>
      <c r="E405">
        <v>7088.1449030000003</v>
      </c>
      <c r="F405">
        <v>1.21489608779552E-2</v>
      </c>
      <c r="G405">
        <v>9.0151529286332605E-2</v>
      </c>
      <c r="H405" t="e">
        <v>#N/A</v>
      </c>
      <c r="I405">
        <v>3.66370486346803E-2</v>
      </c>
      <c r="J405">
        <v>0.78863938521620303</v>
      </c>
      <c r="K405">
        <v>7.1843628403850696E-2</v>
      </c>
      <c r="L405">
        <v>0.42468871972371303</v>
      </c>
      <c r="M405">
        <v>2.0572557100729801E-2</v>
      </c>
      <c r="N405">
        <v>0.17398432648401299</v>
      </c>
      <c r="O405">
        <v>84627.244824730005</v>
      </c>
      <c r="P405" s="1">
        <v>0.20319634703196299</v>
      </c>
      <c r="Q405">
        <v>0.219178082191781</v>
      </c>
      <c r="R405">
        <v>0.57762557077625598</v>
      </c>
      <c r="S405">
        <v>38</v>
      </c>
      <c r="T405">
        <v>122058.92105263</v>
      </c>
      <c r="U405" s="1">
        <v>186.53012902631599</v>
      </c>
      <c r="V405">
        <v>235902.93410794801</v>
      </c>
      <c r="W405" s="1">
        <v>0.88434088873045702</v>
      </c>
      <c r="X405">
        <v>6.6712100964301399E-2</v>
      </c>
      <c r="Y405">
        <v>4.89470103052412E-2</v>
      </c>
      <c r="Z405">
        <v>0.11565911126954299</v>
      </c>
      <c r="AA405">
        <v>235.902934107948</v>
      </c>
      <c r="AB405">
        <v>5680.9573662859402</v>
      </c>
      <c r="AC405" s="1">
        <v>716.26900966022697</v>
      </c>
      <c r="AD405">
        <v>164769.70984271201</v>
      </c>
      <c r="AE405" s="1">
        <v>238</v>
      </c>
      <c r="AF405">
        <v>49439</v>
      </c>
      <c r="AG405" s="1">
        <v>85228.698541523205</v>
      </c>
      <c r="AH405" s="1">
        <v>41.789998385973298</v>
      </c>
      <c r="AI405">
        <v>23.1499996882437</v>
      </c>
      <c r="AJ405">
        <v>23.440592916645201</v>
      </c>
      <c r="AK405">
        <v>4.5599999999999996</v>
      </c>
      <c r="AL405">
        <v>4.5599999999999996</v>
      </c>
      <c r="AM405">
        <v>4.5599999999999996</v>
      </c>
      <c r="AN405">
        <v>0</v>
      </c>
      <c r="AO405" s="1">
        <v>0.48612040062517098</v>
      </c>
      <c r="AP405">
        <v>1723.7768410785</v>
      </c>
      <c r="AQ405" s="1">
        <v>2026.1962497298</v>
      </c>
      <c r="AR405" s="1">
        <v>8692.1716335008205</v>
      </c>
      <c r="AS405" s="1">
        <v>976.66997144344396</v>
      </c>
      <c r="AT405" s="1">
        <v>348.03773677875699</v>
      </c>
      <c r="AU405">
        <v>13766.852432531299</v>
      </c>
      <c r="AV405" s="1">
        <v>4450.8751131225999</v>
      </c>
      <c r="AW405" s="1">
        <v>0.32523087519999999</v>
      </c>
      <c r="AX405">
        <v>4503.1237010388004</v>
      </c>
      <c r="AY405" s="1">
        <v>0.32904874319999999</v>
      </c>
      <c r="AZ405">
        <v>3413.9959819199998</v>
      </c>
      <c r="BA405" s="1">
        <v>0.24946485190000001</v>
      </c>
      <c r="BB405">
        <v>1317.2837333456</v>
      </c>
      <c r="BC405" s="1">
        <v>9.6255529699999995E-2</v>
      </c>
      <c r="BD405">
        <v>13685.278529427</v>
      </c>
      <c r="BE405" s="1">
        <v>0.64933589942917702</v>
      </c>
      <c r="BF405">
        <v>0.227067693415722</v>
      </c>
      <c r="BG405">
        <v>8.8675722383096206E-2</v>
      </c>
      <c r="BH405">
        <v>2.44018716136803E-2</v>
      </c>
      <c r="BI405">
        <v>1.0518813158324401E-2</v>
      </c>
    </row>
    <row r="406" spans="1:61" x14ac:dyDescent="0.35">
      <c r="A406" t="s">
        <v>1651</v>
      </c>
      <c r="B406" t="s">
        <v>1029</v>
      </c>
      <c r="C406">
        <v>2</v>
      </c>
      <c r="D406">
        <v>967.2855945</v>
      </c>
      <c r="E406">
        <v>1934.571189</v>
      </c>
      <c r="F406">
        <v>5.35528654646081E-2</v>
      </c>
      <c r="G406">
        <v>1.4036049715675E-2</v>
      </c>
      <c r="H406" t="e">
        <v>#N/A</v>
      </c>
      <c r="I406">
        <v>5.8428741393540401E-2</v>
      </c>
      <c r="J406">
        <v>0.79993391424767502</v>
      </c>
      <c r="K406">
        <v>7.0536112035470694E-2</v>
      </c>
      <c r="L406">
        <v>6.8308398294245204E-2</v>
      </c>
      <c r="M406">
        <v>1.66547415555134E-2</v>
      </c>
      <c r="N406">
        <v>0.119224157341994</v>
      </c>
      <c r="O406">
        <v>82861.184824340002</v>
      </c>
      <c r="P406" s="1">
        <v>0.1</v>
      </c>
      <c r="Q406">
        <v>0.12</v>
      </c>
      <c r="R406">
        <v>0.78</v>
      </c>
      <c r="S406">
        <v>14</v>
      </c>
      <c r="T406">
        <v>110466.85714285</v>
      </c>
      <c r="U406" s="1">
        <v>138.18365635714301</v>
      </c>
      <c r="V406">
        <v>244272.65467768701</v>
      </c>
      <c r="W406" s="1">
        <v>0.94971826392443404</v>
      </c>
      <c r="X406">
        <v>4.1948727919444498E-2</v>
      </c>
      <c r="Y406">
        <v>8.3330081561216306E-3</v>
      </c>
      <c r="Z406">
        <v>5.02817360755662E-2</v>
      </c>
      <c r="AA406">
        <v>244.272654677687</v>
      </c>
      <c r="AB406">
        <v>13573.9016218751</v>
      </c>
      <c r="AC406" s="1">
        <v>1291.8245367294201</v>
      </c>
      <c r="AD406">
        <v>206918.064317918</v>
      </c>
      <c r="AE406" s="1">
        <v>383</v>
      </c>
      <c r="AF406">
        <v>78270</v>
      </c>
      <c r="AG406" s="1">
        <v>176196.021112822</v>
      </c>
      <c r="AH406" s="1">
        <v>139.759819394749</v>
      </c>
      <c r="AI406">
        <v>53.609898325665398</v>
      </c>
      <c r="AJ406">
        <v>83.190379455401498</v>
      </c>
      <c r="AK406">
        <v>2.8</v>
      </c>
      <c r="AL406">
        <v>1.938218</v>
      </c>
      <c r="AM406">
        <v>2.011755</v>
      </c>
      <c r="AN406">
        <v>0</v>
      </c>
      <c r="AO406">
        <v>0.76661116246783501</v>
      </c>
      <c r="AP406">
        <v>2634.6551571641298</v>
      </c>
      <c r="AQ406" s="1">
        <v>2239.86475899078</v>
      </c>
      <c r="AR406" s="1">
        <v>10471.5243694245</v>
      </c>
      <c r="AS406" s="1">
        <v>1177.51356112024</v>
      </c>
      <c r="AT406">
        <v>322.87590839336099</v>
      </c>
      <c r="AU406">
        <v>16846.433755092999</v>
      </c>
      <c r="AV406" s="1">
        <v>4568.0010201174</v>
      </c>
      <c r="AW406" s="1">
        <v>0.25138808810000002</v>
      </c>
      <c r="AX406">
        <v>11313.2495844559</v>
      </c>
      <c r="AY406" s="1">
        <v>0.62259534780000003</v>
      </c>
      <c r="AZ406">
        <v>1387.6684697656999</v>
      </c>
      <c r="BA406">
        <v>7.6366735000000005E-2</v>
      </c>
      <c r="BB406">
        <v>902.19258730839999</v>
      </c>
      <c r="BC406" s="1">
        <v>4.9649828999999999E-2</v>
      </c>
      <c r="BD406">
        <v>18171.111661647399</v>
      </c>
      <c r="BE406" s="1">
        <v>0.61047146065491398</v>
      </c>
      <c r="BF406">
        <v>0.24215203961597501</v>
      </c>
      <c r="BG406">
        <v>8.79693585517176E-2</v>
      </c>
      <c r="BH406">
        <v>2.5799811061233802E-2</v>
      </c>
      <c r="BI406">
        <v>3.3607330116160003E-2</v>
      </c>
    </row>
    <row r="407" spans="1:61" x14ac:dyDescent="0.35">
      <c r="A407" t="s">
        <v>1652</v>
      </c>
      <c r="B407" t="s">
        <v>1030</v>
      </c>
      <c r="C407">
        <v>36</v>
      </c>
      <c r="D407">
        <v>20.6261447222222</v>
      </c>
      <c r="E407">
        <v>742.54120999999998</v>
      </c>
      <c r="F407" t="e">
        <v>#N/A</v>
      </c>
      <c r="G407">
        <v>0.19242048901042499</v>
      </c>
      <c r="H407" t="e">
        <v>#N/A</v>
      </c>
      <c r="I407">
        <v>0.12584902040677701</v>
      </c>
      <c r="J407">
        <v>0.485471669077916</v>
      </c>
      <c r="K407">
        <v>0.19172098700897799</v>
      </c>
      <c r="L407">
        <v>0.54854695272200305</v>
      </c>
      <c r="M407">
        <v>1.9447863421823499E-2</v>
      </c>
      <c r="N407">
        <v>0.177746863110404</v>
      </c>
      <c r="O407">
        <v>70054.390525700001</v>
      </c>
      <c r="P407" s="1">
        <v>0.40277777777777801</v>
      </c>
      <c r="Q407">
        <v>0.11111111111111099</v>
      </c>
      <c r="R407">
        <v>0.48611111111111099</v>
      </c>
      <c r="S407">
        <v>10.25</v>
      </c>
      <c r="T407">
        <v>85898.365853650001</v>
      </c>
      <c r="U407" s="1">
        <v>72.443044878048795</v>
      </c>
      <c r="V407">
        <v>379563.79552321398</v>
      </c>
      <c r="W407" s="1">
        <v>0.64723683956557798</v>
      </c>
      <c r="X407">
        <v>0.216914909983531</v>
      </c>
      <c r="Y407">
        <v>0.13584825045089099</v>
      </c>
      <c r="Z407">
        <v>0.35276316043442302</v>
      </c>
      <c r="AA407">
        <v>379.56379552321403</v>
      </c>
      <c r="AB407">
        <v>10657.509500381801</v>
      </c>
      <c r="AC407" s="1">
        <v>898.74007127496702</v>
      </c>
      <c r="AD407">
        <v>306014.42998424801</v>
      </c>
      <c r="AE407" s="1">
        <v>539</v>
      </c>
      <c r="AF407">
        <v>39552</v>
      </c>
      <c r="AG407" s="1">
        <v>78386.799615569398</v>
      </c>
      <c r="AH407" s="1">
        <v>55.689985115328099</v>
      </c>
      <c r="AI407">
        <v>23.6899989842032</v>
      </c>
      <c r="AJ407">
        <v>23.879786730105899</v>
      </c>
      <c r="AK407">
        <v>3.3</v>
      </c>
      <c r="AL407">
        <v>2.5515210000000002</v>
      </c>
      <c r="AM407">
        <v>2.8428599999999999</v>
      </c>
      <c r="AN407">
        <v>8230.1506336597795</v>
      </c>
      <c r="AO407" s="1">
        <v>1.6153853912407701</v>
      </c>
      <c r="AP407">
        <v>3428.74984675935</v>
      </c>
      <c r="AQ407" s="1">
        <v>3378.3917797639801</v>
      </c>
      <c r="AR407" s="1">
        <v>13409.015884788399</v>
      </c>
      <c r="AS407" s="1">
        <v>1466.2580276184301</v>
      </c>
      <c r="AT407">
        <v>1161.26679352921</v>
      </c>
      <c r="AU407">
        <v>22843.682332459401</v>
      </c>
      <c r="AV407" s="1">
        <v>5485.6677009350997</v>
      </c>
      <c r="AW407" s="1">
        <v>0.2059635641</v>
      </c>
      <c r="AX407">
        <v>16266.225448610399</v>
      </c>
      <c r="AY407" s="1">
        <v>0.61072780010000005</v>
      </c>
      <c r="AZ407">
        <v>1325.7589070521001</v>
      </c>
      <c r="BA407">
        <v>4.9776625999999997E-2</v>
      </c>
      <c r="BB407">
        <v>3556.5136799815</v>
      </c>
      <c r="BC407" s="1">
        <v>0.13353200979999999</v>
      </c>
      <c r="BD407">
        <v>26634.1657365791</v>
      </c>
      <c r="BE407" s="1">
        <v>0.58761253920520096</v>
      </c>
      <c r="BF407">
        <v>0.23088227354922999</v>
      </c>
      <c r="BG407">
        <v>0.13377645712156699</v>
      </c>
      <c r="BH407">
        <v>2.2173769105529199E-2</v>
      </c>
      <c r="BI407">
        <v>2.55549610184727E-2</v>
      </c>
    </row>
    <row r="408" spans="1:61" x14ac:dyDescent="0.35">
      <c r="A408" t="s">
        <v>1653</v>
      </c>
      <c r="B408" t="s">
        <v>1032</v>
      </c>
      <c r="C408">
        <v>63</v>
      </c>
      <c r="D408">
        <v>9.8244923015873002</v>
      </c>
      <c r="E408">
        <v>618.94301499999995</v>
      </c>
      <c r="F408" t="e">
        <v>#N/A</v>
      </c>
      <c r="G408" t="e">
        <v>#N/A</v>
      </c>
      <c r="H408" t="e">
        <v>#N/A</v>
      </c>
      <c r="I408">
        <v>8.3407869526648595E-2</v>
      </c>
      <c r="J408">
        <v>0.87640146357962601</v>
      </c>
      <c r="K408">
        <v>2.6291115517814101E-2</v>
      </c>
      <c r="L408">
        <v>0.36662289089323902</v>
      </c>
      <c r="M408" t="e">
        <v>#N/A</v>
      </c>
      <c r="N408">
        <v>0.17037085501117499</v>
      </c>
      <c r="O408">
        <v>61504.042494120004</v>
      </c>
      <c r="P408" s="1">
        <v>0.26</v>
      </c>
      <c r="Q408">
        <v>0.14000000000000001</v>
      </c>
      <c r="R408">
        <v>0.6</v>
      </c>
      <c r="S408">
        <v>8</v>
      </c>
      <c r="T408">
        <v>59308.403749999998</v>
      </c>
      <c r="U408" s="1">
        <v>77.367876874999993</v>
      </c>
      <c r="V408">
        <v>211275.13653256101</v>
      </c>
      <c r="W408" s="1">
        <v>0.79239354006549201</v>
      </c>
      <c r="X408">
        <v>5.4187794851112199E-2</v>
      </c>
      <c r="Y408">
        <v>0.15341866508339599</v>
      </c>
      <c r="Z408">
        <v>0.20760645993450799</v>
      </c>
      <c r="AA408">
        <v>211.27513653256099</v>
      </c>
      <c r="AB408">
        <v>5263.3989253437203</v>
      </c>
      <c r="AC408" s="1">
        <v>430.777686375538</v>
      </c>
      <c r="AD408" s="1">
        <v>150318.830896617</v>
      </c>
      <c r="AE408" s="1">
        <v>172</v>
      </c>
      <c r="AF408">
        <v>40677</v>
      </c>
      <c r="AG408" s="1">
        <v>61208.965137614701</v>
      </c>
      <c r="AH408" s="1">
        <v>44.2999600242048</v>
      </c>
      <c r="AI408">
        <v>19.999992279418599</v>
      </c>
      <c r="AJ408">
        <v>41.858653483846297</v>
      </c>
      <c r="AK408">
        <v>2</v>
      </c>
      <c r="AL408">
        <v>0.90135399999999999</v>
      </c>
      <c r="AM408">
        <v>1.8760840000000001</v>
      </c>
      <c r="AN408">
        <v>1566.2944835075</v>
      </c>
      <c r="AO408">
        <v>1.49295003424934</v>
      </c>
      <c r="AP408">
        <v>2547.0183874681902</v>
      </c>
      <c r="AQ408" s="1">
        <v>4498.0614733975199</v>
      </c>
      <c r="AR408" s="1">
        <v>8716.8435368803694</v>
      </c>
      <c r="AS408" s="1">
        <v>893.34634465500801</v>
      </c>
      <c r="AT408">
        <v>777.67975134189101</v>
      </c>
      <c r="AU408">
        <v>17432.949493742999</v>
      </c>
      <c r="AV408" s="1">
        <v>9124.6408999071009</v>
      </c>
      <c r="AW408" s="1">
        <v>0.50543016780000005</v>
      </c>
      <c r="AX408">
        <v>6116.9012289517004</v>
      </c>
      <c r="AY408" s="1">
        <v>0.3388260917</v>
      </c>
      <c r="AZ408">
        <v>1835.0318053837</v>
      </c>
      <c r="BA408" s="1">
        <v>0.1016456914</v>
      </c>
      <c r="BB408">
        <v>976.6438628285</v>
      </c>
      <c r="BC408" s="1">
        <v>5.4098049099999997E-2</v>
      </c>
      <c r="BD408">
        <v>18053.217797071</v>
      </c>
      <c r="BE408" s="1">
        <v>0.57688524765986304</v>
      </c>
      <c r="BF408">
        <v>0.220543908936188</v>
      </c>
      <c r="BG408">
        <v>0.14886310082224199</v>
      </c>
      <c r="BH408">
        <v>3.7293401225739299E-2</v>
      </c>
      <c r="BI408">
        <v>1.6414341355968101E-2</v>
      </c>
    </row>
    <row r="409" spans="1:61" x14ac:dyDescent="0.35">
      <c r="A409" t="s">
        <v>1654</v>
      </c>
      <c r="B409" t="s">
        <v>1033</v>
      </c>
      <c r="C409">
        <v>95</v>
      </c>
      <c r="D409">
        <v>234.99950083157901</v>
      </c>
      <c r="E409">
        <v>22324.952579000001</v>
      </c>
      <c r="F409">
        <v>0.199537150800252</v>
      </c>
      <c r="G409">
        <v>5.8439177821188099E-2</v>
      </c>
      <c r="H409">
        <v>2.1573551012840902E-3</v>
      </c>
      <c r="I409">
        <v>5.1435577546692597E-2</v>
      </c>
      <c r="J409">
        <v>0.62781614373420103</v>
      </c>
      <c r="K409">
        <v>6.0614594996381901E-2</v>
      </c>
      <c r="L409">
        <v>0.12405896180412999</v>
      </c>
      <c r="M409">
        <v>4.52907445035063E-2</v>
      </c>
      <c r="N409">
        <v>0.14594853300522001</v>
      </c>
      <c r="O409">
        <v>88245.586073309998</v>
      </c>
      <c r="P409" s="1">
        <v>0.28023032629558497</v>
      </c>
      <c r="Q409">
        <v>0.23736404350607801</v>
      </c>
      <c r="R409">
        <v>0.48240563019833699</v>
      </c>
      <c r="S409">
        <v>151.96</v>
      </c>
      <c r="T409">
        <v>98062.082126869995</v>
      </c>
      <c r="U409" s="1">
        <v>146.91334942748099</v>
      </c>
      <c r="V409">
        <v>303953.07071706897</v>
      </c>
      <c r="W409" s="1">
        <v>0.85672879563581295</v>
      </c>
      <c r="X409">
        <v>0.10493128109904</v>
      </c>
      <c r="Y409">
        <v>3.8339923265146902E-2</v>
      </c>
      <c r="Z409">
        <v>0.143271204364187</v>
      </c>
      <c r="AA409">
        <v>303.95307071706901</v>
      </c>
      <c r="AB409">
        <v>12097.842360214199</v>
      </c>
      <c r="AC409" s="1">
        <v>1130.5629824155501</v>
      </c>
      <c r="AD409">
        <v>239405.004502244</v>
      </c>
      <c r="AE409" s="1">
        <v>454</v>
      </c>
      <c r="AF409">
        <v>82762.5</v>
      </c>
      <c r="AG409" s="1">
        <v>158827.199513945</v>
      </c>
      <c r="AH409" s="1">
        <v>83.199994065297204</v>
      </c>
      <c r="AI409">
        <v>36.792399903944897</v>
      </c>
      <c r="AJ409">
        <v>48.514498919345598</v>
      </c>
      <c r="AK409">
        <v>1.5</v>
      </c>
      <c r="AL409">
        <v>0.93742800000000004</v>
      </c>
      <c r="AM409">
        <v>1.256114</v>
      </c>
      <c r="AN409">
        <v>0</v>
      </c>
      <c r="AO409">
        <v>0.62707142229672796</v>
      </c>
      <c r="AP409">
        <v>1693.6177457132001</v>
      </c>
      <c r="AQ409" s="1">
        <v>2375.74450258365</v>
      </c>
      <c r="AR409" s="1">
        <v>10929.1776426667</v>
      </c>
      <c r="AS409" s="1">
        <v>749.81968811643605</v>
      </c>
      <c r="AT409">
        <v>271.13000256465199</v>
      </c>
      <c r="AU409">
        <v>16019.489581644601</v>
      </c>
      <c r="AV409" s="1">
        <v>2720.1929150231999</v>
      </c>
      <c r="AW409" s="1">
        <v>0.1620094882</v>
      </c>
      <c r="AX409">
        <v>10485.70515061</v>
      </c>
      <c r="AY409" s="1">
        <v>0.62450854710000003</v>
      </c>
      <c r="AZ409">
        <v>3031.0922742337002</v>
      </c>
      <c r="BA409">
        <v>0.1805260595</v>
      </c>
      <c r="BB409">
        <v>553.34055124220004</v>
      </c>
      <c r="BC409" s="1">
        <v>3.2955905100000002E-2</v>
      </c>
      <c r="BD409">
        <v>16790.330891109101</v>
      </c>
      <c r="BE409" s="1">
        <v>0.61045537021594998</v>
      </c>
      <c r="BF409">
        <v>0.22628582133725</v>
      </c>
      <c r="BG409">
        <v>7.0701589003529602E-2</v>
      </c>
      <c r="BH409">
        <v>3.4482240117470399E-2</v>
      </c>
      <c r="BI409">
        <v>5.8074979325799601E-2</v>
      </c>
    </row>
    <row r="410" spans="1:61" x14ac:dyDescent="0.35">
      <c r="A410" t="s">
        <v>1655</v>
      </c>
      <c r="B410" t="s">
        <v>1034</v>
      </c>
      <c r="C410">
        <v>16</v>
      </c>
      <c r="D410">
        <v>202.215112</v>
      </c>
      <c r="E410">
        <v>3235.4417920000001</v>
      </c>
      <c r="F410">
        <v>2.74995249949249E-2</v>
      </c>
      <c r="G410">
        <v>2.56616516130584E-2</v>
      </c>
      <c r="H410" t="e">
        <v>#N/A</v>
      </c>
      <c r="I410">
        <v>5.2865592893337102E-2</v>
      </c>
      <c r="J410">
        <v>0.86827130393274898</v>
      </c>
      <c r="K410">
        <v>2.5400302528306499E-2</v>
      </c>
      <c r="L410">
        <v>0.26711319581849102</v>
      </c>
      <c r="M410">
        <v>1.3611893769353201E-2</v>
      </c>
      <c r="N410">
        <v>0.17927317341964799</v>
      </c>
      <c r="O410">
        <v>82843.699346399997</v>
      </c>
      <c r="P410" s="1">
        <v>0.13953488372093001</v>
      </c>
      <c r="Q410">
        <v>0.209302325581395</v>
      </c>
      <c r="R410">
        <v>0.65116279069767402</v>
      </c>
      <c r="S410">
        <v>19</v>
      </c>
      <c r="T410">
        <v>105550.26315789</v>
      </c>
      <c r="U410" s="1">
        <v>170.286410105263</v>
      </c>
      <c r="V410">
        <v>219796.37271125399</v>
      </c>
      <c r="W410" s="1">
        <v>0.79331780395986795</v>
      </c>
      <c r="X410">
        <v>0.17379828626037999</v>
      </c>
      <c r="Y410">
        <v>3.2883909779752099E-2</v>
      </c>
      <c r="Z410">
        <v>0.20668219604013199</v>
      </c>
      <c r="AA410">
        <v>219.79637271125401</v>
      </c>
      <c r="AB410">
        <v>10804.6545873387</v>
      </c>
      <c r="AC410" s="1">
        <v>973.54759952361997</v>
      </c>
      <c r="AD410">
        <v>191549.42947851101</v>
      </c>
      <c r="AE410" s="1">
        <v>339</v>
      </c>
      <c r="AF410">
        <v>49825</v>
      </c>
      <c r="AG410" s="1">
        <v>82208.983366180502</v>
      </c>
      <c r="AH410" s="1">
        <v>103.49997712209699</v>
      </c>
      <c r="AI410">
        <v>46.876897571008101</v>
      </c>
      <c r="AJ410">
        <v>49.285895349984102</v>
      </c>
      <c r="AK410">
        <v>1</v>
      </c>
      <c r="AL410">
        <v>0.78776400000000002</v>
      </c>
      <c r="AM410">
        <v>0.81779500000000005</v>
      </c>
      <c r="AN410">
        <v>0</v>
      </c>
      <c r="AO410">
        <v>1.01693992937091</v>
      </c>
      <c r="AP410">
        <v>2576.7127075547201</v>
      </c>
      <c r="AQ410" s="1">
        <v>2703.7446482980999</v>
      </c>
      <c r="AR410" s="1">
        <v>9990.7173480684305</v>
      </c>
      <c r="AS410" s="1">
        <v>420.10729210485499</v>
      </c>
      <c r="AT410">
        <v>475.18890427932001</v>
      </c>
      <c r="AU410">
        <v>16166.470900305399</v>
      </c>
      <c r="AV410" s="1">
        <v>5355.4920427159996</v>
      </c>
      <c r="AW410" s="1">
        <v>0.3171411878</v>
      </c>
      <c r="AX410">
        <v>9735.2836598980994</v>
      </c>
      <c r="AY410" s="1">
        <v>0.57650340980000003</v>
      </c>
      <c r="AZ410">
        <v>929.05348087669995</v>
      </c>
      <c r="BA410">
        <v>5.5016630099999998E-2</v>
      </c>
      <c r="BB410">
        <v>866.94632262130006</v>
      </c>
      <c r="BC410" s="1">
        <v>5.1338772300000002E-2</v>
      </c>
      <c r="BD410">
        <v>16886.775506112099</v>
      </c>
      <c r="BE410" s="1">
        <v>0.56621661913461097</v>
      </c>
      <c r="BF410">
        <v>0.25868297735659201</v>
      </c>
      <c r="BG410">
        <v>0.12681294080912001</v>
      </c>
      <c r="BH410">
        <v>3.3307938483850899E-2</v>
      </c>
      <c r="BI410">
        <v>1.49795242158262E-2</v>
      </c>
    </row>
    <row r="411" spans="1:61" x14ac:dyDescent="0.35">
      <c r="A411" t="s">
        <v>1656</v>
      </c>
      <c r="B411" t="s">
        <v>1035</v>
      </c>
      <c r="C411">
        <v>40</v>
      </c>
      <c r="D411">
        <v>46.292608049999998</v>
      </c>
      <c r="E411">
        <v>1851.704322</v>
      </c>
      <c r="F411">
        <v>2.4289330073489299E-2</v>
      </c>
      <c r="G411">
        <v>3.30141111106379E-2</v>
      </c>
      <c r="H411" t="e">
        <v>#N/A</v>
      </c>
      <c r="I411">
        <v>2.8208702597838E-2</v>
      </c>
      <c r="J411">
        <v>0.84276566816311504</v>
      </c>
      <c r="K411">
        <v>7.0143395072510106E-2</v>
      </c>
      <c r="L411">
        <v>0.31064236783717097</v>
      </c>
      <c r="M411">
        <v>7.62410761647436E-3</v>
      </c>
      <c r="N411">
        <v>0.115246933989817</v>
      </c>
      <c r="O411">
        <v>66433.5302945</v>
      </c>
      <c r="P411" s="1">
        <v>0.15517241379310301</v>
      </c>
      <c r="Q411">
        <v>0.18965517241379301</v>
      </c>
      <c r="R411">
        <v>0.65517241379310298</v>
      </c>
      <c r="S411">
        <v>10</v>
      </c>
      <c r="T411">
        <v>104993.9</v>
      </c>
      <c r="U411" s="1">
        <v>185.17043219999999</v>
      </c>
      <c r="V411">
        <v>229031.47924931001</v>
      </c>
      <c r="W411" s="1">
        <v>0.76173004399118704</v>
      </c>
      <c r="X411">
        <v>0.19983832532521101</v>
      </c>
      <c r="Y411">
        <v>3.8431630683601899E-2</v>
      </c>
      <c r="Z411">
        <v>0.23826995600881301</v>
      </c>
      <c r="AA411">
        <v>229.03147924931</v>
      </c>
      <c r="AB411">
        <v>7761.8887795629398</v>
      </c>
      <c r="AC411" s="1">
        <v>677.20857217937601</v>
      </c>
      <c r="AD411" s="1">
        <v>158699.65602816999</v>
      </c>
      <c r="AE411" s="1">
        <v>213</v>
      </c>
      <c r="AF411">
        <v>42507.5</v>
      </c>
      <c r="AG411" s="1">
        <v>80046.766236033494</v>
      </c>
      <c r="AH411" s="1">
        <v>46.699941099958302</v>
      </c>
      <c r="AI411">
        <v>32.299997681463601</v>
      </c>
      <c r="AJ411">
        <v>37.487396926177396</v>
      </c>
      <c r="AK411">
        <v>1</v>
      </c>
      <c r="AL411">
        <v>0.640378</v>
      </c>
      <c r="AM411">
        <v>0.82228100000000004</v>
      </c>
      <c r="AN411">
        <v>0</v>
      </c>
      <c r="AO411">
        <v>1.0696709768105901</v>
      </c>
      <c r="AP411">
        <v>1707.57877077526</v>
      </c>
      <c r="AQ411" s="1">
        <v>2198.9557034689501</v>
      </c>
      <c r="AR411" s="1">
        <v>6456.9321775336903</v>
      </c>
      <c r="AS411" s="1">
        <v>842.76156914429896</v>
      </c>
      <c r="AT411" s="1">
        <v>404.49261855748898</v>
      </c>
      <c r="AU411">
        <v>11610.7208394797</v>
      </c>
      <c r="AV411" s="1">
        <v>4575.1889253675999</v>
      </c>
      <c r="AW411" s="1">
        <v>0.3513608594</v>
      </c>
      <c r="AX411">
        <v>6470.5752436852999</v>
      </c>
      <c r="AY411" s="1">
        <v>0.49692087369999999</v>
      </c>
      <c r="AZ411">
        <v>1312.8807010616999</v>
      </c>
      <c r="BA411" s="1">
        <v>0.1008253209</v>
      </c>
      <c r="BB411">
        <v>662.6943126566</v>
      </c>
      <c r="BC411" s="1">
        <v>5.0892946100000003E-2</v>
      </c>
      <c r="BD411">
        <v>13021.3391827712</v>
      </c>
      <c r="BE411" s="1">
        <v>0.56202342242522696</v>
      </c>
      <c r="BF411">
        <v>0.234435270586905</v>
      </c>
      <c r="BG411">
        <v>0.155150053078911</v>
      </c>
      <c r="BH411">
        <v>3.1617628725735203E-2</v>
      </c>
      <c r="BI411">
        <v>1.6773625183222101E-2</v>
      </c>
    </row>
    <row r="412" spans="1:61" x14ac:dyDescent="0.35">
      <c r="A412" t="s">
        <v>1926</v>
      </c>
      <c r="B412" t="s">
        <v>1036</v>
      </c>
      <c r="C412">
        <v>25</v>
      </c>
      <c r="D412">
        <v>78.374790039999993</v>
      </c>
      <c r="E412">
        <v>1959.369751</v>
      </c>
      <c r="F412">
        <v>9.2429115823773306E-2</v>
      </c>
      <c r="G412">
        <v>0.117736008327504</v>
      </c>
      <c r="H412" t="e">
        <v>#N/A</v>
      </c>
      <c r="I412">
        <v>2.24682975954336E-2</v>
      </c>
      <c r="J412">
        <v>0.69436214446424105</v>
      </c>
      <c r="K412">
        <v>7.3004433789047196E-2</v>
      </c>
      <c r="L412">
        <v>0.120975752198661</v>
      </c>
      <c r="M412">
        <v>3.1328163154819899E-2</v>
      </c>
      <c r="N412">
        <v>0.145249777062288</v>
      </c>
      <c r="O412">
        <v>102446.06575963</v>
      </c>
      <c r="P412" s="1">
        <v>3.3898305084745797E-2</v>
      </c>
      <c r="Q412">
        <v>7.9096045197740106E-2</v>
      </c>
      <c r="R412">
        <v>0.88700564971751406</v>
      </c>
      <c r="S412">
        <v>23.6</v>
      </c>
      <c r="T412">
        <v>109196.94915253999</v>
      </c>
      <c r="U412" s="1">
        <v>83.024141991525397</v>
      </c>
      <c r="V412">
        <v>652428.02148373099</v>
      </c>
      <c r="W412" s="1">
        <v>0.84354151432646596</v>
      </c>
      <c r="X412">
        <v>0.13996886434022099</v>
      </c>
      <c r="Y412">
        <v>1.64896213333128E-2</v>
      </c>
      <c r="Z412">
        <v>0.15645848567353399</v>
      </c>
      <c r="AA412">
        <v>652.42802148373096</v>
      </c>
      <c r="AB412">
        <v>26215.569559438401</v>
      </c>
      <c r="AC412" s="1">
        <v>2756.82579423469</v>
      </c>
      <c r="AD412">
        <v>632119.51700201805</v>
      </c>
      <c r="AE412" s="1">
        <v>602</v>
      </c>
      <c r="AF412">
        <v>93655</v>
      </c>
      <c r="AG412" s="1">
        <v>379198.48026042402</v>
      </c>
      <c r="AH412" s="1">
        <v>86.749998932610694</v>
      </c>
      <c r="AI412">
        <v>38.3744995012609</v>
      </c>
      <c r="AJ412">
        <v>45.585799229280397</v>
      </c>
      <c r="AK412">
        <v>2.5</v>
      </c>
      <c r="AL412">
        <v>2.2921149999999999</v>
      </c>
      <c r="AM412">
        <v>2.3763169999999998</v>
      </c>
      <c r="AN412">
        <v>0</v>
      </c>
      <c r="AO412">
        <v>0.322489644723295</v>
      </c>
      <c r="AP412">
        <v>3895.7204662898798</v>
      </c>
      <c r="AQ412" s="1">
        <v>4964.2260706718398</v>
      </c>
      <c r="AR412" s="1">
        <v>16855.013594624001</v>
      </c>
      <c r="AS412" s="1">
        <v>2166.8276433445899</v>
      </c>
      <c r="AT412">
        <v>891.82568481940405</v>
      </c>
      <c r="AU412">
        <v>28773.6134597497</v>
      </c>
      <c r="AV412" s="1">
        <v>4162.2231851495999</v>
      </c>
      <c r="AW412" s="1">
        <v>0.13630837479999999</v>
      </c>
      <c r="AX412">
        <v>23528.248600225001</v>
      </c>
      <c r="AY412" s="1">
        <v>0.77052507429999995</v>
      </c>
      <c r="AZ412">
        <v>1846.1068559820999</v>
      </c>
      <c r="BA412" s="1">
        <v>6.0458032699999997E-2</v>
      </c>
      <c r="BB412">
        <v>998.76587360049996</v>
      </c>
      <c r="BC412" s="1">
        <v>3.2708518300000003E-2</v>
      </c>
      <c r="BD412">
        <v>30535.3445149572</v>
      </c>
      <c r="BE412" s="1">
        <v>0.61608108851097299</v>
      </c>
      <c r="BF412">
        <v>0.24420175413042799</v>
      </c>
      <c r="BG412">
        <v>9.7379641073387396E-2</v>
      </c>
      <c r="BH412">
        <v>2.5370532576015199E-2</v>
      </c>
      <c r="BI412">
        <v>1.69669837091962E-2</v>
      </c>
    </row>
    <row r="413" spans="1:61" x14ac:dyDescent="0.35">
      <c r="A413" t="s">
        <v>1657</v>
      </c>
      <c r="B413" t="s">
        <v>1037</v>
      </c>
      <c r="C413">
        <v>61</v>
      </c>
      <c r="D413">
        <v>53.908459295081997</v>
      </c>
      <c r="E413">
        <v>3288.416017</v>
      </c>
      <c r="F413">
        <v>7.5876823396598403E-3</v>
      </c>
      <c r="G413">
        <v>3.4018818440923401E-2</v>
      </c>
      <c r="H413" t="e">
        <v>#N/A</v>
      </c>
      <c r="I413">
        <v>0.16431621267509799</v>
      </c>
      <c r="J413">
        <v>0.77741683445325105</v>
      </c>
      <c r="K413">
        <v>1.49370154201085E-2</v>
      </c>
      <c r="L413">
        <v>0.49465853369433199</v>
      </c>
      <c r="M413">
        <v>7.9240852835819105E-3</v>
      </c>
      <c r="N413">
        <v>0.13064511932619799</v>
      </c>
      <c r="O413">
        <v>78702.420550449999</v>
      </c>
      <c r="P413" s="1">
        <v>0.146788990825688</v>
      </c>
      <c r="Q413">
        <v>0.26605504587155998</v>
      </c>
      <c r="R413">
        <v>0.58715596330275199</v>
      </c>
      <c r="S413">
        <v>23</v>
      </c>
      <c r="T413">
        <v>114432.65217391</v>
      </c>
      <c r="U413" s="1">
        <v>142.97460943478299</v>
      </c>
      <c r="V413">
        <v>207298.33040464699</v>
      </c>
      <c r="W413" s="1">
        <v>0.68363856433887205</v>
      </c>
      <c r="X413">
        <v>0.21164774279663501</v>
      </c>
      <c r="Y413">
        <v>0.104713692864493</v>
      </c>
      <c r="Z413">
        <v>0.31636143566112801</v>
      </c>
      <c r="AA413">
        <v>207.298330404647</v>
      </c>
      <c r="AB413">
        <v>8413.6285849990709</v>
      </c>
      <c r="AC413" s="1">
        <v>780.85972599737499</v>
      </c>
      <c r="AD413">
        <v>189334.26567102899</v>
      </c>
      <c r="AE413" s="1">
        <v>324</v>
      </c>
      <c r="AF413">
        <v>43238</v>
      </c>
      <c r="AG413" s="1">
        <v>70363.994466672302</v>
      </c>
      <c r="AH413" s="1">
        <v>62.9499971701375</v>
      </c>
      <c r="AI413">
        <v>33.563999124596101</v>
      </c>
      <c r="AJ413">
        <v>52.207896354712901</v>
      </c>
      <c r="AK413">
        <v>2</v>
      </c>
      <c r="AL413">
        <v>1.5487059999999999</v>
      </c>
      <c r="AM413">
        <v>1.89209</v>
      </c>
      <c r="AN413">
        <v>0</v>
      </c>
      <c r="AO413">
        <v>0.87444388311798804</v>
      </c>
      <c r="AP413">
        <v>2077.7299540808099</v>
      </c>
      <c r="AQ413" s="1">
        <v>2833.2524114451198</v>
      </c>
      <c r="AR413" s="1">
        <v>9406.6832633360209</v>
      </c>
      <c r="AS413" s="1">
        <v>1083.52245323588</v>
      </c>
      <c r="AT413">
        <v>966.65859598262603</v>
      </c>
      <c r="AU413">
        <v>16367.846678080499</v>
      </c>
      <c r="AV413" s="1">
        <v>6863.614320361</v>
      </c>
      <c r="AW413" s="1">
        <v>0.40726698259999999</v>
      </c>
      <c r="AX413">
        <v>7459.5220122889004</v>
      </c>
      <c r="AY413" s="1">
        <v>0.44262641809999997</v>
      </c>
      <c r="AZ413">
        <v>1383.8076815238001</v>
      </c>
      <c r="BA413">
        <v>8.21111375E-2</v>
      </c>
      <c r="BB413">
        <v>1145.9181446066</v>
      </c>
      <c r="BC413" s="1">
        <v>6.7995461800000004E-2</v>
      </c>
      <c r="BD413">
        <v>16852.862158780299</v>
      </c>
      <c r="BE413" s="1">
        <v>0.62011864241356796</v>
      </c>
      <c r="BF413">
        <v>0.24218563112411601</v>
      </c>
      <c r="BG413">
        <v>9.0791397048188296E-2</v>
      </c>
      <c r="BH413">
        <v>3.6945907965523897E-2</v>
      </c>
      <c r="BI413">
        <v>9.9584214486044993E-3</v>
      </c>
    </row>
    <row r="414" spans="1:61" x14ac:dyDescent="0.35">
      <c r="A414" t="s">
        <v>1658</v>
      </c>
      <c r="B414" t="s">
        <v>1038</v>
      </c>
      <c r="C414">
        <v>25</v>
      </c>
      <c r="D414">
        <v>57.3748644</v>
      </c>
      <c r="E414">
        <v>1434.3716099999999</v>
      </c>
      <c r="F414">
        <v>1.4429433782380799E-2</v>
      </c>
      <c r="G414">
        <v>4.26447224900443E-2</v>
      </c>
      <c r="H414" t="e">
        <v>#N/A</v>
      </c>
      <c r="I414">
        <v>0.14693242447836</v>
      </c>
      <c r="J414">
        <v>0.70527710270206301</v>
      </c>
      <c r="K414">
        <v>9.0029200652752994E-2</v>
      </c>
      <c r="L414">
        <v>0.50230069832096802</v>
      </c>
      <c r="M414">
        <v>5.3798656251695602E-2</v>
      </c>
      <c r="N414">
        <v>0.12703843357057201</v>
      </c>
      <c r="O414">
        <v>61239.482731930002</v>
      </c>
      <c r="P414" s="1">
        <v>0.232758620689655</v>
      </c>
      <c r="Q414">
        <v>0.22413793103448301</v>
      </c>
      <c r="R414">
        <v>0.54310344827586199</v>
      </c>
      <c r="S414">
        <v>9.58</v>
      </c>
      <c r="T414">
        <v>84966.701461370001</v>
      </c>
      <c r="U414" s="1">
        <v>149.725637787056</v>
      </c>
      <c r="V414">
        <v>249739.56365463801</v>
      </c>
      <c r="W414" s="1">
        <v>0.73067353091544396</v>
      </c>
      <c r="X414">
        <v>0.26118011942068797</v>
      </c>
      <c r="Y414">
        <v>8.1463496638679508E-3</v>
      </c>
      <c r="Z414">
        <v>0.26932646908455599</v>
      </c>
      <c r="AA414">
        <v>249.739563654638</v>
      </c>
      <c r="AB414">
        <v>7934.2402768275697</v>
      </c>
      <c r="AC414" s="1">
        <v>760.56637791373998</v>
      </c>
      <c r="AD414">
        <v>171573.17687103499</v>
      </c>
      <c r="AE414" s="1">
        <v>261</v>
      </c>
      <c r="AF414">
        <v>41940.5</v>
      </c>
      <c r="AG414" s="1">
        <v>65725.218713676906</v>
      </c>
      <c r="AH414" s="1">
        <v>48.599812211721002</v>
      </c>
      <c r="AI414">
        <v>27.999996485080199</v>
      </c>
      <c r="AJ414">
        <v>41.792193375421903</v>
      </c>
      <c r="AK414">
        <v>4.8</v>
      </c>
      <c r="AL414">
        <v>1.82064</v>
      </c>
      <c r="AM414">
        <v>4.6069199999999997</v>
      </c>
      <c r="AN414">
        <v>0</v>
      </c>
      <c r="AO414">
        <v>1.02905578761987</v>
      </c>
      <c r="AP414">
        <v>1897.09164698261</v>
      </c>
      <c r="AQ414" s="1">
        <v>2669.8465260337898</v>
      </c>
      <c r="AR414" s="1">
        <v>8474.5330535369394</v>
      </c>
      <c r="AS414" s="1">
        <v>887.14061344256504</v>
      </c>
      <c r="AT414">
        <v>591.78478162991496</v>
      </c>
      <c r="AU414">
        <v>14520.3966216258</v>
      </c>
      <c r="AV414" s="1">
        <v>5929.2507807433003</v>
      </c>
      <c r="AW414" s="1">
        <v>0.39015455980000002</v>
      </c>
      <c r="AX414">
        <v>6773.0082038710998</v>
      </c>
      <c r="AY414" s="1">
        <v>0.44567520119999998</v>
      </c>
      <c r="AZ414">
        <v>1096.8147999256</v>
      </c>
      <c r="BA414">
        <v>7.21722375E-2</v>
      </c>
      <c r="BB414">
        <v>1398.1105915257999</v>
      </c>
      <c r="BC414" s="1">
        <v>9.1998001499999996E-2</v>
      </c>
      <c r="BD414">
        <v>15197.184376065799</v>
      </c>
      <c r="BE414" s="1">
        <v>0.54442785457470999</v>
      </c>
      <c r="BF414">
        <v>0.23303606412879799</v>
      </c>
      <c r="BG414">
        <v>0.16428301198452699</v>
      </c>
      <c r="BH414">
        <v>4.6835946628990197E-2</v>
      </c>
      <c r="BI414">
        <v>1.14171226829745E-2</v>
      </c>
    </row>
    <row r="415" spans="1:61" x14ac:dyDescent="0.35">
      <c r="A415" t="s">
        <v>1659</v>
      </c>
      <c r="B415" t="s">
        <v>1039</v>
      </c>
      <c r="C415">
        <v>35</v>
      </c>
      <c r="D415">
        <v>24.286447771428598</v>
      </c>
      <c r="E415">
        <v>850.02567199999999</v>
      </c>
      <c r="F415" t="e">
        <v>#N/A</v>
      </c>
      <c r="G415">
        <v>1.2289234739658201E-2</v>
      </c>
      <c r="H415" t="e">
        <v>#N/A</v>
      </c>
      <c r="I415">
        <v>1.45247803511655E-2</v>
      </c>
      <c r="J415">
        <v>0.94475361609826503</v>
      </c>
      <c r="K415">
        <v>2.6450988617434001E-2</v>
      </c>
      <c r="L415">
        <v>0.54642408371374995</v>
      </c>
      <c r="M415" t="e">
        <v>#N/A</v>
      </c>
      <c r="N415">
        <v>0.14383607577177199</v>
      </c>
      <c r="O415">
        <v>56029.53053104</v>
      </c>
      <c r="P415" s="1">
        <v>0.22077922077922099</v>
      </c>
      <c r="Q415">
        <v>0.27272727272727298</v>
      </c>
      <c r="R415">
        <v>0.506493506493506</v>
      </c>
      <c r="S415">
        <v>5</v>
      </c>
      <c r="T415">
        <v>94804.4</v>
      </c>
      <c r="U415" s="1">
        <v>170.0051344</v>
      </c>
      <c r="V415">
        <v>160611.760911616</v>
      </c>
      <c r="W415" s="1">
        <v>0.82322654780708304</v>
      </c>
      <c r="X415">
        <v>8.7779946869461598E-2</v>
      </c>
      <c r="Y415">
        <v>8.8993505323454902E-2</v>
      </c>
      <c r="Z415">
        <v>0.17677345219291701</v>
      </c>
      <c r="AA415">
        <v>160.61176091161599</v>
      </c>
      <c r="AB415">
        <v>3870.6642733020899</v>
      </c>
      <c r="AC415" s="1">
        <v>499.11445498083702</v>
      </c>
      <c r="AD415">
        <v>149059.90968317501</v>
      </c>
      <c r="AE415" s="1">
        <v>163</v>
      </c>
      <c r="AF415">
        <v>41946.5</v>
      </c>
      <c r="AG415" s="1">
        <v>63036.816727272701</v>
      </c>
      <c r="AH415" s="1">
        <v>56.583504530130597</v>
      </c>
      <c r="AI415">
        <v>19.999149392634301</v>
      </c>
      <c r="AJ415">
        <v>29.620796923919102</v>
      </c>
      <c r="AK415">
        <v>1.1000000000000001</v>
      </c>
      <c r="AL415">
        <v>0.94442899999999996</v>
      </c>
      <c r="AM415">
        <v>1.00254</v>
      </c>
      <c r="AN415">
        <v>0</v>
      </c>
      <c r="AO415" s="1">
        <v>0.61760352061002499</v>
      </c>
      <c r="AP415">
        <v>1953.6127610037599</v>
      </c>
      <c r="AQ415" s="1">
        <v>2956.84387282835</v>
      </c>
      <c r="AR415" s="1">
        <v>7478.9571767192501</v>
      </c>
      <c r="AS415" s="1">
        <v>648.34561843680399</v>
      </c>
      <c r="AT415">
        <v>361.330957543127</v>
      </c>
      <c r="AU415">
        <v>13399.090386531299</v>
      </c>
      <c r="AV415" s="1">
        <v>9129.1878926898007</v>
      </c>
      <c r="AW415" s="1">
        <v>0.56797180039999995</v>
      </c>
      <c r="AX415">
        <v>3386.6786714068999</v>
      </c>
      <c r="AY415" s="1">
        <v>0.2107019819</v>
      </c>
      <c r="AZ415">
        <v>1962.3490581412</v>
      </c>
      <c r="BA415">
        <v>0.1220874124</v>
      </c>
      <c r="BB415">
        <v>1595.0962691269001</v>
      </c>
      <c r="BC415">
        <v>9.9238805299999996E-2</v>
      </c>
      <c r="BD415">
        <v>16073.3118913648</v>
      </c>
      <c r="BE415" s="1">
        <v>0.481696968898222</v>
      </c>
      <c r="BF415">
        <v>0.28288239889036898</v>
      </c>
      <c r="BG415">
        <v>0.19353355474053599</v>
      </c>
      <c r="BH415">
        <v>2.99272560891388E-2</v>
      </c>
      <c r="BI415">
        <v>1.1959821381734599E-2</v>
      </c>
    </row>
    <row r="416" spans="1:61" x14ac:dyDescent="0.35">
      <c r="A416" t="s">
        <v>1660</v>
      </c>
      <c r="B416" t="s">
        <v>1040</v>
      </c>
      <c r="C416">
        <v>102</v>
      </c>
      <c r="D416">
        <v>14.230343549019601</v>
      </c>
      <c r="E416">
        <v>1451.495042</v>
      </c>
      <c r="F416" t="e">
        <v>#N/A</v>
      </c>
      <c r="G416">
        <v>8.5544485227234401E-3</v>
      </c>
      <c r="H416" t="e">
        <v>#N/A</v>
      </c>
      <c r="I416">
        <v>6.7808401982894007E-2</v>
      </c>
      <c r="J416">
        <v>0.90210782929912903</v>
      </c>
      <c r="K416">
        <v>1.54021188233887E-2</v>
      </c>
      <c r="L416">
        <v>0.25316478962405597</v>
      </c>
      <c r="M416" t="e">
        <v>#N/A</v>
      </c>
      <c r="N416">
        <v>0.153060467176486</v>
      </c>
      <c r="O416">
        <v>66954.497897010006</v>
      </c>
      <c r="P416" s="1">
        <v>0.15217391304347799</v>
      </c>
      <c r="Q416">
        <v>0.19565217391304299</v>
      </c>
      <c r="R416">
        <v>0.65217391304347805</v>
      </c>
      <c r="S416">
        <v>9</v>
      </c>
      <c r="T416">
        <v>76546.111111110004</v>
      </c>
      <c r="U416" s="1">
        <v>161.277226888889</v>
      </c>
      <c r="V416">
        <v>261120.53367937001</v>
      </c>
      <c r="W416" s="1">
        <v>0.86090078824287697</v>
      </c>
      <c r="X416">
        <v>4.0723305104735097E-2</v>
      </c>
      <c r="Y416">
        <v>9.8375906652388295E-2</v>
      </c>
      <c r="Z416">
        <v>0.139099211757123</v>
      </c>
      <c r="AA416">
        <v>261.12053367937</v>
      </c>
      <c r="AB416">
        <v>5772.19677475137</v>
      </c>
      <c r="AC416" s="1">
        <v>632.27520828142099</v>
      </c>
      <c r="AD416" s="1">
        <v>218497.40542143799</v>
      </c>
      <c r="AE416" s="1">
        <v>416</v>
      </c>
      <c r="AF416">
        <v>49002</v>
      </c>
      <c r="AG416" s="1">
        <v>82797.247510373403</v>
      </c>
      <c r="AH416" s="1">
        <v>41.199958375753198</v>
      </c>
      <c r="AI416">
        <v>19.999996935283502</v>
      </c>
      <c r="AJ416">
        <v>20.489285540744099</v>
      </c>
      <c r="AK416">
        <v>0.5</v>
      </c>
      <c r="AL416">
        <v>0.5</v>
      </c>
      <c r="AM416">
        <v>0.5</v>
      </c>
      <c r="AN416">
        <v>2677.2431648443799</v>
      </c>
      <c r="AO416">
        <v>1.0637636412578899</v>
      </c>
      <c r="AP416">
        <v>1863.9738626127501</v>
      </c>
      <c r="AQ416" s="1">
        <v>2453.1599330120198</v>
      </c>
      <c r="AR416" s="1">
        <v>8609.4875617218895</v>
      </c>
      <c r="AS416" s="1">
        <v>883.19919318057202</v>
      </c>
      <c r="AT416" s="1">
        <v>276.37021718466201</v>
      </c>
      <c r="AU416">
        <v>14086.1907677119</v>
      </c>
      <c r="AV416" s="1">
        <v>5354.8055586583996</v>
      </c>
      <c r="AW416" s="1">
        <v>0.38444978010000003</v>
      </c>
      <c r="AX416">
        <v>6719.3467514242002</v>
      </c>
      <c r="AY416" s="1">
        <v>0.48241740109999998</v>
      </c>
      <c r="AZ416">
        <v>1037.1283666188999</v>
      </c>
      <c r="BA416">
        <v>7.4460924499999998E-2</v>
      </c>
      <c r="BB416">
        <v>817.21099186419997</v>
      </c>
      <c r="BC416">
        <v>5.8671894400000001E-2</v>
      </c>
      <c r="BD416">
        <v>13928.491668565701</v>
      </c>
      <c r="BE416" s="1">
        <v>0.58469421120495502</v>
      </c>
      <c r="BF416">
        <v>0.24746068624282799</v>
      </c>
      <c r="BG416">
        <v>0.111734113293655</v>
      </c>
      <c r="BH416">
        <v>4.5824601256738297E-2</v>
      </c>
      <c r="BI416">
        <v>1.0286388001823601E-2</v>
      </c>
    </row>
    <row r="417" spans="1:61" x14ac:dyDescent="0.35">
      <c r="A417" t="s">
        <v>1661</v>
      </c>
      <c r="B417" t="s">
        <v>1041</v>
      </c>
      <c r="C417">
        <v>2</v>
      </c>
      <c r="D417">
        <v>515.51087150000001</v>
      </c>
      <c r="E417">
        <v>1031.021743</v>
      </c>
      <c r="F417">
        <v>0.15427775402603799</v>
      </c>
      <c r="G417">
        <v>3.09790531419766E-2</v>
      </c>
      <c r="H417" t="e">
        <v>#N/A</v>
      </c>
      <c r="I417">
        <v>3.8952409117722103E-2</v>
      </c>
      <c r="J417">
        <v>0.738907609941308</v>
      </c>
      <c r="K417">
        <v>3.4941954100693597E-2</v>
      </c>
      <c r="L417">
        <v>2.1396295025599098E-2</v>
      </c>
      <c r="M417">
        <v>1.8313941016317899E-2</v>
      </c>
      <c r="N417">
        <v>7.3330126367256707E-2</v>
      </c>
      <c r="O417">
        <v>86809.5625</v>
      </c>
      <c r="P417" s="1">
        <v>0.12195121951219499</v>
      </c>
      <c r="Q417">
        <v>0.134146341463415</v>
      </c>
      <c r="R417">
        <v>0.74390243902439002</v>
      </c>
      <c r="S417">
        <v>14</v>
      </c>
      <c r="T417">
        <v>83742.571428569994</v>
      </c>
      <c r="U417" s="1">
        <v>73.644410214285699</v>
      </c>
      <c r="V417">
        <v>176195.08146493099</v>
      </c>
      <c r="W417" s="1">
        <v>0.96954986916286301</v>
      </c>
      <c r="X417">
        <v>1.6216692898683299E-2</v>
      </c>
      <c r="Y417">
        <v>1.4233437938454101E-2</v>
      </c>
      <c r="Z417">
        <v>3.0450130837137501E-2</v>
      </c>
      <c r="AA417">
        <v>176.19508146493101</v>
      </c>
      <c r="AB417">
        <v>12907.4271133</v>
      </c>
      <c r="AC417" s="1">
        <v>1483.9193745305899</v>
      </c>
      <c r="AD417">
        <v>187383.34374537101</v>
      </c>
      <c r="AE417" s="1">
        <v>319</v>
      </c>
      <c r="AF417">
        <v>80091</v>
      </c>
      <c r="AG417" s="1">
        <v>214081.569598634</v>
      </c>
      <c r="AH417" s="1">
        <v>139.949954750431</v>
      </c>
      <c r="AI417">
        <v>71.683199212215399</v>
      </c>
      <c r="AJ417">
        <v>108.77988010618</v>
      </c>
      <c r="AK417">
        <v>4</v>
      </c>
      <c r="AL417">
        <v>3.3279800000000002</v>
      </c>
      <c r="AM417">
        <v>3.8209200000000001</v>
      </c>
      <c r="AN417">
        <v>0</v>
      </c>
      <c r="AO417" s="1">
        <v>0.62819059719804005</v>
      </c>
      <c r="AP417">
        <v>2361.5181605340799</v>
      </c>
      <c r="AQ417" s="1">
        <v>1456.71367281728</v>
      </c>
      <c r="AR417" s="1">
        <v>11539.935681065501</v>
      </c>
      <c r="AS417" s="1">
        <v>1416.87989600429</v>
      </c>
      <c r="AT417">
        <v>505.23711409255901</v>
      </c>
      <c r="AU417">
        <v>17280.2845245137</v>
      </c>
      <c r="AV417" s="1">
        <v>4069.9454603948002</v>
      </c>
      <c r="AW417" s="1">
        <v>0.23630304930000001</v>
      </c>
      <c r="AX417">
        <v>11543.880628633</v>
      </c>
      <c r="AY417" s="1">
        <v>0.67024342719999996</v>
      </c>
      <c r="AZ417">
        <v>1027.7680108275999</v>
      </c>
      <c r="BA417">
        <v>5.9672719800000003E-2</v>
      </c>
      <c r="BB417">
        <v>581.82079748820001</v>
      </c>
      <c r="BC417" s="1">
        <v>3.3780803700000001E-2</v>
      </c>
      <c r="BD417">
        <v>17223.414897343599</v>
      </c>
      <c r="BE417" s="1">
        <v>0.61800676051153802</v>
      </c>
      <c r="BF417">
        <v>0.25056338561930502</v>
      </c>
      <c r="BG417">
        <v>8.3095221180355602E-2</v>
      </c>
      <c r="BH417">
        <v>3.3596036083103298E-2</v>
      </c>
      <c r="BI417">
        <v>1.4738596605698E-2</v>
      </c>
    </row>
    <row r="418" spans="1:61" x14ac:dyDescent="0.35">
      <c r="A418" t="s">
        <v>1662</v>
      </c>
      <c r="B418" t="s">
        <v>1042</v>
      </c>
      <c r="C418">
        <v>61</v>
      </c>
      <c r="D418">
        <v>23.1740663442623</v>
      </c>
      <c r="E418">
        <v>1413.6180469999999</v>
      </c>
      <c r="F418" t="e">
        <v>#N/A</v>
      </c>
      <c r="G418" t="e">
        <v>#N/A</v>
      </c>
      <c r="H418" t="e">
        <v>#N/A</v>
      </c>
      <c r="I418">
        <v>0.12168869524978</v>
      </c>
      <c r="J418">
        <v>0.86187592154637505</v>
      </c>
      <c r="K418">
        <v>1.03209528888437E-2</v>
      </c>
      <c r="L418">
        <v>0.17169474240153801</v>
      </c>
      <c r="M418" t="e">
        <v>#N/A</v>
      </c>
      <c r="N418">
        <v>0.17197802657826</v>
      </c>
      <c r="O418">
        <v>65409.102139770002</v>
      </c>
      <c r="P418" s="1">
        <v>0.104761904761905</v>
      </c>
      <c r="Q418">
        <v>0.14285714285714299</v>
      </c>
      <c r="R418">
        <v>0.75238095238095204</v>
      </c>
      <c r="S418">
        <v>8</v>
      </c>
      <c r="T418">
        <v>95011.25</v>
      </c>
      <c r="U418" s="1">
        <v>176.70225587499999</v>
      </c>
      <c r="V418">
        <v>243219.87875696699</v>
      </c>
      <c r="W418" s="1">
        <v>0.83147153070003099</v>
      </c>
      <c r="X418">
        <v>0.104755392218155</v>
      </c>
      <c r="Y418">
        <v>6.3773077081813803E-2</v>
      </c>
      <c r="Z418">
        <v>0.16852846929996901</v>
      </c>
      <c r="AA418">
        <v>243.21987875696701</v>
      </c>
      <c r="AB418">
        <v>5185.4473813179902</v>
      </c>
      <c r="AC418" s="1">
        <v>641.04980261333606</v>
      </c>
      <c r="AD418">
        <v>173031.380555123</v>
      </c>
      <c r="AE418" s="1">
        <v>268</v>
      </c>
      <c r="AF418">
        <v>47517</v>
      </c>
      <c r="AG418" s="1">
        <v>80206.379858277898</v>
      </c>
      <c r="AH418" s="1">
        <v>21.319994198789999</v>
      </c>
      <c r="AI418">
        <v>21.319999839091398</v>
      </c>
      <c r="AJ418">
        <v>21.319987783546701</v>
      </c>
      <c r="AK418">
        <v>2</v>
      </c>
      <c r="AL418">
        <v>0.66481299999999999</v>
      </c>
      <c r="AM418">
        <v>1.4234199999999999</v>
      </c>
      <c r="AN418">
        <v>3788.7895541276998</v>
      </c>
      <c r="AO418" s="1">
        <v>1.2890312291881301</v>
      </c>
      <c r="AP418">
        <v>1670.94399722247</v>
      </c>
      <c r="AQ418" s="1">
        <v>2813.30375516916</v>
      </c>
      <c r="AR418" s="1">
        <v>7645.67247350656</v>
      </c>
      <c r="AS418" s="1">
        <v>637.105526426545</v>
      </c>
      <c r="AT418">
        <v>375.65803657287302</v>
      </c>
      <c r="AU418">
        <v>13142.683788897601</v>
      </c>
      <c r="AV418" s="1">
        <v>6004.6031067935</v>
      </c>
      <c r="AW418" s="1">
        <v>0.36899301239999999</v>
      </c>
      <c r="AX418">
        <v>8052.2855817594</v>
      </c>
      <c r="AY418" s="1">
        <v>0.4948265624</v>
      </c>
      <c r="AZ418">
        <v>1464.72517509</v>
      </c>
      <c r="BA418">
        <v>9.0009838300000006E-2</v>
      </c>
      <c r="BB418">
        <v>751.33143473400003</v>
      </c>
      <c r="BC418">
        <v>4.6170586899999998E-2</v>
      </c>
      <c r="BD418">
        <v>16272.945298376901</v>
      </c>
      <c r="BE418" s="1">
        <v>0.52969969111524395</v>
      </c>
      <c r="BF418">
        <v>0.24401798379914799</v>
      </c>
      <c r="BG418">
        <v>0.16868855805278399</v>
      </c>
      <c r="BH418">
        <v>4.1996008459327799E-2</v>
      </c>
      <c r="BI418">
        <v>1.55977585734953E-2</v>
      </c>
    </row>
    <row r="419" spans="1:61" x14ac:dyDescent="0.35">
      <c r="A419" t="s">
        <v>1663</v>
      </c>
      <c r="B419" t="s">
        <v>1043</v>
      </c>
      <c r="C419">
        <v>43</v>
      </c>
      <c r="D419">
        <v>11.311307651162799</v>
      </c>
      <c r="E419">
        <v>486.38622900000001</v>
      </c>
      <c r="F419" t="e">
        <v>#N/A</v>
      </c>
      <c r="G419" t="e">
        <v>#N/A</v>
      </c>
      <c r="H419" t="e">
        <v>#N/A</v>
      </c>
      <c r="I419" t="e">
        <v>#N/A</v>
      </c>
      <c r="J419">
        <v>0.96769172437578899</v>
      </c>
      <c r="K419" t="e">
        <v>#N/A</v>
      </c>
      <c r="L419">
        <v>9.8550011700671306E-2</v>
      </c>
      <c r="M419" t="e">
        <v>#N/A</v>
      </c>
      <c r="N419">
        <v>0.14102476908564299</v>
      </c>
      <c r="O419">
        <v>65766.585074620001</v>
      </c>
      <c r="P419" s="1">
        <v>0.135135135135135</v>
      </c>
      <c r="Q419">
        <v>0.108108108108108</v>
      </c>
      <c r="R419">
        <v>0.75675675675675702</v>
      </c>
      <c r="S419">
        <v>8</v>
      </c>
      <c r="T419">
        <v>59985.75</v>
      </c>
      <c r="U419" s="1">
        <v>60.798278625000002</v>
      </c>
      <c r="V419">
        <v>257624.70754491701</v>
      </c>
      <c r="W419" s="1">
        <v>0.83835647245351796</v>
      </c>
      <c r="X419">
        <v>6.2748678006826694E-2</v>
      </c>
      <c r="Y419">
        <v>9.8894849539655605E-2</v>
      </c>
      <c r="Z419">
        <v>0.16164352754648201</v>
      </c>
      <c r="AA419">
        <v>257.62470754491699</v>
      </c>
      <c r="AB419">
        <v>5228.1167689063004</v>
      </c>
      <c r="AC419" s="1">
        <v>494.85722590225703</v>
      </c>
      <c r="AD419">
        <v>186802.17985391099</v>
      </c>
      <c r="AE419" s="1">
        <v>314</v>
      </c>
      <c r="AF419">
        <v>50191</v>
      </c>
      <c r="AG419" s="1">
        <v>84537.713352685096</v>
      </c>
      <c r="AH419" s="1">
        <v>22.799896385015199</v>
      </c>
      <c r="AI419">
        <v>19.999990480755201</v>
      </c>
      <c r="AJ419">
        <v>20.265353127984799</v>
      </c>
      <c r="AK419">
        <v>0.5</v>
      </c>
      <c r="AL419">
        <v>0.21429500000000001</v>
      </c>
      <c r="AM419">
        <v>0.42998500000000001</v>
      </c>
      <c r="AN419">
        <v>1594.13536767711</v>
      </c>
      <c r="AO419">
        <v>0.98290511461518804</v>
      </c>
      <c r="AP419">
        <v>1957.1669040818999</v>
      </c>
      <c r="AQ419" s="1">
        <v>2800.7873759106801</v>
      </c>
      <c r="AR419" s="1">
        <v>8279.9758296610798</v>
      </c>
      <c r="AS419" s="1">
        <v>647.361009063437</v>
      </c>
      <c r="AT419" s="1">
        <v>485.96404648619301</v>
      </c>
      <c r="AU419">
        <v>14171.2551652033</v>
      </c>
      <c r="AV419" s="1">
        <v>8818.9616905278999</v>
      </c>
      <c r="AW419" s="1">
        <v>0.50737970300000002</v>
      </c>
      <c r="AX419">
        <v>6314.5401864591004</v>
      </c>
      <c r="AY419" s="1">
        <v>0.36329328059999999</v>
      </c>
      <c r="AZ419">
        <v>1694.1028409063999</v>
      </c>
      <c r="BA419">
        <v>9.7466507600000002E-2</v>
      </c>
      <c r="BB419">
        <v>553.77975287599998</v>
      </c>
      <c r="BC419" s="1">
        <v>3.1860508799999999E-2</v>
      </c>
      <c r="BD419">
        <v>17381.384470769401</v>
      </c>
      <c r="BE419" s="1">
        <v>0.59588509053903604</v>
      </c>
      <c r="BF419">
        <v>0.27346119753300202</v>
      </c>
      <c r="BG419">
        <v>8.1293597213260793E-2</v>
      </c>
      <c r="BH419">
        <v>3.4399255270198298E-2</v>
      </c>
      <c r="BI419">
        <v>1.4960859444503E-2</v>
      </c>
    </row>
    <row r="420" spans="1:61" x14ac:dyDescent="0.35">
      <c r="A420" t="s">
        <v>1664</v>
      </c>
      <c r="B420" t="s">
        <v>1044</v>
      </c>
      <c r="C420">
        <v>5</v>
      </c>
      <c r="D420">
        <v>509.5002594</v>
      </c>
      <c r="E420">
        <v>2547.5012969999998</v>
      </c>
      <c r="F420" t="e">
        <v>#N/A</v>
      </c>
      <c r="G420">
        <v>0.15418345231696901</v>
      </c>
      <c r="H420" t="e">
        <v>#N/A</v>
      </c>
      <c r="I420">
        <v>0.56848441496248103</v>
      </c>
      <c r="J420">
        <v>0.17779225969926099</v>
      </c>
      <c r="K420">
        <v>9.4357986656722195E-2</v>
      </c>
      <c r="L420">
        <v>1</v>
      </c>
      <c r="M420">
        <v>0.28522974585250299</v>
      </c>
      <c r="N420">
        <v>0.189164997398964</v>
      </c>
      <c r="O420">
        <v>79674.527337139996</v>
      </c>
      <c r="P420" s="1">
        <v>4.6875E-2</v>
      </c>
      <c r="Q420">
        <v>0.18229166666666699</v>
      </c>
      <c r="R420">
        <v>0.77083333333333304</v>
      </c>
      <c r="S420">
        <v>23.5</v>
      </c>
      <c r="T420">
        <v>100831.82978723</v>
      </c>
      <c r="U420" s="1">
        <v>108.404310510638</v>
      </c>
      <c r="V420">
        <v>83764.895527745</v>
      </c>
      <c r="W420" s="1">
        <v>0.74388613437537598</v>
      </c>
      <c r="X420">
        <v>0.238461589649582</v>
      </c>
      <c r="Y420">
        <v>1.7652275975042601E-2</v>
      </c>
      <c r="Z420">
        <v>0.25611386562462402</v>
      </c>
      <c r="AA420">
        <v>83.764895527744997</v>
      </c>
      <c r="AB420">
        <v>3148.3057572708299</v>
      </c>
      <c r="AC420" s="1">
        <v>373.92039451432697</v>
      </c>
      <c r="AD420">
        <v>61008.207646704701</v>
      </c>
      <c r="AE420" s="1">
        <v>10</v>
      </c>
      <c r="AF420">
        <v>32675</v>
      </c>
      <c r="AG420" s="1">
        <v>43274.225359546101</v>
      </c>
      <c r="AH420" s="1">
        <v>79.379798451752706</v>
      </c>
      <c r="AI420">
        <v>31.287699524388302</v>
      </c>
      <c r="AJ420">
        <v>54.135786941688799</v>
      </c>
      <c r="AK420">
        <v>1</v>
      </c>
      <c r="AL420">
        <v>0.71119200000000005</v>
      </c>
      <c r="AM420">
        <v>0.89466400000000001</v>
      </c>
      <c r="AN420">
        <v>0</v>
      </c>
      <c r="AO420">
        <v>0.925959383934434</v>
      </c>
      <c r="AP420">
        <v>2232.3998565563802</v>
      </c>
      <c r="AQ420" s="1">
        <v>3058.5125390026401</v>
      </c>
      <c r="AR420" s="1">
        <v>9805.0312435228607</v>
      </c>
      <c r="AS420" s="1">
        <v>1139.7397965682001</v>
      </c>
      <c r="AT420">
        <v>811.00978925232698</v>
      </c>
      <c r="AU420">
        <v>17046.693224902399</v>
      </c>
      <c r="AV420" s="1">
        <v>12095.2272833226</v>
      </c>
      <c r="AW420" s="1">
        <v>0.65608272030000003</v>
      </c>
      <c r="AX420">
        <v>2963.2462176878998</v>
      </c>
      <c r="AY420" s="1">
        <v>0.16073568469999999</v>
      </c>
      <c r="AZ420">
        <v>695.82078364560005</v>
      </c>
      <c r="BA420">
        <v>3.77434819E-2</v>
      </c>
      <c r="BB420">
        <v>2681.2275002961001</v>
      </c>
      <c r="BC420" s="1">
        <v>0.14543811300000001</v>
      </c>
      <c r="BD420">
        <v>18435.521784952201</v>
      </c>
      <c r="BE420" s="1">
        <v>0.60401942961719501</v>
      </c>
      <c r="BF420">
        <v>0.242073050356201</v>
      </c>
      <c r="BG420">
        <v>0.12558032535970201</v>
      </c>
      <c r="BH420">
        <v>2.0755119609891199E-2</v>
      </c>
      <c r="BI420">
        <v>7.57207505701093E-3</v>
      </c>
    </row>
    <row r="421" spans="1:61" x14ac:dyDescent="0.35">
      <c r="A421" t="s">
        <v>1665</v>
      </c>
      <c r="B421" t="s">
        <v>1045</v>
      </c>
      <c r="C421">
        <v>109</v>
      </c>
      <c r="D421">
        <v>6.6288530642201797</v>
      </c>
      <c r="E421">
        <v>722.544984</v>
      </c>
      <c r="F421" t="e">
        <v>#N/A</v>
      </c>
      <c r="G421">
        <v>1.4814975933300299E-2</v>
      </c>
      <c r="H421" t="e">
        <v>#N/A</v>
      </c>
      <c r="I421" t="e">
        <v>#N/A</v>
      </c>
      <c r="J421">
        <v>0.94757851064056997</v>
      </c>
      <c r="K421">
        <v>2.0808578938493499E-2</v>
      </c>
      <c r="L421">
        <v>0.40583540436698201</v>
      </c>
      <c r="M421" t="e">
        <v>#N/A</v>
      </c>
      <c r="N421">
        <v>0.106100946870147</v>
      </c>
      <c r="O421">
        <v>56857.401574800002</v>
      </c>
      <c r="P421" s="1">
        <v>0.42622950819672101</v>
      </c>
      <c r="Q421">
        <v>0.16393442622950799</v>
      </c>
      <c r="R421">
        <v>0.409836065573771</v>
      </c>
      <c r="S421">
        <v>10</v>
      </c>
      <c r="T421">
        <v>81071.399999999994</v>
      </c>
      <c r="U421" s="1">
        <v>72.254498400000003</v>
      </c>
      <c r="V421">
        <v>187031.261710344</v>
      </c>
      <c r="W421" s="1">
        <v>0.91267092649393</v>
      </c>
      <c r="X421">
        <v>2.7188181014292701E-2</v>
      </c>
      <c r="Y421">
        <v>6.0140892491777002E-2</v>
      </c>
      <c r="Z421">
        <v>8.7329073506069693E-2</v>
      </c>
      <c r="AA421">
        <v>187.03126171034401</v>
      </c>
      <c r="AB421">
        <v>3853.8223386241102</v>
      </c>
      <c r="AC421" s="1">
        <v>504.941059835798</v>
      </c>
      <c r="AD421">
        <v>140876.25447337001</v>
      </c>
      <c r="AE421" s="1">
        <v>141</v>
      </c>
      <c r="AF421">
        <v>39312.5</v>
      </c>
      <c r="AG421" s="1">
        <v>57478.269763651202</v>
      </c>
      <c r="AH421" s="1">
        <v>29.999938479332101</v>
      </c>
      <c r="AI421">
        <v>19.999995135279001</v>
      </c>
      <c r="AJ421">
        <v>20.140875354161601</v>
      </c>
      <c r="AK421">
        <v>2.5</v>
      </c>
      <c r="AL421">
        <v>0.8448</v>
      </c>
      <c r="AM421">
        <v>1.4094500000000001</v>
      </c>
      <c r="AN421">
        <v>2.4593624471137401E-2</v>
      </c>
      <c r="AO421" s="1">
        <v>0.88881137370932795</v>
      </c>
      <c r="AP421">
        <v>2348.18635181336</v>
      </c>
      <c r="AQ421" s="1">
        <v>3980.5975457439499</v>
      </c>
      <c r="AR421" s="1">
        <v>10467.1580281844</v>
      </c>
      <c r="AS421" s="1">
        <v>564.54879493011595</v>
      </c>
      <c r="AT421">
        <v>524.440842288098</v>
      </c>
      <c r="AU421">
        <v>17884.931562959999</v>
      </c>
      <c r="AV421" s="1">
        <v>11296.878966538099</v>
      </c>
      <c r="AW421" s="1">
        <v>0.55489445530000003</v>
      </c>
      <c r="AX421">
        <v>3312.4420200025002</v>
      </c>
      <c r="AY421" s="1">
        <v>0.16270473599999999</v>
      </c>
      <c r="AZ421">
        <v>1179.6505845772999</v>
      </c>
      <c r="BA421">
        <v>5.7943576300000001E-2</v>
      </c>
      <c r="BB421">
        <v>4569.6369166434997</v>
      </c>
      <c r="BC421" s="1">
        <v>0.22445723240000001</v>
      </c>
      <c r="BD421">
        <v>20358.608487761401</v>
      </c>
      <c r="BE421" s="1">
        <v>0.45526709339801602</v>
      </c>
      <c r="BF421">
        <v>0.21357009919275899</v>
      </c>
      <c r="BG421">
        <v>0.19006749700980999</v>
      </c>
      <c r="BH421">
        <v>3.2729876519378399E-2</v>
      </c>
      <c r="BI421">
        <v>0.108365433880036</v>
      </c>
    </row>
    <row r="422" spans="1:61" x14ac:dyDescent="0.35">
      <c r="A422" t="s">
        <v>1666</v>
      </c>
      <c r="B422" t="s">
        <v>1046</v>
      </c>
      <c r="C422">
        <v>68</v>
      </c>
      <c r="D422">
        <v>7.5398577205882402</v>
      </c>
      <c r="E422">
        <v>512.71032500000001</v>
      </c>
      <c r="F422" t="e">
        <v>#N/A</v>
      </c>
      <c r="G422" t="e">
        <v>#N/A</v>
      </c>
      <c r="H422" t="e">
        <v>#N/A</v>
      </c>
      <c r="I422">
        <v>5.1906190662044299E-2</v>
      </c>
      <c r="J422">
        <v>0.93230174122474496</v>
      </c>
      <c r="K422" t="e">
        <v>#N/A</v>
      </c>
      <c r="L422">
        <v>0.29648678914147197</v>
      </c>
      <c r="M422" t="e">
        <v>#N/A</v>
      </c>
      <c r="N422">
        <v>0.166789913230245</v>
      </c>
      <c r="O422">
        <v>53606.792636569997</v>
      </c>
      <c r="P422" s="1">
        <v>0.162790697674419</v>
      </c>
      <c r="Q422">
        <v>0.30232558139534899</v>
      </c>
      <c r="R422">
        <v>0.53488372093023295</v>
      </c>
      <c r="S422">
        <v>5</v>
      </c>
      <c r="T422">
        <v>86899.8</v>
      </c>
      <c r="U422" s="1">
        <v>102.54206499999999</v>
      </c>
      <c r="V422">
        <v>283306.07541402598</v>
      </c>
      <c r="W422" s="1">
        <v>0.91810184852115895</v>
      </c>
      <c r="X422">
        <v>3.4557820974920099E-2</v>
      </c>
      <c r="Y422">
        <v>4.7340330503920898E-2</v>
      </c>
      <c r="Z422">
        <v>8.1898151478840997E-2</v>
      </c>
      <c r="AA422">
        <v>283.306075414026</v>
      </c>
      <c r="AB422">
        <v>5923.0580152642697</v>
      </c>
      <c r="AC422" s="1">
        <v>625.19347547760003</v>
      </c>
      <c r="AD422">
        <v>187337.01277288501</v>
      </c>
      <c r="AE422" s="1">
        <v>318</v>
      </c>
      <c r="AF422">
        <v>46231</v>
      </c>
      <c r="AG422" s="1">
        <v>75990.980838323303</v>
      </c>
      <c r="AH422" s="1">
        <v>36.849965897704699</v>
      </c>
      <c r="AI422">
        <v>19.999989501935801</v>
      </c>
      <c r="AJ422">
        <v>23.161329651809101</v>
      </c>
      <c r="AK422">
        <v>0</v>
      </c>
      <c r="AL422">
        <v>0</v>
      </c>
      <c r="AM422">
        <v>0</v>
      </c>
      <c r="AN422">
        <v>4239.8790974221201</v>
      </c>
      <c r="AO422" s="1">
        <v>1.6485961105090401</v>
      </c>
      <c r="AP422">
        <v>2191.8727304740701</v>
      </c>
      <c r="AQ422" s="1">
        <v>3971.2588584987002</v>
      </c>
      <c r="AR422" s="1">
        <v>8979.3356511788606</v>
      </c>
      <c r="AS422" s="1">
        <v>674.66230565963303</v>
      </c>
      <c r="AT422">
        <v>621.33351810303395</v>
      </c>
      <c r="AU422">
        <v>16438.4630639143</v>
      </c>
      <c r="AV422" s="1">
        <v>9267.7169850095997</v>
      </c>
      <c r="AW422" s="1">
        <v>0.4328230998</v>
      </c>
      <c r="AX422">
        <v>9165.6960795804007</v>
      </c>
      <c r="AY422" s="1">
        <v>0.42805849540000002</v>
      </c>
      <c r="AZ422">
        <v>2202.0935710514</v>
      </c>
      <c r="BA422">
        <v>0.1028426922</v>
      </c>
      <c r="BB422">
        <v>776.74467471920002</v>
      </c>
      <c r="BC422" s="1">
        <v>3.6275712600000003E-2</v>
      </c>
      <c r="BD422">
        <v>21412.2513103606</v>
      </c>
      <c r="BE422" s="1">
        <v>0.55119638843770302</v>
      </c>
      <c r="BF422">
        <v>0.22679172622965901</v>
      </c>
      <c r="BG422">
        <v>0.14328317707379801</v>
      </c>
      <c r="BH422">
        <v>4.7976156625676898E-2</v>
      </c>
      <c r="BI422">
        <v>3.0752551633162099E-2</v>
      </c>
    </row>
    <row r="423" spans="1:61" x14ac:dyDescent="0.35">
      <c r="A423" t="s">
        <v>1667</v>
      </c>
      <c r="B423" t="s">
        <v>1047</v>
      </c>
      <c r="C423">
        <v>161</v>
      </c>
      <c r="D423">
        <v>5.8333935652173903</v>
      </c>
      <c r="E423">
        <v>939.17636400000004</v>
      </c>
      <c r="F423" t="e">
        <v>#N/A</v>
      </c>
      <c r="G423" t="e">
        <v>#N/A</v>
      </c>
      <c r="H423" t="e">
        <v>#N/A</v>
      </c>
      <c r="I423">
        <v>2.0376360162229101E-2</v>
      </c>
      <c r="J423">
        <v>0.94230925353573403</v>
      </c>
      <c r="K423">
        <v>1.7877284596251201E-2</v>
      </c>
      <c r="L423">
        <v>0.35879850493972598</v>
      </c>
      <c r="M423" t="e">
        <v>#N/A</v>
      </c>
      <c r="N423">
        <v>0.114895653650518</v>
      </c>
      <c r="O423">
        <v>63217.139802049998</v>
      </c>
      <c r="P423" s="1">
        <v>0.23529411764705899</v>
      </c>
      <c r="Q423">
        <v>0.14705882352941199</v>
      </c>
      <c r="R423">
        <v>0.61764705882352899</v>
      </c>
      <c r="S423">
        <v>9</v>
      </c>
      <c r="T423">
        <v>83785.888888879999</v>
      </c>
      <c r="U423" s="1">
        <v>104.35292933333299</v>
      </c>
      <c r="V423">
        <v>267745.59032663202</v>
      </c>
      <c r="W423" s="1">
        <v>0.94039039875593899</v>
      </c>
      <c r="X423">
        <v>3.44926374669118E-2</v>
      </c>
      <c r="Y423">
        <v>2.5116963777149299E-2</v>
      </c>
      <c r="Z423">
        <v>5.9609601244060999E-2</v>
      </c>
      <c r="AA423">
        <v>267.745590326632</v>
      </c>
      <c r="AB423">
        <v>5448.6156127327704</v>
      </c>
      <c r="AC423" s="1">
        <v>669.96873443463301</v>
      </c>
      <c r="AD423" s="1">
        <v>179963.99001062399</v>
      </c>
      <c r="AE423" s="1">
        <v>291</v>
      </c>
      <c r="AF423">
        <v>39466</v>
      </c>
      <c r="AG423" s="1">
        <v>60591.809641970904</v>
      </c>
      <c r="AH423" s="1">
        <v>30.369764024876801</v>
      </c>
      <c r="AI423">
        <v>19.999993233839199</v>
      </c>
      <c r="AJ423">
        <v>22.595413862637201</v>
      </c>
      <c r="AK423">
        <v>2</v>
      </c>
      <c r="AL423">
        <v>1.1097109999999999</v>
      </c>
      <c r="AM423">
        <v>1.5208470000000001</v>
      </c>
      <c r="AN423">
        <v>1763.6741015769401</v>
      </c>
      <c r="AO423">
        <v>1.8913353151132799</v>
      </c>
      <c r="AP423">
        <v>1834.58780059333</v>
      </c>
      <c r="AQ423" s="1">
        <v>3392.5917880105399</v>
      </c>
      <c r="AR423" s="1">
        <v>9753.1632940455893</v>
      </c>
      <c r="AS423" s="1">
        <v>293.75795705182401</v>
      </c>
      <c r="AT423" s="1">
        <v>1.2702938933842201</v>
      </c>
      <c r="AU423">
        <v>15275.371133594699</v>
      </c>
      <c r="AV423" s="1">
        <v>8599.0866507981991</v>
      </c>
      <c r="AW423" s="1">
        <v>0.50617622279999996</v>
      </c>
      <c r="AX423">
        <v>6119.1638186208002</v>
      </c>
      <c r="AY423" s="1">
        <v>0.36019816449999997</v>
      </c>
      <c r="AZ423">
        <v>1476.9833991539999</v>
      </c>
      <c r="BA423">
        <v>8.6941079700000007E-2</v>
      </c>
      <c r="BB423">
        <v>793.09206141080006</v>
      </c>
      <c r="BC423" s="1">
        <v>4.6684532899999999E-2</v>
      </c>
      <c r="BD423">
        <v>16988.325929983799</v>
      </c>
      <c r="BE423" s="1">
        <v>0.56568629991573505</v>
      </c>
      <c r="BF423">
        <v>0.23806788373914201</v>
      </c>
      <c r="BG423">
        <v>8.6924628865475695E-2</v>
      </c>
      <c r="BH423">
        <v>4.0119281649699599E-2</v>
      </c>
      <c r="BI423">
        <v>6.9201905829947202E-2</v>
      </c>
    </row>
    <row r="424" spans="1:61" x14ac:dyDescent="0.35">
      <c r="A424" t="s">
        <v>1668</v>
      </c>
      <c r="B424" t="s">
        <v>1048</v>
      </c>
      <c r="C424">
        <v>29</v>
      </c>
      <c r="D424">
        <v>299.15836065517198</v>
      </c>
      <c r="E424">
        <v>8675.5924589999995</v>
      </c>
      <c r="F424">
        <v>3.6874952448602998E-2</v>
      </c>
      <c r="G424">
        <v>7.8441395354186899E-2</v>
      </c>
      <c r="H424">
        <v>1.66573163680395E-3</v>
      </c>
      <c r="I424">
        <v>0.14437322127459401</v>
      </c>
      <c r="J424">
        <v>0.66647336945193703</v>
      </c>
      <c r="K424">
        <v>7.2171329833875406E-2</v>
      </c>
      <c r="L424">
        <v>0.60237551842767501</v>
      </c>
      <c r="M424">
        <v>8.5056539109885795E-2</v>
      </c>
      <c r="N424">
        <v>0.18478885415390101</v>
      </c>
      <c r="O424">
        <v>84427.81679338</v>
      </c>
      <c r="P424" s="1">
        <v>0.18548387096774199</v>
      </c>
      <c r="Q424">
        <v>0.103225806451613</v>
      </c>
      <c r="R424">
        <v>0.71129032258064495</v>
      </c>
      <c r="S424">
        <v>55.2</v>
      </c>
      <c r="T424">
        <v>100675.23550724</v>
      </c>
      <c r="U424" s="1">
        <v>157.16653005434799</v>
      </c>
      <c r="V424">
        <v>305172.05510886502</v>
      </c>
      <c r="W424" s="1">
        <v>0.81384828555994104</v>
      </c>
      <c r="X424">
        <v>0.15621905273738601</v>
      </c>
      <c r="Y424">
        <v>2.9932661702672999E-2</v>
      </c>
      <c r="Z424">
        <v>0.18615171444005901</v>
      </c>
      <c r="AA424">
        <v>305.17205510886498</v>
      </c>
      <c r="AB424">
        <v>13001.049499851801</v>
      </c>
      <c r="AC424" s="1">
        <v>1642.4101417094901</v>
      </c>
      <c r="AD424">
        <v>208136.29001795201</v>
      </c>
      <c r="AE424" s="1">
        <v>388</v>
      </c>
      <c r="AF424">
        <v>41201</v>
      </c>
      <c r="AG424" s="1">
        <v>57859.924426473299</v>
      </c>
      <c r="AH424" s="1">
        <v>68.199997551993903</v>
      </c>
      <c r="AI424">
        <v>40.718699889693802</v>
      </c>
      <c r="AJ424">
        <v>47.510898881158603</v>
      </c>
      <c r="AK424">
        <v>3</v>
      </c>
      <c r="AL424">
        <v>2.172431</v>
      </c>
      <c r="AM424">
        <v>2.6673840000000002</v>
      </c>
      <c r="AN424">
        <v>0</v>
      </c>
      <c r="AO424" s="1">
        <v>1.22865775332371</v>
      </c>
      <c r="AP424">
        <v>2200.4533742471899</v>
      </c>
      <c r="AQ424" s="1">
        <v>2597.8605192109098</v>
      </c>
      <c r="AR424" s="1">
        <v>11060.156696325501</v>
      </c>
      <c r="AS424" s="1">
        <v>1966.2343765703199</v>
      </c>
      <c r="AT424" s="1">
        <v>333.957416014209</v>
      </c>
      <c r="AU424">
        <v>18158.6623823681</v>
      </c>
      <c r="AV424" s="1">
        <v>4435.4695722211</v>
      </c>
      <c r="AW424" s="1">
        <v>0.2313327459</v>
      </c>
      <c r="AX424">
        <v>11169.3119734789</v>
      </c>
      <c r="AY424" s="1">
        <v>0.58253755689999998</v>
      </c>
      <c r="AZ424">
        <v>1205.0622336132999</v>
      </c>
      <c r="BA424">
        <v>6.2850246400000004E-2</v>
      </c>
      <c r="BB424">
        <v>2363.7045018634999</v>
      </c>
      <c r="BC424" s="1">
        <v>0.1232794508</v>
      </c>
      <c r="BD424">
        <v>19173.548281176802</v>
      </c>
      <c r="BE424" s="1">
        <v>0.61416432719843905</v>
      </c>
      <c r="BF424">
        <v>0.26206991729364698</v>
      </c>
      <c r="BG424">
        <v>8.4942131794943698E-2</v>
      </c>
      <c r="BH424">
        <v>2.5141063098442901E-2</v>
      </c>
      <c r="BI424">
        <v>1.3682560614528E-2</v>
      </c>
    </row>
    <row r="425" spans="1:61" x14ac:dyDescent="0.35">
      <c r="A425" t="s">
        <v>1669</v>
      </c>
      <c r="B425" t="s">
        <v>1049</v>
      </c>
      <c r="C425">
        <v>146</v>
      </c>
      <c r="D425">
        <v>5.6770980136986298</v>
      </c>
      <c r="E425">
        <v>828.85631000000001</v>
      </c>
      <c r="F425" t="e">
        <v>#N/A</v>
      </c>
      <c r="G425" t="e">
        <v>#N/A</v>
      </c>
      <c r="H425" t="e">
        <v>#N/A</v>
      </c>
      <c r="I425">
        <v>0.108834683278953</v>
      </c>
      <c r="J425">
        <v>0.84838880056247701</v>
      </c>
      <c r="K425">
        <v>3.21809665241806E-2</v>
      </c>
      <c r="L425">
        <v>0.38281990096672902</v>
      </c>
      <c r="M425">
        <v>2.00127216450568E-2</v>
      </c>
      <c r="N425">
        <v>0.153076409089376</v>
      </c>
      <c r="O425">
        <v>70845.902671160002</v>
      </c>
      <c r="P425" s="1">
        <v>0.188405797101449</v>
      </c>
      <c r="Q425">
        <v>0.217391304347826</v>
      </c>
      <c r="R425">
        <v>0.59420289855072495</v>
      </c>
      <c r="S425">
        <v>10.62</v>
      </c>
      <c r="T425">
        <v>69547.834274950001</v>
      </c>
      <c r="U425" s="1">
        <v>78.046733521657302</v>
      </c>
      <c r="V425">
        <v>390815.54437342699</v>
      </c>
      <c r="W425" s="1">
        <v>0.62405610373823694</v>
      </c>
      <c r="X425">
        <v>2.8229808835509601E-2</v>
      </c>
      <c r="Y425">
        <v>0.34771408742625298</v>
      </c>
      <c r="Z425">
        <v>0.375943896261763</v>
      </c>
      <c r="AA425">
        <v>390.81554437342697</v>
      </c>
      <c r="AB425">
        <v>10799.2409444286</v>
      </c>
      <c r="AC425" s="1">
        <v>707.11424034402296</v>
      </c>
      <c r="AD425">
        <v>346812.79426809499</v>
      </c>
      <c r="AE425" s="1">
        <v>570</v>
      </c>
      <c r="AF425">
        <v>41776</v>
      </c>
      <c r="AG425" s="1">
        <v>65567.218825422402</v>
      </c>
      <c r="AH425" s="1">
        <v>35.899986682647501</v>
      </c>
      <c r="AI425">
        <v>22.999993321805601</v>
      </c>
      <c r="AJ425">
        <v>28.2099146151558</v>
      </c>
      <c r="AK425">
        <v>2.4</v>
      </c>
      <c r="AL425">
        <v>1.4061330000000001</v>
      </c>
      <c r="AM425">
        <v>2.0795689999999998</v>
      </c>
      <c r="AN425">
        <v>3410.2988972841399</v>
      </c>
      <c r="AO425" s="1">
        <v>2.1935772604708501</v>
      </c>
      <c r="AP425">
        <v>3432.77487988238</v>
      </c>
      <c r="AQ425" s="1">
        <v>3088.5815540211102</v>
      </c>
      <c r="AR425" s="1">
        <v>10117.598380833901</v>
      </c>
      <c r="AS425" s="1">
        <v>1197.6413740519099</v>
      </c>
      <c r="AT425">
        <v>155.72663010793801</v>
      </c>
      <c r="AU425">
        <v>17992.322818897301</v>
      </c>
      <c r="AV425" s="1">
        <v>6890.3378821729002</v>
      </c>
      <c r="AW425" s="1">
        <v>0.31859152810000002</v>
      </c>
      <c r="AX425">
        <v>11018.9293793654</v>
      </c>
      <c r="AY425" s="1">
        <v>0.50948699610000003</v>
      </c>
      <c r="AZ425">
        <v>2074.4015769876</v>
      </c>
      <c r="BA425">
        <v>9.5915001499999999E-2</v>
      </c>
      <c r="BB425">
        <v>1643.8299289828999</v>
      </c>
      <c r="BC425" s="1">
        <v>7.6006474300000001E-2</v>
      </c>
      <c r="BD425">
        <v>21627.498767508801</v>
      </c>
      <c r="BE425" s="1">
        <v>0.53905582314642098</v>
      </c>
      <c r="BF425">
        <v>0.252862748630306</v>
      </c>
      <c r="BG425">
        <v>0.147203435298356</v>
      </c>
      <c r="BH425">
        <v>4.3824259226512598E-2</v>
      </c>
      <c r="BI425">
        <v>1.7053733698404301E-2</v>
      </c>
    </row>
    <row r="426" spans="1:61" x14ac:dyDescent="0.35">
      <c r="A426" t="s">
        <v>1670</v>
      </c>
      <c r="B426" t="s">
        <v>1050</v>
      </c>
      <c r="C426">
        <v>178</v>
      </c>
      <c r="D426">
        <v>6.9387353314606699</v>
      </c>
      <c r="E426">
        <v>1235.094889</v>
      </c>
      <c r="F426" t="e">
        <v>#N/A</v>
      </c>
      <c r="G426" t="e">
        <v>#N/A</v>
      </c>
      <c r="H426" t="e">
        <v>#N/A</v>
      </c>
      <c r="I426">
        <v>0.11414534004157</v>
      </c>
      <c r="J426">
        <v>0.85518037940223401</v>
      </c>
      <c r="K426">
        <v>2.4156138911722198E-2</v>
      </c>
      <c r="L426">
        <v>0.63006579964686005</v>
      </c>
      <c r="M426">
        <v>2.7794387197395701E-2</v>
      </c>
      <c r="N426">
        <v>0.173544034234239</v>
      </c>
      <c r="O426">
        <v>59774.686596580003</v>
      </c>
      <c r="P426" s="1">
        <v>0.26315789473684198</v>
      </c>
      <c r="Q426">
        <v>0.20175438596491199</v>
      </c>
      <c r="R426">
        <v>0.53508771929824595</v>
      </c>
      <c r="S426">
        <v>12.5</v>
      </c>
      <c r="T426">
        <v>92411.520000000004</v>
      </c>
      <c r="U426" s="1">
        <v>98.807591119999998</v>
      </c>
      <c r="V426">
        <v>215552.337209939</v>
      </c>
      <c r="W426" s="1">
        <v>0.78839890335934004</v>
      </c>
      <c r="X426">
        <v>8.7635733020758694E-2</v>
      </c>
      <c r="Y426">
        <v>0.123965363619901</v>
      </c>
      <c r="Z426">
        <v>0.21160109664066001</v>
      </c>
      <c r="AA426">
        <v>215.552337209939</v>
      </c>
      <c r="AB426">
        <v>4741.6138242962197</v>
      </c>
      <c r="AC426" s="1">
        <v>558.84860033616405</v>
      </c>
      <c r="AD426">
        <v>150160.54274150199</v>
      </c>
      <c r="AE426" s="1">
        <v>170</v>
      </c>
      <c r="AF426">
        <v>38540</v>
      </c>
      <c r="AG426" s="1">
        <v>59113.067111206699</v>
      </c>
      <c r="AH426" s="1">
        <v>24.099960609641499</v>
      </c>
      <c r="AI426">
        <v>21.699996102786201</v>
      </c>
      <c r="AJ426">
        <v>21.6999663538503</v>
      </c>
      <c r="AK426">
        <v>1</v>
      </c>
      <c r="AL426">
        <v>1</v>
      </c>
      <c r="AM426">
        <v>1</v>
      </c>
      <c r="AN426">
        <v>2549.5755006723198</v>
      </c>
      <c r="AO426">
        <v>1.45322998894866</v>
      </c>
      <c r="AP426">
        <v>1802.03367354393</v>
      </c>
      <c r="AQ426" s="1">
        <v>3131.5987981551798</v>
      </c>
      <c r="AR426" s="1">
        <v>10062.5670308316</v>
      </c>
      <c r="AS426" s="1">
        <v>865.26445823548397</v>
      </c>
      <c r="AT426">
        <v>682.65241602825597</v>
      </c>
      <c r="AU426">
        <v>16544.116376794402</v>
      </c>
      <c r="AV426" s="1">
        <v>7622.7687414442998</v>
      </c>
      <c r="AW426" s="1">
        <v>0.48834560370000002</v>
      </c>
      <c r="AX426">
        <v>5904.5885051743999</v>
      </c>
      <c r="AY426" s="1">
        <v>0.37827198169999998</v>
      </c>
      <c r="AZ426">
        <v>955.75996836340005</v>
      </c>
      <c r="BA426">
        <v>6.1229875199999999E-2</v>
      </c>
      <c r="BB426">
        <v>1126.2559093453999</v>
      </c>
      <c r="BC426" s="1">
        <v>7.2152539399999993E-2</v>
      </c>
      <c r="BD426">
        <v>15609.3731243275</v>
      </c>
      <c r="BE426" s="1">
        <v>0.53675211269498402</v>
      </c>
      <c r="BF426">
        <v>0.281640585753272</v>
      </c>
      <c r="BG426">
        <v>0.12115475809855999</v>
      </c>
      <c r="BH426">
        <v>4.6505346661757499E-2</v>
      </c>
      <c r="BI426">
        <v>1.3947196791426201E-2</v>
      </c>
    </row>
    <row r="427" spans="1:61" x14ac:dyDescent="0.35">
      <c r="A427" t="s">
        <v>1671</v>
      </c>
      <c r="B427" t="s">
        <v>1051</v>
      </c>
      <c r="C427">
        <v>49</v>
      </c>
      <c r="D427">
        <v>35.903954469387799</v>
      </c>
      <c r="E427">
        <v>1759.2937690000001</v>
      </c>
      <c r="F427">
        <v>1.44588988216074E-2</v>
      </c>
      <c r="G427">
        <v>3.62161387191937E-2</v>
      </c>
      <c r="H427" t="e">
        <v>#N/A</v>
      </c>
      <c r="I427">
        <v>9.8654693613763195E-2</v>
      </c>
      <c r="J427">
        <v>0.75112369039562998</v>
      </c>
      <c r="K427">
        <v>9.9006069374781902E-2</v>
      </c>
      <c r="L427">
        <v>0.37759593245992501</v>
      </c>
      <c r="M427">
        <v>6.0500342861932298E-3</v>
      </c>
      <c r="N427">
        <v>0.136399391997124</v>
      </c>
      <c r="O427">
        <v>78736.281042570001</v>
      </c>
      <c r="P427" s="1">
        <v>0.11111111111111099</v>
      </c>
      <c r="Q427">
        <v>0.17037037037037001</v>
      </c>
      <c r="R427">
        <v>0.718518518518519</v>
      </c>
      <c r="S427">
        <v>19.329999999999998</v>
      </c>
      <c r="T427">
        <v>77572.147439210006</v>
      </c>
      <c r="U427" s="1">
        <v>91.013645576823606</v>
      </c>
      <c r="V427">
        <v>340202.31899087701</v>
      </c>
      <c r="W427" s="1">
        <v>0.52954961157083502</v>
      </c>
      <c r="X427">
        <v>0.34597944294939398</v>
      </c>
      <c r="Y427">
        <v>0.12447094547977</v>
      </c>
      <c r="Z427">
        <v>0.47045038842916498</v>
      </c>
      <c r="AA427">
        <v>340.20231899087702</v>
      </c>
      <c r="AB427">
        <v>13100.643795891299</v>
      </c>
      <c r="AC427" s="1">
        <v>710.35336566351498</v>
      </c>
      <c r="AD427">
        <v>326759.55922783102</v>
      </c>
      <c r="AE427" s="1">
        <v>558</v>
      </c>
      <c r="AF427">
        <v>41792</v>
      </c>
      <c r="AG427" s="1">
        <v>73456.9491982404</v>
      </c>
      <c r="AH427" s="1">
        <v>67.299987127141804</v>
      </c>
      <c r="AI427">
        <v>30.415197873238199</v>
      </c>
      <c r="AJ427">
        <v>40.537499196543898</v>
      </c>
      <c r="AK427">
        <v>2</v>
      </c>
      <c r="AL427">
        <v>1.4383140000000001</v>
      </c>
      <c r="AM427">
        <v>1.5815600000000001</v>
      </c>
      <c r="AN427">
        <v>0</v>
      </c>
      <c r="AO427">
        <v>0.89029677926339601</v>
      </c>
      <c r="AP427">
        <v>2097.9063900726001</v>
      </c>
      <c r="AQ427" s="1">
        <v>2464.83758222189</v>
      </c>
      <c r="AR427" s="1">
        <v>9637.3069118736803</v>
      </c>
      <c r="AS427" s="1">
        <v>1020.83182561422</v>
      </c>
      <c r="AT427" s="1">
        <v>331.83610394518502</v>
      </c>
      <c r="AU427">
        <v>15552.718813727601</v>
      </c>
      <c r="AV427" s="1">
        <v>3247.9421331763001</v>
      </c>
      <c r="AW427" s="1">
        <v>0.18379498029999999</v>
      </c>
      <c r="AX427">
        <v>11212.2703957379</v>
      </c>
      <c r="AY427" s="1">
        <v>0.6344814446</v>
      </c>
      <c r="AZ427">
        <v>1947.8960634798</v>
      </c>
      <c r="BA427">
        <v>0.1102278008</v>
      </c>
      <c r="BB427">
        <v>1263.4411303679001</v>
      </c>
      <c r="BC427" s="1">
        <v>7.1495774299999995E-2</v>
      </c>
      <c r="BD427">
        <v>17671.549722761902</v>
      </c>
      <c r="BE427" s="1">
        <v>0.61528742510492396</v>
      </c>
      <c r="BF427">
        <v>0.207795664545986</v>
      </c>
      <c r="BG427">
        <v>0.114983616986642</v>
      </c>
      <c r="BH427">
        <v>4.9033729124336602E-2</v>
      </c>
      <c r="BI427">
        <v>1.28995642381127E-2</v>
      </c>
    </row>
    <row r="428" spans="1:61" x14ac:dyDescent="0.35">
      <c r="A428" t="s">
        <v>1672</v>
      </c>
      <c r="B428" t="s">
        <v>1052</v>
      </c>
      <c r="C428">
        <v>34</v>
      </c>
      <c r="D428">
        <v>20.219378411764701</v>
      </c>
      <c r="E428">
        <v>687.45886599999994</v>
      </c>
      <c r="F428" t="e">
        <v>#N/A</v>
      </c>
      <c r="G428">
        <v>0.24701297101903899</v>
      </c>
      <c r="H428" t="e">
        <v>#N/A</v>
      </c>
      <c r="I428">
        <v>2.3371198207367501E-2</v>
      </c>
      <c r="J428">
        <v>0.55649542146097197</v>
      </c>
      <c r="K428">
        <v>0.17012645306539301</v>
      </c>
      <c r="L428">
        <v>0.790464523000181</v>
      </c>
      <c r="M428" t="e">
        <v>#N/A</v>
      </c>
      <c r="N428">
        <v>0.15362382311584299</v>
      </c>
      <c r="O428">
        <v>60894.33709614</v>
      </c>
      <c r="P428" s="1">
        <v>0.28571428571428598</v>
      </c>
      <c r="Q428">
        <v>0.17460317460317501</v>
      </c>
      <c r="R428">
        <v>0.53968253968253999</v>
      </c>
      <c r="S428">
        <v>7</v>
      </c>
      <c r="T428">
        <v>76269.714285709997</v>
      </c>
      <c r="U428" s="1">
        <v>98.2084094285714</v>
      </c>
      <c r="V428">
        <v>232017.300072176</v>
      </c>
      <c r="W428" s="1">
        <v>0.36072477929008601</v>
      </c>
      <c r="X428">
        <v>0.47192571143936102</v>
      </c>
      <c r="Y428">
        <v>0.167349509270553</v>
      </c>
      <c r="Z428">
        <v>0.63927522070991405</v>
      </c>
      <c r="AA428">
        <v>232.017300072176</v>
      </c>
      <c r="AB428">
        <v>6203.9348256801704</v>
      </c>
      <c r="AC428" s="1">
        <v>316.20745727643299</v>
      </c>
      <c r="AD428">
        <v>198391.59556421801</v>
      </c>
      <c r="AE428" s="1">
        <v>355</v>
      </c>
      <c r="AF428">
        <v>36640</v>
      </c>
      <c r="AG428" s="1">
        <v>55965.598280098297</v>
      </c>
      <c r="AH428" s="1">
        <v>38.734984624975297</v>
      </c>
      <c r="AI428">
        <v>23.165888753998601</v>
      </c>
      <c r="AJ428">
        <v>25.2164978639161</v>
      </c>
      <c r="AK428">
        <v>2</v>
      </c>
      <c r="AL428">
        <v>0.99410799999999999</v>
      </c>
      <c r="AM428">
        <v>1.466215</v>
      </c>
      <c r="AN428">
        <v>0</v>
      </c>
      <c r="AO428">
        <v>0.79772498533041203</v>
      </c>
      <c r="AP428">
        <v>1696.27120642881</v>
      </c>
      <c r="AQ428" s="1">
        <v>2791.5717360171502</v>
      </c>
      <c r="AR428" s="1">
        <v>8385.0174244461705</v>
      </c>
      <c r="AS428" s="1">
        <v>1102.36498135439</v>
      </c>
      <c r="AT428" s="1">
        <v>578.62951468575602</v>
      </c>
      <c r="AU428" s="1">
        <v>14553.8548629323</v>
      </c>
      <c r="AV428" s="1">
        <v>8116.1781788032004</v>
      </c>
      <c r="AW428" s="1">
        <v>0.43597408659999998</v>
      </c>
      <c r="AX428">
        <v>6177.13668186</v>
      </c>
      <c r="AY428" s="1">
        <v>0.33181522920000001</v>
      </c>
      <c r="AZ428">
        <v>1550.8595607967</v>
      </c>
      <c r="BA428">
        <v>8.3307015400000003E-2</v>
      </c>
      <c r="BB428">
        <v>2772.0195848929002</v>
      </c>
      <c r="BC428" s="1">
        <v>0.14890366869999999</v>
      </c>
      <c r="BD428">
        <v>18616.194006352802</v>
      </c>
      <c r="BE428" s="1">
        <v>0.52226327421417995</v>
      </c>
      <c r="BF428">
        <v>0.23227661087817</v>
      </c>
      <c r="BG428">
        <v>0.167694641152419</v>
      </c>
      <c r="BH428">
        <v>6.2931233394279598E-2</v>
      </c>
      <c r="BI428">
        <v>1.4834240360952201E-2</v>
      </c>
    </row>
    <row r="429" spans="1:61" x14ac:dyDescent="0.35">
      <c r="A429" t="s">
        <v>1673</v>
      </c>
      <c r="B429" t="s">
        <v>1053</v>
      </c>
      <c r="C429">
        <v>24</v>
      </c>
      <c r="D429">
        <v>58.512269500000002</v>
      </c>
      <c r="E429">
        <v>1404.2944680000001</v>
      </c>
      <c r="F429" t="e">
        <v>#N/A</v>
      </c>
      <c r="G429">
        <v>1.47604280011475E-2</v>
      </c>
      <c r="H429" t="e">
        <v>#N/A</v>
      </c>
      <c r="I429">
        <v>0.11549110296133799</v>
      </c>
      <c r="J429">
        <v>0.82475877748163395</v>
      </c>
      <c r="K429">
        <v>3.7830038217927603E-2</v>
      </c>
      <c r="L429">
        <v>0.255540728339468</v>
      </c>
      <c r="M429">
        <v>2.9551820985435E-2</v>
      </c>
      <c r="N429">
        <v>0.120870723834692</v>
      </c>
      <c r="O429">
        <v>84499.083195700005</v>
      </c>
      <c r="P429" s="1">
        <v>0.104761904761905</v>
      </c>
      <c r="Q429">
        <v>3.8095238095238099E-2</v>
      </c>
      <c r="R429">
        <v>0.85714285714285698</v>
      </c>
      <c r="S429">
        <v>12.5</v>
      </c>
      <c r="T429">
        <v>107861.28</v>
      </c>
      <c r="U429" s="1">
        <v>112.34355744</v>
      </c>
      <c r="V429">
        <v>288931.96494454902</v>
      </c>
      <c r="W429" s="1">
        <v>0.61832272422155399</v>
      </c>
      <c r="X429">
        <v>0.17302754958058</v>
      </c>
      <c r="Y429">
        <v>0.20864972619786601</v>
      </c>
      <c r="Z429">
        <v>0.38167727577844601</v>
      </c>
      <c r="AA429">
        <v>288.93196494454901</v>
      </c>
      <c r="AB429">
        <v>8237.3734737236009</v>
      </c>
      <c r="AC429" s="1">
        <v>492.12713269764203</v>
      </c>
      <c r="AD429">
        <v>251235.134778495</v>
      </c>
      <c r="AE429" s="1">
        <v>477</v>
      </c>
      <c r="AF429">
        <v>46159</v>
      </c>
      <c r="AG429" s="1">
        <v>75953.2768736617</v>
      </c>
      <c r="AH429" s="1">
        <v>44.199993621447099</v>
      </c>
      <c r="AI429">
        <v>20</v>
      </c>
      <c r="AJ429">
        <v>39.999196640247</v>
      </c>
      <c r="AK429">
        <v>0</v>
      </c>
      <c r="AL429">
        <v>0</v>
      </c>
      <c r="AM429">
        <v>0</v>
      </c>
      <c r="AN429">
        <v>0</v>
      </c>
      <c r="AO429">
        <v>0.61231003072902501</v>
      </c>
      <c r="AP429">
        <v>2240.7002674313699</v>
      </c>
      <c r="AQ429" s="1">
        <v>4077.4450376884902</v>
      </c>
      <c r="AR429" s="1">
        <v>9843.0566202301707</v>
      </c>
      <c r="AS429" s="1">
        <v>1269.11000549494</v>
      </c>
      <c r="AT429">
        <v>840.44703364878603</v>
      </c>
      <c r="AU429">
        <v>18270.758964493802</v>
      </c>
      <c r="AV429" s="1">
        <v>9694.0346380690007</v>
      </c>
      <c r="AW429" s="1">
        <v>0.496916001</v>
      </c>
      <c r="AX429">
        <v>7873.8250635965996</v>
      </c>
      <c r="AY429" s="1">
        <v>0.40361209850000002</v>
      </c>
      <c r="AZ429">
        <v>1198.0179676864</v>
      </c>
      <c r="BA429">
        <v>6.1410374500000003E-2</v>
      </c>
      <c r="BB429">
        <v>742.51936237109999</v>
      </c>
      <c r="BC429" s="1">
        <v>3.80615261E-2</v>
      </c>
      <c r="BD429">
        <v>19508.3970317231</v>
      </c>
      <c r="BE429" s="1">
        <v>0.61849203180442702</v>
      </c>
      <c r="BF429">
        <v>0.169288443397002</v>
      </c>
      <c r="BG429">
        <v>0.14416481240472401</v>
      </c>
      <c r="BH429">
        <v>5.6831645504331202E-2</v>
      </c>
      <c r="BI429">
        <v>1.12230668895153E-2</v>
      </c>
    </row>
    <row r="430" spans="1:61" x14ac:dyDescent="0.35">
      <c r="A430" t="s">
        <v>1674</v>
      </c>
      <c r="B430" t="s">
        <v>1054</v>
      </c>
      <c r="C430">
        <v>24</v>
      </c>
      <c r="D430">
        <v>169.175425875</v>
      </c>
      <c r="E430">
        <v>4060.2102209999998</v>
      </c>
      <c r="F430">
        <v>5.5243943588065602E-3</v>
      </c>
      <c r="G430">
        <v>3.3913704457076803E-2</v>
      </c>
      <c r="H430" t="e">
        <v>#N/A</v>
      </c>
      <c r="I430">
        <v>4.09746800522066E-2</v>
      </c>
      <c r="J430">
        <v>0.85429525405303897</v>
      </c>
      <c r="K430">
        <v>6.4230120312607594E-2</v>
      </c>
      <c r="L430">
        <v>0.46336816978741302</v>
      </c>
      <c r="M430">
        <v>6.57655559980276E-3</v>
      </c>
      <c r="N430">
        <v>0.12683766725911599</v>
      </c>
      <c r="O430">
        <v>74372.089123140002</v>
      </c>
      <c r="P430" s="1">
        <v>0.10820895522388101</v>
      </c>
      <c r="Q430">
        <v>8.9552238805970102E-2</v>
      </c>
      <c r="R430">
        <v>0.80223880597014896</v>
      </c>
      <c r="S430">
        <v>25.88</v>
      </c>
      <c r="T430">
        <v>105975.27047913001</v>
      </c>
      <c r="U430" s="1">
        <v>156.88602090417299</v>
      </c>
      <c r="V430">
        <v>212561.998769472</v>
      </c>
      <c r="W430" s="1">
        <v>0.72253140734959298</v>
      </c>
      <c r="X430">
        <v>0.20429278194080899</v>
      </c>
      <c r="Y430">
        <v>7.3175810709597999E-2</v>
      </c>
      <c r="Z430">
        <v>0.27746859265040702</v>
      </c>
      <c r="AA430">
        <v>212.56199876947201</v>
      </c>
      <c r="AB430">
        <v>6593.8908437618102</v>
      </c>
      <c r="AC430" s="1">
        <v>760.25537151614401</v>
      </c>
      <c r="AD430">
        <v>185607.88395175699</v>
      </c>
      <c r="AE430" s="1">
        <v>311</v>
      </c>
      <c r="AF430">
        <v>41102.5</v>
      </c>
      <c r="AG430" s="1">
        <v>61229.032667179097</v>
      </c>
      <c r="AH430" s="1">
        <v>43.899986255845199</v>
      </c>
      <c r="AI430">
        <v>29.599998960835901</v>
      </c>
      <c r="AJ430">
        <v>31.433699450668001</v>
      </c>
      <c r="AK430">
        <v>3</v>
      </c>
      <c r="AL430">
        <v>2.7368999999999999</v>
      </c>
      <c r="AM430">
        <v>2.9619279999999999</v>
      </c>
      <c r="AN430">
        <v>0</v>
      </c>
      <c r="AO430" s="1">
        <v>0.93862166531141</v>
      </c>
      <c r="AP430">
        <v>1855.2086985645799</v>
      </c>
      <c r="AQ430" s="1">
        <v>2479.5801108841201</v>
      </c>
      <c r="AR430" s="1">
        <v>7821.1624722669703</v>
      </c>
      <c r="AS430" s="1">
        <v>1033.7867971196399</v>
      </c>
      <c r="AT430">
        <v>300.84253610374799</v>
      </c>
      <c r="AU430">
        <v>13490.580614939099</v>
      </c>
      <c r="AV430" s="1">
        <v>6351.6175083689996</v>
      </c>
      <c r="AW430" s="1">
        <v>0.45301359810000003</v>
      </c>
      <c r="AX430">
        <v>5725.2040344241004</v>
      </c>
      <c r="AY430" s="1">
        <v>0.40833618770000002</v>
      </c>
      <c r="AZ430">
        <v>960.0111604878</v>
      </c>
      <c r="BA430">
        <v>6.8470450200000005E-2</v>
      </c>
      <c r="BB430">
        <v>983.97712570650003</v>
      </c>
      <c r="BC430">
        <v>7.01797641E-2</v>
      </c>
      <c r="BD430">
        <v>14020.8098289874</v>
      </c>
      <c r="BE430" s="1">
        <v>0.61203937360278904</v>
      </c>
      <c r="BF430">
        <v>0.23174996955848901</v>
      </c>
      <c r="BG430">
        <v>0.110215204196612</v>
      </c>
      <c r="BH430">
        <v>3.3699374408398798E-2</v>
      </c>
      <c r="BI430">
        <v>1.2296078233711601E-2</v>
      </c>
    </row>
    <row r="431" spans="1:61" x14ac:dyDescent="0.35">
      <c r="A431" t="s">
        <v>1675</v>
      </c>
      <c r="B431" t="s">
        <v>1055</v>
      </c>
      <c r="C431">
        <v>28</v>
      </c>
      <c r="D431">
        <v>183.47341385714299</v>
      </c>
      <c r="E431">
        <v>5137.255588</v>
      </c>
      <c r="F431">
        <v>6.5664559868519407E-2</v>
      </c>
      <c r="G431">
        <v>2.3691552052437601E-2</v>
      </c>
      <c r="H431" t="e">
        <v>#N/A</v>
      </c>
      <c r="I431">
        <v>8.9927526409352504E-2</v>
      </c>
      <c r="J431">
        <v>0.76962636222609104</v>
      </c>
      <c r="K431">
        <v>5.00508016488471E-2</v>
      </c>
      <c r="L431">
        <v>0.13181375326787101</v>
      </c>
      <c r="M431">
        <v>2.0190818200615301E-2</v>
      </c>
      <c r="N431">
        <v>0.116959492100524</v>
      </c>
      <c r="O431">
        <v>75027.801468089994</v>
      </c>
      <c r="P431" s="1">
        <v>0.30054644808743203</v>
      </c>
      <c r="Q431">
        <v>0.16393442622950799</v>
      </c>
      <c r="R431">
        <v>0.53551912568306004</v>
      </c>
      <c r="S431">
        <v>34</v>
      </c>
      <c r="T431">
        <v>112584.5</v>
      </c>
      <c r="U431" s="1">
        <v>151.095752588235</v>
      </c>
      <c r="V431">
        <v>270202.33006168302</v>
      </c>
      <c r="W431" s="1">
        <v>0.81654548085613798</v>
      </c>
      <c r="X431">
        <v>0.153703242788049</v>
      </c>
      <c r="Y431">
        <v>2.97512763558129E-2</v>
      </c>
      <c r="Z431">
        <v>0.18345451914386199</v>
      </c>
      <c r="AA431">
        <v>270.20233006168303</v>
      </c>
      <c r="AB431">
        <v>10857.5812599807</v>
      </c>
      <c r="AC431" s="1">
        <v>912.36481419152597</v>
      </c>
      <c r="AD431">
        <v>214484.72585791699</v>
      </c>
      <c r="AE431" s="1">
        <v>409</v>
      </c>
      <c r="AF431">
        <v>61959</v>
      </c>
      <c r="AG431" s="1">
        <v>118315.747777711</v>
      </c>
      <c r="AH431" s="1">
        <v>69.049995520331606</v>
      </c>
      <c r="AI431">
        <v>39.149999713263703</v>
      </c>
      <c r="AJ431">
        <v>40.0841966705011</v>
      </c>
      <c r="AK431">
        <v>2.4</v>
      </c>
      <c r="AL431">
        <v>1.6739200000000001</v>
      </c>
      <c r="AM431">
        <v>2.2130320000000001</v>
      </c>
      <c r="AN431">
        <v>1924.91440821029</v>
      </c>
      <c r="AO431" s="1">
        <v>0.89432145705496702</v>
      </c>
      <c r="AP431">
        <v>1923.06538204499</v>
      </c>
      <c r="AQ431" s="1">
        <v>2103.0823276998299</v>
      </c>
      <c r="AR431" s="1">
        <v>9254.5279100098396</v>
      </c>
      <c r="AS431" s="1">
        <v>1195.83647820639</v>
      </c>
      <c r="AT431">
        <v>242.445920524054</v>
      </c>
      <c r="AU431">
        <v>14718.9580184851</v>
      </c>
      <c r="AV431" s="1">
        <v>3321.5065674735001</v>
      </c>
      <c r="AW431" s="1">
        <v>0.20964563850000001</v>
      </c>
      <c r="AX431">
        <v>10661.0208895013</v>
      </c>
      <c r="AY431" s="1">
        <v>0.67289842310000003</v>
      </c>
      <c r="AZ431">
        <v>1179.9533756564999</v>
      </c>
      <c r="BA431">
        <v>7.4475866200000004E-2</v>
      </c>
      <c r="BB431">
        <v>680.95188106600006</v>
      </c>
      <c r="BC431" s="1">
        <v>4.2980072100000002E-2</v>
      </c>
      <c r="BD431">
        <v>15843.432713697301</v>
      </c>
      <c r="BE431" s="1">
        <v>0.61904158098353201</v>
      </c>
      <c r="BF431">
        <v>0.23399287301121</v>
      </c>
      <c r="BG431">
        <v>0.110765504573691</v>
      </c>
      <c r="BH431">
        <v>2.64676920040295E-2</v>
      </c>
      <c r="BI431">
        <v>9.7323494275381207E-3</v>
      </c>
    </row>
    <row r="432" spans="1:61" x14ac:dyDescent="0.35">
      <c r="A432" t="s">
        <v>1676</v>
      </c>
      <c r="B432" t="s">
        <v>1056</v>
      </c>
      <c r="C432">
        <v>36</v>
      </c>
      <c r="D432">
        <v>13.301690194444401</v>
      </c>
      <c r="E432">
        <v>478.86084699999998</v>
      </c>
      <c r="F432" t="e">
        <v>#N/A</v>
      </c>
      <c r="G432" t="e">
        <v>#N/A</v>
      </c>
      <c r="H432" t="e">
        <v>#N/A</v>
      </c>
      <c r="I432">
        <v>0.134426556735597</v>
      </c>
      <c r="J432">
        <v>0.82463534665134697</v>
      </c>
      <c r="K432" t="e">
        <v>#N/A</v>
      </c>
      <c r="L432">
        <v>0.26028850766023898</v>
      </c>
      <c r="M432" t="e">
        <v>#N/A</v>
      </c>
      <c r="N432">
        <v>0.113283246047714</v>
      </c>
      <c r="O432">
        <v>60992.116933090001</v>
      </c>
      <c r="P432" s="1">
        <v>0.18181818181818199</v>
      </c>
      <c r="Q432">
        <v>0.204545454545455</v>
      </c>
      <c r="R432">
        <v>0.61363636363636398</v>
      </c>
      <c r="S432">
        <v>3</v>
      </c>
      <c r="T432">
        <v>86744.333333329996</v>
      </c>
      <c r="U432" s="1">
        <v>159.62028233333299</v>
      </c>
      <c r="V432">
        <v>199521.30268858699</v>
      </c>
      <c r="W432" s="1">
        <v>0.73586127870881901</v>
      </c>
      <c r="X432">
        <v>3.8648904879837298E-2</v>
      </c>
      <c r="Y432">
        <v>0.225489816411343</v>
      </c>
      <c r="Z432">
        <v>0.26413872129118099</v>
      </c>
      <c r="AA432">
        <v>199.52130268858701</v>
      </c>
      <c r="AB432">
        <v>5280.7762752839999</v>
      </c>
      <c r="AC432" s="1">
        <v>426.80292465004999</v>
      </c>
      <c r="AD432">
        <v>151193.49843179499</v>
      </c>
      <c r="AE432" s="1">
        <v>176</v>
      </c>
      <c r="AF432">
        <v>43373</v>
      </c>
      <c r="AG432" s="1">
        <v>77577.636542239707</v>
      </c>
      <c r="AH432" s="1">
        <v>47.2997536200401</v>
      </c>
      <c r="AI432">
        <v>19.992262434332002</v>
      </c>
      <c r="AJ432">
        <v>28.2048296200811</v>
      </c>
      <c r="AK432">
        <v>6.5</v>
      </c>
      <c r="AL432">
        <v>3.662363</v>
      </c>
      <c r="AM432">
        <v>6.1688049999999999</v>
      </c>
      <c r="AN432">
        <v>1578.82655209019</v>
      </c>
      <c r="AO432" s="1">
        <v>1.26086326720639</v>
      </c>
      <c r="AP432">
        <v>3734.3722319398598</v>
      </c>
      <c r="AQ432" s="1">
        <v>3116.53614896605</v>
      </c>
      <c r="AR432" s="1">
        <v>8399.3824410539</v>
      </c>
      <c r="AS432" s="1">
        <v>506.74264041470099</v>
      </c>
      <c r="AT432">
        <v>63.427361393778803</v>
      </c>
      <c r="AU432">
        <v>15820.460823768301</v>
      </c>
      <c r="AV432" s="1">
        <v>9935.3609454586003</v>
      </c>
      <c r="AW432" s="1">
        <v>0.56011932050000002</v>
      </c>
      <c r="AX432">
        <v>5408.0769595990996</v>
      </c>
      <c r="AY432" s="1">
        <v>0.30488760380000002</v>
      </c>
      <c r="AZ432">
        <v>1610.1199830674</v>
      </c>
      <c r="BA432">
        <v>9.0772677100000004E-2</v>
      </c>
      <c r="BB432">
        <v>784.37862162709996</v>
      </c>
      <c r="BC432" s="1">
        <v>4.4220398500000001E-2</v>
      </c>
      <c r="BD432">
        <v>17737.936509752199</v>
      </c>
      <c r="BE432" s="1">
        <v>0.58156133188266801</v>
      </c>
      <c r="BF432">
        <v>0.25837705076967799</v>
      </c>
      <c r="BG432">
        <v>0.107580585508433</v>
      </c>
      <c r="BH432">
        <v>3.12056676469427E-2</v>
      </c>
      <c r="BI432">
        <v>2.1275364192277699E-2</v>
      </c>
    </row>
    <row r="433" spans="1:61" x14ac:dyDescent="0.35">
      <c r="A433" t="s">
        <v>1677</v>
      </c>
      <c r="B433" t="s">
        <v>1057</v>
      </c>
      <c r="C433">
        <v>39</v>
      </c>
      <c r="D433">
        <v>281.79459782051299</v>
      </c>
      <c r="E433">
        <v>10989.989315000001</v>
      </c>
      <c r="F433">
        <v>8.9141665440595597E-2</v>
      </c>
      <c r="G433">
        <v>0.33326493193909101</v>
      </c>
      <c r="H433">
        <v>2.1241387348792198E-3</v>
      </c>
      <c r="I433">
        <v>6.7654392726549301E-2</v>
      </c>
      <c r="J433">
        <v>0.43375655364843602</v>
      </c>
      <c r="K433">
        <v>7.4058317510449403E-2</v>
      </c>
      <c r="L433">
        <v>0.40905679269191803</v>
      </c>
      <c r="M433">
        <v>7.3193838639074901E-2</v>
      </c>
      <c r="N433">
        <v>0.15033502422813799</v>
      </c>
      <c r="O433">
        <v>84387.519884449997</v>
      </c>
      <c r="P433" s="1">
        <v>0.16869300911854099</v>
      </c>
      <c r="Q433">
        <v>0.214285714285714</v>
      </c>
      <c r="R433">
        <v>0.61702127659574502</v>
      </c>
      <c r="S433">
        <v>90</v>
      </c>
      <c r="T433">
        <v>88703.644444439997</v>
      </c>
      <c r="U433" s="1">
        <v>122.110992388889</v>
      </c>
      <c r="V433">
        <v>189246.72448601</v>
      </c>
      <c r="W433" s="1">
        <v>0.88985348382254803</v>
      </c>
      <c r="X433">
        <v>9.0604050886185603E-2</v>
      </c>
      <c r="Y433">
        <v>1.9542465291266499E-2</v>
      </c>
      <c r="Z433">
        <v>0.110146516177452</v>
      </c>
      <c r="AA433">
        <v>189.24672448601001</v>
      </c>
      <c r="AB433">
        <v>4473.9927028764396</v>
      </c>
      <c r="AC433" s="1">
        <v>597.53507230775699</v>
      </c>
      <c r="AD433">
        <v>151255.76411075899</v>
      </c>
      <c r="AE433" s="1">
        <v>177</v>
      </c>
      <c r="AF433">
        <v>53261</v>
      </c>
      <c r="AG433" s="1">
        <v>89381.715596661699</v>
      </c>
      <c r="AH433" s="1">
        <v>71.199981301421104</v>
      </c>
      <c r="AI433">
        <v>21.609699620844101</v>
      </c>
      <c r="AJ433">
        <v>33.333695959675701</v>
      </c>
      <c r="AK433">
        <v>1.5</v>
      </c>
      <c r="AL433">
        <v>1.237595</v>
      </c>
      <c r="AM433">
        <v>1.3994770000000001</v>
      </c>
      <c r="AN433">
        <v>2260.9915467420101</v>
      </c>
      <c r="AO433">
        <v>0.98319758150554404</v>
      </c>
      <c r="AP433">
        <v>1633.1497980168899</v>
      </c>
      <c r="AQ433" s="1">
        <v>2585.86750591395</v>
      </c>
      <c r="AR433" s="1">
        <v>8231.7222316607895</v>
      </c>
      <c r="AS433" s="1">
        <v>1067.2695945200701</v>
      </c>
      <c r="AT433">
        <v>449.83570213780501</v>
      </c>
      <c r="AU433">
        <v>13967.844832249501</v>
      </c>
      <c r="AV433" s="1">
        <v>6479.8792448097001</v>
      </c>
      <c r="AW433" s="1">
        <v>0.455616833</v>
      </c>
      <c r="AX433">
        <v>6086.9951670500996</v>
      </c>
      <c r="AY433" s="1">
        <v>0.42799215159999998</v>
      </c>
      <c r="AZ433">
        <v>857.15717624199999</v>
      </c>
      <c r="BA433">
        <v>6.0268906800000001E-2</v>
      </c>
      <c r="BB433">
        <v>798.18053422850005</v>
      </c>
      <c r="BC433" s="1">
        <v>5.6122108699999999E-2</v>
      </c>
      <c r="BD433">
        <v>14222.2121223303</v>
      </c>
      <c r="BE433" s="1">
        <v>0.57949752962047496</v>
      </c>
      <c r="BF433">
        <v>0.21132814487580601</v>
      </c>
      <c r="BG433">
        <v>0.16813947855244701</v>
      </c>
      <c r="BH433">
        <v>2.9942832258754899E-2</v>
      </c>
      <c r="BI433">
        <v>1.1092014692517201E-2</v>
      </c>
    </row>
    <row r="434" spans="1:61" x14ac:dyDescent="0.35">
      <c r="A434" t="s">
        <v>1678</v>
      </c>
      <c r="B434" t="s">
        <v>1058</v>
      </c>
      <c r="C434">
        <v>74</v>
      </c>
      <c r="D434">
        <v>15.0374940135135</v>
      </c>
      <c r="E434">
        <v>1112.774557</v>
      </c>
      <c r="F434" t="e">
        <v>#N/A</v>
      </c>
      <c r="G434" t="e">
        <v>#N/A</v>
      </c>
      <c r="H434" t="e">
        <v>#N/A</v>
      </c>
      <c r="I434">
        <v>9.5937301578336603E-2</v>
      </c>
      <c r="J434">
        <v>0.86953364503198705</v>
      </c>
      <c r="K434">
        <v>2.49125790535621E-2</v>
      </c>
      <c r="L434">
        <v>0.22391796359675301</v>
      </c>
      <c r="M434">
        <v>1.41146855636305E-2</v>
      </c>
      <c r="N434">
        <v>0.136861548271249</v>
      </c>
      <c r="O434">
        <v>70585.99944888</v>
      </c>
      <c r="P434" s="1">
        <v>0.112359550561798</v>
      </c>
      <c r="Q434">
        <v>0.16853932584269701</v>
      </c>
      <c r="R434">
        <v>0.71910112359550604</v>
      </c>
      <c r="S434">
        <v>10</v>
      </c>
      <c r="T434">
        <v>84437.6</v>
      </c>
      <c r="U434" s="1">
        <v>111.2774557</v>
      </c>
      <c r="V434">
        <v>232889.22124411899</v>
      </c>
      <c r="W434" s="1">
        <v>0.80732115212160205</v>
      </c>
      <c r="X434">
        <v>0.111476493440945</v>
      </c>
      <c r="Y434">
        <v>8.1202354437452398E-2</v>
      </c>
      <c r="Z434">
        <v>0.19267884787839801</v>
      </c>
      <c r="AA434">
        <v>232.889221244119</v>
      </c>
      <c r="AB434">
        <v>6620.8361376112998</v>
      </c>
      <c r="AC434" s="1">
        <v>658.71677725643804</v>
      </c>
      <c r="AD434">
        <v>155829.45110704901</v>
      </c>
      <c r="AE434" s="1">
        <v>201</v>
      </c>
      <c r="AF434">
        <v>41038</v>
      </c>
      <c r="AG434" s="1">
        <v>63190.420216788501</v>
      </c>
      <c r="AH434" s="1">
        <v>48.709955640246399</v>
      </c>
      <c r="AI434">
        <v>25.309996861674598</v>
      </c>
      <c r="AJ434">
        <v>36.244980440983902</v>
      </c>
      <c r="AK434">
        <v>2.5</v>
      </c>
      <c r="AL434">
        <v>2.309574</v>
      </c>
      <c r="AM434">
        <v>2.4867919999999999</v>
      </c>
      <c r="AN434">
        <v>1324.937536292</v>
      </c>
      <c r="AO434" s="1">
        <v>1.3148089932343601</v>
      </c>
      <c r="AP434">
        <v>2315.04387280846</v>
      </c>
      <c r="AQ434" s="1">
        <v>3000.1774204835601</v>
      </c>
      <c r="AR434" s="1">
        <v>9192.4230435114096</v>
      </c>
      <c r="AS434" s="1">
        <v>794.84488069581198</v>
      </c>
      <c r="AT434">
        <v>55.6074000890371</v>
      </c>
      <c r="AU434">
        <v>15358.0966175883</v>
      </c>
      <c r="AV434" s="1">
        <v>7592.7973849631999</v>
      </c>
      <c r="AW434" s="1">
        <v>0.41557987769999999</v>
      </c>
      <c r="AX434">
        <v>7837.3913354005999</v>
      </c>
      <c r="AY434" s="1">
        <v>0.42896734460000002</v>
      </c>
      <c r="AZ434">
        <v>1504.8745266531</v>
      </c>
      <c r="BA434">
        <v>8.2366951199999996E-2</v>
      </c>
      <c r="BB434">
        <v>1335.3049608920001</v>
      </c>
      <c r="BC434" s="1">
        <v>7.3085826500000006E-2</v>
      </c>
      <c r="BD434">
        <v>18270.368207908901</v>
      </c>
      <c r="BE434" s="1">
        <v>0.54805249302529901</v>
      </c>
      <c r="BF434">
        <v>0.25911080160074501</v>
      </c>
      <c r="BG434">
        <v>0.15047764376029399</v>
      </c>
      <c r="BH434">
        <v>2.7637417937092401E-2</v>
      </c>
      <c r="BI434">
        <v>1.47216436765696E-2</v>
      </c>
    </row>
    <row r="435" spans="1:61" x14ac:dyDescent="0.35">
      <c r="A435" t="s">
        <v>1679</v>
      </c>
      <c r="B435" t="s">
        <v>1059</v>
      </c>
      <c r="C435">
        <v>53</v>
      </c>
      <c r="D435">
        <v>55.955629509433997</v>
      </c>
      <c r="E435">
        <v>2965.6483640000001</v>
      </c>
      <c r="F435">
        <v>4.3659591446649198E-3</v>
      </c>
      <c r="G435">
        <v>3.7974463630925E-2</v>
      </c>
      <c r="H435" t="e">
        <v>#N/A</v>
      </c>
      <c r="I435">
        <v>3.5089574615540797E-2</v>
      </c>
      <c r="J435">
        <v>0.80105545310055803</v>
      </c>
      <c r="K435">
        <v>0.12092716594783599</v>
      </c>
      <c r="L435">
        <v>0.64789040854191204</v>
      </c>
      <c r="M435">
        <v>8.45914354683008E-3</v>
      </c>
      <c r="N435">
        <v>0.19259575569568499</v>
      </c>
      <c r="O435">
        <v>67626.931909949999</v>
      </c>
      <c r="P435" s="1">
        <v>0.25</v>
      </c>
      <c r="Q435">
        <v>0.177272727272727</v>
      </c>
      <c r="R435">
        <v>0.57272727272727297</v>
      </c>
      <c r="S435">
        <v>26</v>
      </c>
      <c r="T435">
        <v>110227.92307691999</v>
      </c>
      <c r="U435" s="1">
        <v>114.063398615385</v>
      </c>
      <c r="V435">
        <v>178048.23606525199</v>
      </c>
      <c r="W435" s="1">
        <v>0.770144075188674</v>
      </c>
      <c r="X435">
        <v>0.20605048447578</v>
      </c>
      <c r="Y435">
        <v>2.3805440335545599E-2</v>
      </c>
      <c r="Z435">
        <v>0.229855924811326</v>
      </c>
      <c r="AA435">
        <v>178.04823606525201</v>
      </c>
      <c r="AB435">
        <v>4654.57340376716</v>
      </c>
      <c r="AC435" s="1">
        <v>620.57741313528197</v>
      </c>
      <c r="AD435">
        <v>131096.34417734199</v>
      </c>
      <c r="AE435" s="1">
        <v>113</v>
      </c>
      <c r="AF435">
        <v>38508</v>
      </c>
      <c r="AG435" s="1">
        <v>60364.706566841101</v>
      </c>
      <c r="AH435" s="1">
        <v>39.169925099145203</v>
      </c>
      <c r="AI435">
        <v>24.169998479557702</v>
      </c>
      <c r="AJ435">
        <v>32.008495915276903</v>
      </c>
      <c r="AK435">
        <v>4.5</v>
      </c>
      <c r="AL435">
        <v>3.4632649999999998</v>
      </c>
      <c r="AM435">
        <v>4.5</v>
      </c>
      <c r="AN435">
        <v>2757.5598507470299</v>
      </c>
      <c r="AO435">
        <v>1.3961163765475799</v>
      </c>
      <c r="AP435">
        <v>2258.0419078976101</v>
      </c>
      <c r="AQ435" s="1">
        <v>2426.1480785589201</v>
      </c>
      <c r="AR435" s="1">
        <v>9793.1787303425608</v>
      </c>
      <c r="AS435" s="1">
        <v>1117.3994160017</v>
      </c>
      <c r="AT435">
        <v>580.80063061717703</v>
      </c>
      <c r="AU435">
        <v>16175.568763417999</v>
      </c>
      <c r="AV435" s="1">
        <v>8082.2226178706997</v>
      </c>
      <c r="AW435" s="1">
        <v>0.43462216529999997</v>
      </c>
      <c r="AX435">
        <v>7322.3349858434003</v>
      </c>
      <c r="AY435" s="1">
        <v>0.39375914740000001</v>
      </c>
      <c r="AZ435">
        <v>1074.8158733047001</v>
      </c>
      <c r="BA435">
        <v>5.7798309200000002E-2</v>
      </c>
      <c r="BB435">
        <v>2116.6008263396002</v>
      </c>
      <c r="BC435" s="1">
        <v>0.11382037809999999</v>
      </c>
      <c r="BD435">
        <v>18595.974303358402</v>
      </c>
      <c r="BE435" s="1">
        <v>0.50638504020928199</v>
      </c>
      <c r="BF435">
        <v>0.20287275385107301</v>
      </c>
      <c r="BG435">
        <v>0.23758310269857899</v>
      </c>
      <c r="BH435">
        <v>4.20550513033471E-2</v>
      </c>
      <c r="BI435">
        <v>1.11040519377193E-2</v>
      </c>
    </row>
    <row r="436" spans="1:61" x14ac:dyDescent="0.35">
      <c r="A436" t="s">
        <v>1680</v>
      </c>
      <c r="B436" t="s">
        <v>1060</v>
      </c>
      <c r="C436">
        <v>29</v>
      </c>
      <c r="D436">
        <v>198.638321724138</v>
      </c>
      <c r="E436">
        <v>5760.5113300000003</v>
      </c>
      <c r="F436">
        <v>1.0378610867286E-2</v>
      </c>
      <c r="G436">
        <v>0.14982362440260699</v>
      </c>
      <c r="H436">
        <v>2.7680900808582502E-3</v>
      </c>
      <c r="I436">
        <v>2.8866070246632701E-2</v>
      </c>
      <c r="J436">
        <v>0.70193130129422499</v>
      </c>
      <c r="K436">
        <v>0.106232303108391</v>
      </c>
      <c r="L436">
        <v>0.50872836526771503</v>
      </c>
      <c r="M436">
        <v>1.37301717673166E-2</v>
      </c>
      <c r="N436">
        <v>0.13955485705106399</v>
      </c>
      <c r="O436">
        <v>65769.935385610006</v>
      </c>
      <c r="P436" s="1">
        <v>0.218487394957983</v>
      </c>
      <c r="Q436">
        <v>0.218487394957983</v>
      </c>
      <c r="R436">
        <v>0.56302521008403394</v>
      </c>
      <c r="S436">
        <v>27</v>
      </c>
      <c r="T436">
        <v>115054.25925925</v>
      </c>
      <c r="U436" s="1">
        <v>213.35227148148101</v>
      </c>
      <c r="V436">
        <v>233623.087067168</v>
      </c>
      <c r="W436" s="1">
        <v>0.80068247576862805</v>
      </c>
      <c r="X436">
        <v>0.14698910625209399</v>
      </c>
      <c r="Y436">
        <v>5.2328417979277599E-2</v>
      </c>
      <c r="Z436">
        <v>0.199317524231372</v>
      </c>
      <c r="AA436">
        <v>233.623087067168</v>
      </c>
      <c r="AB436">
        <v>6366.2034321526098</v>
      </c>
      <c r="AC436" s="1">
        <v>777.68031922263401</v>
      </c>
      <c r="AD436">
        <v>189658.08613284101</v>
      </c>
      <c r="AE436" s="1">
        <v>329</v>
      </c>
      <c r="AF436">
        <v>40381</v>
      </c>
      <c r="AG436" s="1">
        <v>73601.621335404998</v>
      </c>
      <c r="AH436" s="1">
        <v>59.499995598027802</v>
      </c>
      <c r="AI436">
        <v>24.4542991734521</v>
      </c>
      <c r="AJ436">
        <v>30.996994988884602</v>
      </c>
      <c r="AK436">
        <v>0</v>
      </c>
      <c r="AL436">
        <v>0</v>
      </c>
      <c r="AM436">
        <v>0</v>
      </c>
      <c r="AN436">
        <v>0</v>
      </c>
      <c r="AO436" s="1">
        <v>0.72429733217235104</v>
      </c>
      <c r="AP436">
        <v>1667.1100584399001</v>
      </c>
      <c r="AQ436" s="1">
        <v>3009.6386912236098</v>
      </c>
      <c r="AR436" s="1">
        <v>6497.62905335697</v>
      </c>
      <c r="AS436" s="1">
        <v>912.05539908208095</v>
      </c>
      <c r="AT436">
        <v>367.97407010741898</v>
      </c>
      <c r="AU436">
        <v>12454.407272210001</v>
      </c>
      <c r="AV436" s="1">
        <v>5210.9652990982004</v>
      </c>
      <c r="AW436" s="1">
        <v>0.37326173330000001</v>
      </c>
      <c r="AX436">
        <v>5720.8576564655996</v>
      </c>
      <c r="AY436" s="1">
        <v>0.40978535119999998</v>
      </c>
      <c r="AZ436">
        <v>1304.9828066661</v>
      </c>
      <c r="BA436">
        <v>9.3475990800000006E-2</v>
      </c>
      <c r="BB436">
        <v>1723.8144510822001</v>
      </c>
      <c r="BC436" s="1">
        <v>0.1234769247</v>
      </c>
      <c r="BD436">
        <v>13960.620213312101</v>
      </c>
      <c r="BE436" s="1">
        <v>0.52227940203971501</v>
      </c>
      <c r="BF436">
        <v>0.228707951402601</v>
      </c>
      <c r="BG436">
        <v>0.19860441165380999</v>
      </c>
      <c r="BH436">
        <v>4.0806458698389003E-2</v>
      </c>
      <c r="BI436">
        <v>9.6017762054853295E-3</v>
      </c>
    </row>
    <row r="437" spans="1:61" x14ac:dyDescent="0.35">
      <c r="A437" t="s">
        <v>1681</v>
      </c>
      <c r="B437" t="s">
        <v>1061</v>
      </c>
      <c r="C437">
        <v>35</v>
      </c>
      <c r="D437">
        <v>35.627410828571399</v>
      </c>
      <c r="E437">
        <v>1246.9593789999999</v>
      </c>
      <c r="F437" t="e">
        <v>#N/A</v>
      </c>
      <c r="G437">
        <v>8.3263315347999502E-3</v>
      </c>
      <c r="H437" t="e">
        <v>#N/A</v>
      </c>
      <c r="I437">
        <v>3.8329326791436101E-2</v>
      </c>
      <c r="J437">
        <v>0.90893416337027</v>
      </c>
      <c r="K437">
        <v>3.2398682786929402E-2</v>
      </c>
      <c r="L437">
        <v>0.383281448667394</v>
      </c>
      <c r="M437">
        <v>1.3540235789017301E-2</v>
      </c>
      <c r="N437">
        <v>0.125348361338913</v>
      </c>
      <c r="O437">
        <v>54044.960414699999</v>
      </c>
      <c r="P437" s="1">
        <v>0.46590909090909099</v>
      </c>
      <c r="Q437">
        <v>0.102272727272727</v>
      </c>
      <c r="R437">
        <v>0.43181818181818199</v>
      </c>
      <c r="S437">
        <v>7</v>
      </c>
      <c r="T437">
        <v>104150</v>
      </c>
      <c r="U437" s="1">
        <v>178.13705414285701</v>
      </c>
      <c r="V437">
        <v>231055.88269527699</v>
      </c>
      <c r="W437" s="1">
        <v>0.82017102062250302</v>
      </c>
      <c r="X437">
        <v>8.6538156507783501E-2</v>
      </c>
      <c r="Y437">
        <v>9.3290822869713103E-2</v>
      </c>
      <c r="Z437">
        <v>0.17982897937749701</v>
      </c>
      <c r="AA437">
        <v>231.05588269527701</v>
      </c>
      <c r="AB437">
        <v>5150.2535753412103</v>
      </c>
      <c r="AC437" s="1">
        <v>628.02348912762795</v>
      </c>
      <c r="AD437">
        <v>180041.476901621</v>
      </c>
      <c r="AE437" s="1">
        <v>292</v>
      </c>
      <c r="AF437">
        <v>42661.5</v>
      </c>
      <c r="AG437" s="1">
        <v>78110.016920876995</v>
      </c>
      <c r="AH437" s="1">
        <v>41.249986048432397</v>
      </c>
      <c r="AI437">
        <v>20.024099316198601</v>
      </c>
      <c r="AJ437">
        <v>23.326664832427799</v>
      </c>
      <c r="AK437">
        <v>2.15</v>
      </c>
      <c r="AL437">
        <v>2.0072649999999999</v>
      </c>
      <c r="AM437">
        <v>2.1163530000000002</v>
      </c>
      <c r="AN437">
        <v>1847.22602740053</v>
      </c>
      <c r="AO437" s="1">
        <v>1.00529036726133</v>
      </c>
      <c r="AP437">
        <v>2117.6265678498899</v>
      </c>
      <c r="AQ437" s="1">
        <v>3891.7105735166101</v>
      </c>
      <c r="AR437" s="1">
        <v>6450.8758227961498</v>
      </c>
      <c r="AS437" s="1">
        <v>493.11530941217598</v>
      </c>
      <c r="AT437">
        <v>646.62083912197795</v>
      </c>
      <c r="AU437">
        <v>13599.949112696801</v>
      </c>
      <c r="AV437" s="1">
        <v>5538.2047057079999</v>
      </c>
      <c r="AW437" s="1">
        <v>0.37830100109999998</v>
      </c>
      <c r="AX437">
        <v>6435.7205895799998</v>
      </c>
      <c r="AY437" s="1">
        <v>0.43960808089999998</v>
      </c>
      <c r="AZ437">
        <v>1385.5891186726001</v>
      </c>
      <c r="BA437">
        <v>9.4646149499999999E-2</v>
      </c>
      <c r="BB437">
        <v>1280.1632208927001</v>
      </c>
      <c r="BC437" s="1">
        <v>8.7444768399999998E-2</v>
      </c>
      <c r="BD437">
        <v>14639.6776348533</v>
      </c>
      <c r="BE437" s="1">
        <v>0.54625521652996001</v>
      </c>
      <c r="BF437">
        <v>0.20147689641567501</v>
      </c>
      <c r="BG437">
        <v>0.187207800834986</v>
      </c>
      <c r="BH437">
        <v>4.31135677361476E-2</v>
      </c>
      <c r="BI437">
        <v>2.1946518483232001E-2</v>
      </c>
    </row>
    <row r="438" spans="1:61" x14ac:dyDescent="0.35">
      <c r="A438" t="s">
        <v>1682</v>
      </c>
      <c r="B438" t="s">
        <v>1062</v>
      </c>
      <c r="C438">
        <v>66</v>
      </c>
      <c r="D438">
        <v>9.5271137272727309</v>
      </c>
      <c r="E438">
        <v>628.78950599999996</v>
      </c>
      <c r="F438" t="e">
        <v>#N/A</v>
      </c>
      <c r="G438" t="e">
        <v>#N/A</v>
      </c>
      <c r="H438" t="e">
        <v>#N/A</v>
      </c>
      <c r="I438">
        <v>5.3617666456917998E-2</v>
      </c>
      <c r="J438">
        <v>0.88000389411087099</v>
      </c>
      <c r="K438">
        <v>5.1807334764805903E-2</v>
      </c>
      <c r="L438">
        <v>0.60307357335715495</v>
      </c>
      <c r="M438" t="e">
        <v>#N/A</v>
      </c>
      <c r="N438">
        <v>0.17229112387283599</v>
      </c>
      <c r="O438">
        <v>62687.917881020003</v>
      </c>
      <c r="P438" s="1">
        <v>0.13559322033898299</v>
      </c>
      <c r="Q438">
        <v>0.186440677966102</v>
      </c>
      <c r="R438">
        <v>0.677966101694915</v>
      </c>
      <c r="S438">
        <v>12.2</v>
      </c>
      <c r="T438">
        <v>64176.967213110001</v>
      </c>
      <c r="U438" s="1">
        <v>51.5401234426229</v>
      </c>
      <c r="V438">
        <v>191538.62914499699</v>
      </c>
      <c r="W438" s="1">
        <v>0.83663216799288698</v>
      </c>
      <c r="X438">
        <v>4.20081024611276E-2</v>
      </c>
      <c r="Y438">
        <v>0.12135972954598501</v>
      </c>
      <c r="Z438">
        <v>0.163367832007113</v>
      </c>
      <c r="AA438">
        <v>191.538629144997</v>
      </c>
      <c r="AB438">
        <v>4645.8424832554401</v>
      </c>
      <c r="AC438" s="1">
        <v>477.09625739205597</v>
      </c>
      <c r="AD438" s="1">
        <v>131868.237750206</v>
      </c>
      <c r="AE438" s="1">
        <v>114</v>
      </c>
      <c r="AF438">
        <v>36450</v>
      </c>
      <c r="AG438" s="1">
        <v>62766.654243376703</v>
      </c>
      <c r="AH438" s="1">
        <v>29.099920225830701</v>
      </c>
      <c r="AI438">
        <v>23.399982552924001</v>
      </c>
      <c r="AJ438">
        <v>27.295798867443501</v>
      </c>
      <c r="AK438">
        <v>0</v>
      </c>
      <c r="AL438">
        <v>0</v>
      </c>
      <c r="AM438">
        <v>0</v>
      </c>
      <c r="AN438">
        <v>2162.0405827828799</v>
      </c>
      <c r="AO438">
        <v>1.45771429966151</v>
      </c>
      <c r="AP438">
        <v>2187.2105321045201</v>
      </c>
      <c r="AQ438" s="1">
        <v>3671.3865259704298</v>
      </c>
      <c r="AR438" s="1">
        <v>10605.754241070301</v>
      </c>
      <c r="AS438" s="1">
        <v>1045.06701166225</v>
      </c>
      <c r="AT438">
        <v>750.423560662922</v>
      </c>
      <c r="AU438">
        <v>18259.841871470398</v>
      </c>
      <c r="AV438" s="1">
        <v>10844.4172226222</v>
      </c>
      <c r="AW438" s="1">
        <v>0.49144699809999998</v>
      </c>
      <c r="AX438">
        <v>6027.1134395657</v>
      </c>
      <c r="AY438" s="1">
        <v>0.27313655920000002</v>
      </c>
      <c r="AZ438">
        <v>1218.3903914355001</v>
      </c>
      <c r="BA438">
        <v>5.5214981900000001E-2</v>
      </c>
      <c r="BB438">
        <v>3976.3796160267002</v>
      </c>
      <c r="BC438" s="1">
        <v>0.18020146079999999</v>
      </c>
      <c r="BD438">
        <v>22066.3006696501</v>
      </c>
      <c r="BE438" s="1">
        <v>0.54698357605666603</v>
      </c>
      <c r="BF438">
        <v>0.25256750235349501</v>
      </c>
      <c r="BG438">
        <v>0.15972027720215301</v>
      </c>
      <c r="BH438">
        <v>2.6956334480671799E-2</v>
      </c>
      <c r="BI438">
        <v>1.37723099070143E-2</v>
      </c>
    </row>
    <row r="439" spans="1:61" x14ac:dyDescent="0.35">
      <c r="A439" t="s">
        <v>1683</v>
      </c>
      <c r="B439" t="s">
        <v>1063</v>
      </c>
      <c r="C439">
        <v>18</v>
      </c>
      <c r="D439">
        <v>94.168662277777798</v>
      </c>
      <c r="E439">
        <v>1695.0359209999999</v>
      </c>
      <c r="F439">
        <v>1.93729632421746E-2</v>
      </c>
      <c r="G439">
        <v>1.08905763352757E-2</v>
      </c>
      <c r="H439" t="e">
        <v>#N/A</v>
      </c>
      <c r="I439">
        <v>4.78920390690383E-2</v>
      </c>
      <c r="J439">
        <v>0.90217571427188203</v>
      </c>
      <c r="K439">
        <v>1.9090530191093701E-2</v>
      </c>
      <c r="L439">
        <v>0.22834977302905901</v>
      </c>
      <c r="M439">
        <v>7.5514452156099096E-3</v>
      </c>
      <c r="N439">
        <v>0.114675099142261</v>
      </c>
      <c r="O439">
        <v>65884.526884670006</v>
      </c>
      <c r="P439" s="1">
        <v>0.13043478260869601</v>
      </c>
      <c r="Q439">
        <v>0.23478260869565201</v>
      </c>
      <c r="R439">
        <v>0.63478260869565195</v>
      </c>
      <c r="S439">
        <v>13.25</v>
      </c>
      <c r="T439">
        <v>85657.735849050005</v>
      </c>
      <c r="U439" s="1">
        <v>127.92723932075501</v>
      </c>
      <c r="V439">
        <v>355234.02928521199</v>
      </c>
      <c r="W439" s="1">
        <v>0.84793284702333205</v>
      </c>
      <c r="X439">
        <v>0.120336348806091</v>
      </c>
      <c r="Y439">
        <v>3.1730804170576901E-2</v>
      </c>
      <c r="Z439">
        <v>0.15206715297666701</v>
      </c>
      <c r="AA439">
        <v>355.23402928521199</v>
      </c>
      <c r="AB439">
        <v>11333.023543634999</v>
      </c>
      <c r="AC439" s="1">
        <v>1276.01566031945</v>
      </c>
      <c r="AD439" s="1">
        <v>247469.19928047099</v>
      </c>
      <c r="AE439" s="1">
        <v>468</v>
      </c>
      <c r="AF439">
        <v>48814</v>
      </c>
      <c r="AG439" s="1">
        <v>103288.046071837</v>
      </c>
      <c r="AH439" s="1">
        <v>44.1999747726001</v>
      </c>
      <c r="AI439">
        <v>31.499999108838399</v>
      </c>
      <c r="AJ439">
        <v>31.499989097231399</v>
      </c>
      <c r="AK439">
        <v>1</v>
      </c>
      <c r="AL439">
        <v>0.62341500000000005</v>
      </c>
      <c r="AM439">
        <v>0.84702900000000003</v>
      </c>
      <c r="AN439">
        <v>0</v>
      </c>
      <c r="AO439">
        <v>0.80889488981206203</v>
      </c>
      <c r="AP439">
        <v>1796.1750971058</v>
      </c>
      <c r="AQ439" s="1">
        <v>2509.1043542551602</v>
      </c>
      <c r="AR439" s="1">
        <v>7029.73442177571</v>
      </c>
      <c r="AS439" s="1">
        <v>829.93881284242104</v>
      </c>
      <c r="AT439" s="1">
        <v>165.32897416986401</v>
      </c>
      <c r="AU439">
        <v>12330.281660148999</v>
      </c>
      <c r="AV439" s="1">
        <v>4276.4160590021002</v>
      </c>
      <c r="AW439" s="1">
        <v>0.2871665685</v>
      </c>
      <c r="AX439">
        <v>9130.9654313478004</v>
      </c>
      <c r="AY439" s="1">
        <v>0.61315549599999997</v>
      </c>
      <c r="AZ439">
        <v>890.09670285439995</v>
      </c>
      <c r="BA439">
        <v>5.9771082199999999E-2</v>
      </c>
      <c r="BB439">
        <v>594.28334341029995</v>
      </c>
      <c r="BC439" s="1">
        <v>3.9906853300000003E-2</v>
      </c>
      <c r="BD439">
        <v>14891.7615366146</v>
      </c>
      <c r="BE439" s="1">
        <v>0.51802587498699204</v>
      </c>
      <c r="BF439">
        <v>0.20716016106621299</v>
      </c>
      <c r="BG439">
        <v>0.21923998153823299</v>
      </c>
      <c r="BH439">
        <v>3.8604402524323699E-2</v>
      </c>
      <c r="BI439">
        <v>1.6969579884238601E-2</v>
      </c>
    </row>
    <row r="440" spans="1:61" x14ac:dyDescent="0.35">
      <c r="A440" t="s">
        <v>1684</v>
      </c>
      <c r="B440" t="s">
        <v>1064</v>
      </c>
      <c r="C440">
        <v>48</v>
      </c>
      <c r="D440">
        <v>27.855403979166699</v>
      </c>
      <c r="E440">
        <v>1337.059391</v>
      </c>
      <c r="F440" t="e">
        <v>#N/A</v>
      </c>
      <c r="G440">
        <v>1.8336349316174099E-2</v>
      </c>
      <c r="H440" t="e">
        <v>#N/A</v>
      </c>
      <c r="I440">
        <v>0.11945850034387399</v>
      </c>
      <c r="J440">
        <v>0.771995259847852</v>
      </c>
      <c r="K440">
        <v>8.6606674003819203E-2</v>
      </c>
      <c r="L440">
        <v>0.56594511305743</v>
      </c>
      <c r="M440" t="e">
        <v>#N/A</v>
      </c>
      <c r="N440">
        <v>0.181932015249998</v>
      </c>
      <c r="O440">
        <v>71584.303448270002</v>
      </c>
      <c r="P440" s="1">
        <v>0.14285714285714299</v>
      </c>
      <c r="Q440">
        <v>0.133333333333333</v>
      </c>
      <c r="R440">
        <v>0.72380952380952401</v>
      </c>
      <c r="S440">
        <v>13</v>
      </c>
      <c r="T440">
        <v>95634.615384610006</v>
      </c>
      <c r="U440" s="1">
        <v>102.850722384615</v>
      </c>
      <c r="V440">
        <v>640111.70016904699</v>
      </c>
      <c r="W440" s="1">
        <v>0.83388359383164201</v>
      </c>
      <c r="X440">
        <v>0.120790071956944</v>
      </c>
      <c r="Y440">
        <v>4.5326334211413299E-2</v>
      </c>
      <c r="Z440">
        <v>0.16611640616835799</v>
      </c>
      <c r="AA440">
        <v>640.11170016904703</v>
      </c>
      <c r="AB440">
        <v>15246.541131395399</v>
      </c>
      <c r="AC440" s="1">
        <v>1702.86855268047</v>
      </c>
      <c r="AD440">
        <v>504156.00433696603</v>
      </c>
      <c r="AE440" s="1">
        <v>597</v>
      </c>
      <c r="AF440">
        <v>37795</v>
      </c>
      <c r="AG440" s="1">
        <v>79040.813160490303</v>
      </c>
      <c r="AH440" s="1">
        <v>56.6999790943443</v>
      </c>
      <c r="AI440">
        <v>22.099998773983899</v>
      </c>
      <c r="AJ440">
        <v>23.344094250857101</v>
      </c>
      <c r="AK440">
        <v>1</v>
      </c>
      <c r="AL440">
        <v>1</v>
      </c>
      <c r="AM440">
        <v>1</v>
      </c>
      <c r="AN440">
        <v>0</v>
      </c>
      <c r="AO440">
        <v>1.4864002538647501</v>
      </c>
      <c r="AP440">
        <v>2476.81655152445</v>
      </c>
      <c r="AQ440" s="1">
        <v>4273.8773748308404</v>
      </c>
      <c r="AR440" s="1">
        <v>10923.1463675498</v>
      </c>
      <c r="AS440" s="1">
        <v>1953.2737196114599</v>
      </c>
      <c r="AT440" s="1">
        <v>589.82135371726395</v>
      </c>
      <c r="AU440">
        <v>20216.9353672338</v>
      </c>
      <c r="AV440" s="1">
        <v>3783.297544221</v>
      </c>
      <c r="AW440" s="1">
        <v>0.18480909400000001</v>
      </c>
      <c r="AX440">
        <v>13153.7158216475</v>
      </c>
      <c r="AY440" s="1">
        <v>0.6425416652</v>
      </c>
      <c r="AZ440">
        <v>1520.7131436133</v>
      </c>
      <c r="BA440">
        <v>7.4284830900000001E-2</v>
      </c>
      <c r="BB440">
        <v>2013.6554018401</v>
      </c>
      <c r="BC440" s="1">
        <v>9.8364409900000005E-2</v>
      </c>
      <c r="BD440">
        <v>20471.3819113219</v>
      </c>
      <c r="BE440" s="1">
        <v>0.57727780338940204</v>
      </c>
      <c r="BF440">
        <v>0.19041472499155801</v>
      </c>
      <c r="BG440">
        <v>0.17935417818239399</v>
      </c>
      <c r="BH440">
        <v>3.3743941597724397E-2</v>
      </c>
      <c r="BI440">
        <v>1.9209351838921699E-2</v>
      </c>
    </row>
    <row r="441" spans="1:61" x14ac:dyDescent="0.35">
      <c r="A441" t="s">
        <v>1685</v>
      </c>
      <c r="B441" t="s">
        <v>1065</v>
      </c>
      <c r="C441">
        <v>16</v>
      </c>
      <c r="D441">
        <v>93.364360687499996</v>
      </c>
      <c r="E441">
        <v>1493.8297709999999</v>
      </c>
      <c r="F441" t="e">
        <v>#N/A</v>
      </c>
      <c r="G441">
        <v>6.7908635103665405E-2</v>
      </c>
      <c r="H441" t="e">
        <v>#N/A</v>
      </c>
      <c r="I441">
        <v>7.0970326204691694E-2</v>
      </c>
      <c r="J441">
        <v>0.71013392005921605</v>
      </c>
      <c r="K441">
        <v>0.143978134211831</v>
      </c>
      <c r="L441">
        <v>0.99158311463077597</v>
      </c>
      <c r="M441">
        <v>2.0061985366808598E-2</v>
      </c>
      <c r="N441">
        <v>0.24647138709355401</v>
      </c>
      <c r="O441">
        <v>59100.969408559999</v>
      </c>
      <c r="P441" s="1">
        <v>0.201438848920863</v>
      </c>
      <c r="Q441">
        <v>0.18705035971223</v>
      </c>
      <c r="R441">
        <v>0.611510791366906</v>
      </c>
      <c r="S441">
        <v>10.4</v>
      </c>
      <c r="T441">
        <v>76826.153846150002</v>
      </c>
      <c r="U441" s="1">
        <v>143.63747798076901</v>
      </c>
      <c r="V441">
        <v>207493.735911091</v>
      </c>
      <c r="W441" s="1">
        <v>0.592303330955395</v>
      </c>
      <c r="X441">
        <v>0.29162736056021599</v>
      </c>
      <c r="Y441">
        <v>0.116069308484389</v>
      </c>
      <c r="Z441">
        <v>0.407696669044605</v>
      </c>
      <c r="AA441">
        <v>207.49373591109099</v>
      </c>
      <c r="AB441">
        <v>4411.6633152841396</v>
      </c>
      <c r="AC441" s="1">
        <v>597.85624663387398</v>
      </c>
      <c r="AD441">
        <v>89151.809586862699</v>
      </c>
      <c r="AE441" s="1">
        <v>36</v>
      </c>
      <c r="AF441">
        <v>29872</v>
      </c>
      <c r="AG441" s="1">
        <v>52655.210665922103</v>
      </c>
      <c r="AH441" s="1">
        <v>30.8699920615684</v>
      </c>
      <c r="AI441">
        <v>19.9999967318576</v>
      </c>
      <c r="AJ441">
        <v>19.999997787437099</v>
      </c>
      <c r="AK441">
        <v>4.16</v>
      </c>
      <c r="AL441">
        <v>3.9574950000000002</v>
      </c>
      <c r="AM441">
        <v>4.03599</v>
      </c>
      <c r="AN441">
        <v>0</v>
      </c>
      <c r="AO441" s="1">
        <v>0.65113610305829495</v>
      </c>
      <c r="AP441">
        <v>2821.11436109543</v>
      </c>
      <c r="AQ441" s="1">
        <v>4031.9170208852402</v>
      </c>
      <c r="AR441" s="1">
        <v>10829.0002208023</v>
      </c>
      <c r="AS441" s="1">
        <v>1151.12079259799</v>
      </c>
      <c r="AT441">
        <v>537.714521154767</v>
      </c>
      <c r="AU441">
        <v>19370.866916535699</v>
      </c>
      <c r="AV441" s="1">
        <v>10240.812353781601</v>
      </c>
      <c r="AW441" s="1">
        <v>0.49999579240000003</v>
      </c>
      <c r="AX441">
        <v>3876.4161078400998</v>
      </c>
      <c r="AY441" s="1">
        <v>0.1892615231</v>
      </c>
      <c r="AZ441">
        <v>472.67224603429997</v>
      </c>
      <c r="BA441">
        <v>2.3077674499999999E-2</v>
      </c>
      <c r="BB441">
        <v>5891.8963575155003</v>
      </c>
      <c r="BC441" s="1">
        <v>0.28766501</v>
      </c>
      <c r="BD441">
        <v>20481.7970651715</v>
      </c>
      <c r="BE441" s="1">
        <v>0.39887381204047401</v>
      </c>
      <c r="BF441">
        <v>0.34876017141291998</v>
      </c>
      <c r="BG441">
        <v>0.20303531624510501</v>
      </c>
      <c r="BH441">
        <v>2.8134465758979699E-2</v>
      </c>
      <c r="BI441">
        <v>2.1196234542522101E-2</v>
      </c>
    </row>
    <row r="442" spans="1:61" x14ac:dyDescent="0.35">
      <c r="A442" t="s">
        <v>1686</v>
      </c>
      <c r="B442" t="s">
        <v>1066</v>
      </c>
      <c r="C442">
        <v>82</v>
      </c>
      <c r="D442">
        <v>15.2621833048781</v>
      </c>
      <c r="E442">
        <v>1251.4990310000001</v>
      </c>
      <c r="F442" t="e">
        <v>#N/A</v>
      </c>
      <c r="G442" t="e">
        <v>#N/A</v>
      </c>
      <c r="H442" t="e">
        <v>#N/A</v>
      </c>
      <c r="I442">
        <v>1.54693922082335E-2</v>
      </c>
      <c r="J442">
        <v>0.96372625611227103</v>
      </c>
      <c r="K442">
        <v>1.79734105188596E-2</v>
      </c>
      <c r="L442">
        <v>0.37215860800115003</v>
      </c>
      <c r="M442" t="e">
        <v>#N/A</v>
      </c>
      <c r="N442">
        <v>0.17775877000988</v>
      </c>
      <c r="O442">
        <v>59614.662214409997</v>
      </c>
      <c r="P442" s="1">
        <v>0.25842696629213502</v>
      </c>
      <c r="Q442">
        <v>0.17977528089887601</v>
      </c>
      <c r="R442">
        <v>0.56179775280898903</v>
      </c>
      <c r="S442">
        <v>10</v>
      </c>
      <c r="T442">
        <v>79925.399999999994</v>
      </c>
      <c r="U442" s="1">
        <v>125.1499031</v>
      </c>
      <c r="V442">
        <v>203785.19174418799</v>
      </c>
      <c r="W442" s="1">
        <v>0.93323313086726201</v>
      </c>
      <c r="X442">
        <v>3.17991936620012E-2</v>
      </c>
      <c r="Y442">
        <v>3.4967675470736703E-2</v>
      </c>
      <c r="Z442">
        <v>6.6766869132737897E-2</v>
      </c>
      <c r="AA442">
        <v>203.78519174418801</v>
      </c>
      <c r="AB442">
        <v>4075.7011181417402</v>
      </c>
      <c r="AC442" s="1">
        <v>470.99219048456501</v>
      </c>
      <c r="AD442">
        <v>138128.49469315901</v>
      </c>
      <c r="AE442" s="1">
        <v>131</v>
      </c>
      <c r="AF442">
        <v>41977.5</v>
      </c>
      <c r="AG442" s="1">
        <v>63296.309345327303</v>
      </c>
      <c r="AH442" s="1">
        <v>19.999775735726999</v>
      </c>
      <c r="AI442">
        <v>19.9999957984773</v>
      </c>
      <c r="AJ442">
        <v>19.999950677992601</v>
      </c>
      <c r="AK442">
        <v>0</v>
      </c>
      <c r="AL442">
        <v>0</v>
      </c>
      <c r="AM442">
        <v>0</v>
      </c>
      <c r="AN442">
        <v>3100.4023206471002</v>
      </c>
      <c r="AO442">
        <v>1.6234929007171299</v>
      </c>
      <c r="AP442">
        <v>2004.4200337858699</v>
      </c>
      <c r="AQ442" s="1">
        <v>3075.5455774699699</v>
      </c>
      <c r="AR442" s="1">
        <v>7857.9540985677304</v>
      </c>
      <c r="AS442" s="1">
        <v>1216.82234047211</v>
      </c>
      <c r="AT442" s="1">
        <v>180.487994321108</v>
      </c>
      <c r="AU442">
        <v>14335.230044616799</v>
      </c>
      <c r="AV442" s="1">
        <v>7864.5282537962003</v>
      </c>
      <c r="AW442" s="1">
        <v>0.48316452900000001</v>
      </c>
      <c r="AX442">
        <v>6508.1054853750002</v>
      </c>
      <c r="AY442" s="1">
        <v>0.3998314483</v>
      </c>
      <c r="AZ442">
        <v>935.62762711649998</v>
      </c>
      <c r="BA442" s="1">
        <v>5.7481144099999999E-2</v>
      </c>
      <c r="BB442">
        <v>968.86118967749997</v>
      </c>
      <c r="BC442" s="1">
        <v>5.9522878600000002E-2</v>
      </c>
      <c r="BD442">
        <v>16277.122555965199</v>
      </c>
      <c r="BE442" s="1">
        <v>0.56655961122641096</v>
      </c>
      <c r="BF442">
        <v>0.261911392555425</v>
      </c>
      <c r="BG442">
        <v>0.100623434858622</v>
      </c>
      <c r="BH442">
        <v>4.1272157950429302E-2</v>
      </c>
      <c r="BI442">
        <v>2.9633403409112E-2</v>
      </c>
    </row>
    <row r="443" spans="1:61" x14ac:dyDescent="0.35">
      <c r="A443" t="s">
        <v>1687</v>
      </c>
      <c r="B443" t="s">
        <v>1067</v>
      </c>
      <c r="C443">
        <v>29</v>
      </c>
      <c r="D443">
        <v>194.27214468965499</v>
      </c>
      <c r="E443">
        <v>5633.8921959999998</v>
      </c>
      <c r="F443">
        <v>4.3616445380074198E-2</v>
      </c>
      <c r="G443">
        <v>0.37447824943961799</v>
      </c>
      <c r="H443" t="e">
        <v>#N/A</v>
      </c>
      <c r="I443">
        <v>0.35437699993794802</v>
      </c>
      <c r="J443">
        <v>0.16870596325918799</v>
      </c>
      <c r="K443">
        <v>5.7568588650498E-2</v>
      </c>
      <c r="L443">
        <v>0.73583399743002598</v>
      </c>
      <c r="M443">
        <v>0.24899284794705401</v>
      </c>
      <c r="N443">
        <v>0.136079458281645</v>
      </c>
      <c r="O443">
        <v>80337.456288720001</v>
      </c>
      <c r="P443" s="1">
        <v>0.243961352657005</v>
      </c>
      <c r="Q443">
        <v>0.15217391304347799</v>
      </c>
      <c r="R443">
        <v>0.60386473429951704</v>
      </c>
      <c r="S443">
        <v>45.8</v>
      </c>
      <c r="T443">
        <v>112511.62882096</v>
      </c>
      <c r="U443" s="1">
        <v>123.010746637555</v>
      </c>
      <c r="V443">
        <v>377744.97558028903</v>
      </c>
      <c r="W443" s="1">
        <v>0.48975242147322601</v>
      </c>
      <c r="X443">
        <v>0.44070506587742297</v>
      </c>
      <c r="Y443">
        <v>6.9542512649350602E-2</v>
      </c>
      <c r="Z443">
        <v>0.51024757852677405</v>
      </c>
      <c r="AA443">
        <v>377.74497558028901</v>
      </c>
      <c r="AB443">
        <v>12158.473505871099</v>
      </c>
      <c r="AC443" s="1">
        <v>703.16727267388399</v>
      </c>
      <c r="AD443">
        <v>276119.601299576</v>
      </c>
      <c r="AE443" s="1">
        <v>510</v>
      </c>
      <c r="AF443">
        <v>43534</v>
      </c>
      <c r="AG443" s="1">
        <v>85554.167937467006</v>
      </c>
      <c r="AH443" s="1">
        <v>56.9399913242422</v>
      </c>
      <c r="AI443">
        <v>23.5594504194944</v>
      </c>
      <c r="AJ443">
        <v>37.868730548709202</v>
      </c>
      <c r="AK443">
        <v>1.49</v>
      </c>
      <c r="AL443">
        <v>0.97267400000000004</v>
      </c>
      <c r="AM443">
        <v>1.2706999999999999</v>
      </c>
      <c r="AN443">
        <v>0</v>
      </c>
      <c r="AO443">
        <v>0.63168835422025904</v>
      </c>
      <c r="AP443">
        <v>2278.6385527778698</v>
      </c>
      <c r="AQ443" s="1">
        <v>3653.5481997000602</v>
      </c>
      <c r="AR443" s="1">
        <v>9971.3232851500597</v>
      </c>
      <c r="AS443" s="1">
        <v>1349.9359759492299</v>
      </c>
      <c r="AT443">
        <v>650.50795480290401</v>
      </c>
      <c r="AU443">
        <v>17903.953968380101</v>
      </c>
      <c r="AV443" s="1">
        <v>3884.7542455311</v>
      </c>
      <c r="AW443" s="1">
        <v>0.21428606419999999</v>
      </c>
      <c r="AX443">
        <v>10888.543565607</v>
      </c>
      <c r="AY443" s="1">
        <v>0.60062052789999998</v>
      </c>
      <c r="AZ443">
        <v>1269.7814474964</v>
      </c>
      <c r="BA443" s="1">
        <v>7.0042131800000004E-2</v>
      </c>
      <c r="BB443">
        <v>2085.7442819009998</v>
      </c>
      <c r="BC443" s="1">
        <v>0.1150512761</v>
      </c>
      <c r="BD443">
        <v>18128.823540535501</v>
      </c>
      <c r="BE443" s="1">
        <v>0.56005205993524099</v>
      </c>
      <c r="BF443">
        <v>0.20064327503960799</v>
      </c>
      <c r="BG443">
        <v>0.20420234697999001</v>
      </c>
      <c r="BH443">
        <v>2.3836551751587599E-2</v>
      </c>
      <c r="BI443">
        <v>1.1265766293573801E-2</v>
      </c>
    </row>
    <row r="444" spans="1:61" x14ac:dyDescent="0.35">
      <c r="A444" t="s">
        <v>1688</v>
      </c>
      <c r="B444" t="s">
        <v>1068</v>
      </c>
      <c r="C444">
        <v>177</v>
      </c>
      <c r="D444">
        <v>5.8171307288135603</v>
      </c>
      <c r="E444">
        <v>1029.6321390000001</v>
      </c>
      <c r="F444" t="e">
        <v>#N/A</v>
      </c>
      <c r="G444" t="e">
        <v>#N/A</v>
      </c>
      <c r="H444" t="e">
        <v>#N/A</v>
      </c>
      <c r="I444">
        <v>4.07900469497154E-2</v>
      </c>
      <c r="J444">
        <v>0.91689079638076398</v>
      </c>
      <c r="K444">
        <v>3.4354108095777401E-2</v>
      </c>
      <c r="L444">
        <v>0.76316454438317705</v>
      </c>
      <c r="M444" t="e">
        <v>#N/A</v>
      </c>
      <c r="N444">
        <v>0.16026706179441699</v>
      </c>
      <c r="O444">
        <v>52833.195631900002</v>
      </c>
      <c r="P444" s="1">
        <v>0.151898734177215</v>
      </c>
      <c r="Q444">
        <v>0.215189873417722</v>
      </c>
      <c r="R444">
        <v>0.632911392405063</v>
      </c>
      <c r="S444">
        <v>7</v>
      </c>
      <c r="T444">
        <v>93684.85714285</v>
      </c>
      <c r="U444" s="1">
        <v>147.09030557142901</v>
      </c>
      <c r="V444">
        <v>246601.228130467</v>
      </c>
      <c r="W444" s="1">
        <v>0.85789596293626202</v>
      </c>
      <c r="X444">
        <v>6.4939601285581003E-2</v>
      </c>
      <c r="Y444">
        <v>7.7164435778157098E-2</v>
      </c>
      <c r="Z444">
        <v>0.142104037063738</v>
      </c>
      <c r="AA444">
        <v>246.60122813046701</v>
      </c>
      <c r="AB444">
        <v>6300.9872693960297</v>
      </c>
      <c r="AC444" s="1">
        <v>645.40652416445198</v>
      </c>
      <c r="AD444">
        <v>164741.11794748</v>
      </c>
      <c r="AE444" s="1">
        <v>237</v>
      </c>
      <c r="AF444">
        <v>33110</v>
      </c>
      <c r="AG444" s="1">
        <v>53059.502104630199</v>
      </c>
      <c r="AH444" s="1">
        <v>30.929973444204499</v>
      </c>
      <c r="AI444">
        <v>24.899998677850601</v>
      </c>
      <c r="AJ444">
        <v>27.764556618100102</v>
      </c>
      <c r="AK444">
        <v>0.5</v>
      </c>
      <c r="AL444">
        <v>0.23263800000000001</v>
      </c>
      <c r="AM444">
        <v>0.40632200000000002</v>
      </c>
      <c r="AN444">
        <v>0</v>
      </c>
      <c r="AO444">
        <v>1.8546367436517099</v>
      </c>
      <c r="AP444">
        <v>2006.5141925411499</v>
      </c>
      <c r="AQ444" s="1">
        <v>5370.1718221132596</v>
      </c>
      <c r="AR444" s="1">
        <v>9143.5193147171194</v>
      </c>
      <c r="AS444" s="1">
        <v>1125.8515309417701</v>
      </c>
      <c r="AT444" s="1">
        <v>697.50797668136897</v>
      </c>
      <c r="AU444">
        <v>18343.564836994701</v>
      </c>
      <c r="AV444" s="1">
        <v>10222.7874552024</v>
      </c>
      <c r="AW444" s="1">
        <v>0.47112366080000001</v>
      </c>
      <c r="AX444">
        <v>4921.3129648507002</v>
      </c>
      <c r="AY444" s="1">
        <v>0.2268018376</v>
      </c>
      <c r="AZ444">
        <v>1540.3979062558001</v>
      </c>
      <c r="BA444">
        <v>7.0990217100000003E-2</v>
      </c>
      <c r="BB444">
        <v>5014.2366478012</v>
      </c>
      <c r="BC444" s="1">
        <v>0.2310842846</v>
      </c>
      <c r="BD444">
        <v>21698.734974110099</v>
      </c>
      <c r="BE444" s="1">
        <v>0.49044265944849202</v>
      </c>
      <c r="BF444">
        <v>0.23901283762273401</v>
      </c>
      <c r="BG444">
        <v>0.19689643114694599</v>
      </c>
      <c r="BH444">
        <v>6.31629351074596E-2</v>
      </c>
      <c r="BI444">
        <v>1.04851366743681E-2</v>
      </c>
    </row>
    <row r="445" spans="1:61" x14ac:dyDescent="0.35">
      <c r="A445" t="s">
        <v>1689</v>
      </c>
      <c r="B445" t="s">
        <v>1069</v>
      </c>
      <c r="C445">
        <v>26</v>
      </c>
      <c r="D445">
        <v>70.917543807692297</v>
      </c>
      <c r="E445">
        <v>1843.856139</v>
      </c>
      <c r="F445" t="e">
        <v>#N/A</v>
      </c>
      <c r="G445">
        <v>0.141698170057695</v>
      </c>
      <c r="H445" t="e">
        <v>#N/A</v>
      </c>
      <c r="I445">
        <v>4.99222136580676E-2</v>
      </c>
      <c r="J445">
        <v>0.66750469640660903</v>
      </c>
      <c r="K445">
        <v>0.13738535804292801</v>
      </c>
      <c r="L445">
        <v>1</v>
      </c>
      <c r="M445">
        <v>6.8372479408886199E-3</v>
      </c>
      <c r="N445">
        <v>0.23762407687921699</v>
      </c>
      <c r="O445">
        <v>67959.429467080001</v>
      </c>
      <c r="P445" s="1">
        <v>0.24374999999999999</v>
      </c>
      <c r="Q445">
        <v>0.16875000000000001</v>
      </c>
      <c r="R445">
        <v>0.58750000000000002</v>
      </c>
      <c r="S445">
        <v>18</v>
      </c>
      <c r="T445">
        <v>95951.722222220007</v>
      </c>
      <c r="U445" s="1">
        <v>102.436452166667</v>
      </c>
      <c r="V445">
        <v>208082.45387738501</v>
      </c>
      <c r="W445" s="1">
        <v>0.71946603329580905</v>
      </c>
      <c r="X445">
        <v>0.21947350057057499</v>
      </c>
      <c r="Y445">
        <v>6.10604661336153E-2</v>
      </c>
      <c r="Z445">
        <v>0.28053396670419101</v>
      </c>
      <c r="AA445">
        <v>208.08245387738501</v>
      </c>
      <c r="AB445">
        <v>6538.9136088127298</v>
      </c>
      <c r="AC445" s="1">
        <v>734.82426385760505</v>
      </c>
      <c r="AD445">
        <v>139315.476227579</v>
      </c>
      <c r="AE445" s="1">
        <v>135</v>
      </c>
      <c r="AF445">
        <v>36345</v>
      </c>
      <c r="AG445" s="1">
        <v>52006.695845850998</v>
      </c>
      <c r="AH445" s="1">
        <v>61.039973842505198</v>
      </c>
      <c r="AI445">
        <v>27.5184991882894</v>
      </c>
      <c r="AJ445">
        <v>35.990098128049802</v>
      </c>
      <c r="AK445">
        <v>4.4000000000000004</v>
      </c>
      <c r="AL445">
        <v>3.4742540000000002</v>
      </c>
      <c r="AM445">
        <v>4.1467479999999997</v>
      </c>
      <c r="AN445">
        <v>0</v>
      </c>
      <c r="AO445">
        <v>0.83180873073139605</v>
      </c>
      <c r="AP445">
        <v>2421.3475908274199</v>
      </c>
      <c r="AQ445" s="1">
        <v>3323.0841226708098</v>
      </c>
      <c r="AR445" s="1">
        <v>10181.696799936701</v>
      </c>
      <c r="AS445" s="1">
        <v>1423.0864569635501</v>
      </c>
      <c r="AT445">
        <v>407.28777810577299</v>
      </c>
      <c r="AU445">
        <v>17756.502748504299</v>
      </c>
      <c r="AV445" s="1">
        <v>8640.3811251249008</v>
      </c>
      <c r="AW445" s="1">
        <v>0.50388777770000004</v>
      </c>
      <c r="AX445">
        <v>5692.8844453628999</v>
      </c>
      <c r="AY445" s="1">
        <v>0.33199633789999999</v>
      </c>
      <c r="AZ445">
        <v>621.59588140519998</v>
      </c>
      <c r="BA445">
        <v>3.6250087E-2</v>
      </c>
      <c r="BB445">
        <v>2192.5699947227999</v>
      </c>
      <c r="BC445" s="1">
        <v>0.12786579740000001</v>
      </c>
      <c r="BD445">
        <v>17147.431446615799</v>
      </c>
      <c r="BE445" s="1">
        <v>0.55679206386795599</v>
      </c>
      <c r="BF445">
        <v>0.25541768356720801</v>
      </c>
      <c r="BG445">
        <v>0.152427671460243</v>
      </c>
      <c r="BH445">
        <v>2.16675059241806E-2</v>
      </c>
      <c r="BI445">
        <v>1.3695075180412301E-2</v>
      </c>
    </row>
    <row r="446" spans="1:61" x14ac:dyDescent="0.35">
      <c r="A446" t="s">
        <v>1690</v>
      </c>
      <c r="B446" t="s">
        <v>1070</v>
      </c>
      <c r="C446">
        <v>3</v>
      </c>
      <c r="D446">
        <v>458.21537933333298</v>
      </c>
      <c r="E446">
        <v>1374.6461380000001</v>
      </c>
      <c r="F446">
        <v>9.07797895609877E-3</v>
      </c>
      <c r="G446">
        <v>0.12732530214156401</v>
      </c>
      <c r="H446" t="e">
        <v>#N/A</v>
      </c>
      <c r="I446">
        <v>6.62764212872579E-2</v>
      </c>
      <c r="J446">
        <v>0.70250882787810798</v>
      </c>
      <c r="K446">
        <v>9.4811469736970397E-2</v>
      </c>
      <c r="L446">
        <v>0.58170615344916199</v>
      </c>
      <c r="M446">
        <v>3.3711172714868301E-2</v>
      </c>
      <c r="N446">
        <v>0.14033324824619101</v>
      </c>
      <c r="O446">
        <v>73210.08045501</v>
      </c>
      <c r="P446" s="1">
        <v>0.28846153846153799</v>
      </c>
      <c r="Q446">
        <v>0.105769230769231</v>
      </c>
      <c r="R446">
        <v>0.60576923076923095</v>
      </c>
      <c r="S446">
        <v>8.18</v>
      </c>
      <c r="T446">
        <v>107474.14303178</v>
      </c>
      <c r="U446" s="1">
        <v>168.04965012224901</v>
      </c>
      <c r="V446">
        <v>202051.366036719</v>
      </c>
      <c r="W446" s="1">
        <v>0.70506064231416299</v>
      </c>
      <c r="X446">
        <v>0.23654090293640201</v>
      </c>
      <c r="Y446">
        <v>5.8398454749435197E-2</v>
      </c>
      <c r="Z446">
        <v>0.29493935768583701</v>
      </c>
      <c r="AA446">
        <v>202.051366036719</v>
      </c>
      <c r="AB446">
        <v>8266.6125382152695</v>
      </c>
      <c r="AC446" s="1">
        <v>588.66329132334101</v>
      </c>
      <c r="AD446" s="1">
        <v>128792.482914768</v>
      </c>
      <c r="AE446" s="1">
        <v>108</v>
      </c>
      <c r="AF446">
        <v>40095</v>
      </c>
      <c r="AG446" s="1">
        <v>58152.893688326199</v>
      </c>
      <c r="AH446" s="1">
        <v>78.329938372835699</v>
      </c>
      <c r="AI446">
        <v>33.7210982710615</v>
      </c>
      <c r="AJ446">
        <v>53.114087072518402</v>
      </c>
      <c r="AK446">
        <v>0.5</v>
      </c>
      <c r="AL446">
        <v>0.31011499999999997</v>
      </c>
      <c r="AM446">
        <v>0.37934099999999998</v>
      </c>
      <c r="AN446">
        <v>0</v>
      </c>
      <c r="AO446">
        <v>1.0535529615817201</v>
      </c>
      <c r="AP446">
        <v>2020.00019731623</v>
      </c>
      <c r="AQ446" s="1">
        <v>2214.71815606992</v>
      </c>
      <c r="AR446" s="1">
        <v>8461.8578690540107</v>
      </c>
      <c r="AS446" s="1">
        <v>951.41261728842096</v>
      </c>
      <c r="AT446">
        <v>432.054223688511</v>
      </c>
      <c r="AU446">
        <v>14080.043063417101</v>
      </c>
      <c r="AV446" s="1">
        <v>6842.7265193227004</v>
      </c>
      <c r="AW446" s="1">
        <v>0.39402992879999998</v>
      </c>
      <c r="AX446">
        <v>7517.5723802370003</v>
      </c>
      <c r="AY446" s="1">
        <v>0.43289009160000003</v>
      </c>
      <c r="AZ446">
        <v>1485.8550717416001</v>
      </c>
      <c r="BA446" s="1">
        <v>8.5561123399999994E-2</v>
      </c>
      <c r="BB446">
        <v>1519.8530725133</v>
      </c>
      <c r="BC446">
        <v>8.7518856199999995E-2</v>
      </c>
      <c r="BD446">
        <v>17366.007043814599</v>
      </c>
      <c r="BE446" s="1">
        <v>0.52175600287138901</v>
      </c>
      <c r="BF446">
        <v>0.17802659260276299</v>
      </c>
      <c r="BG446">
        <v>0.25398214043820899</v>
      </c>
      <c r="BH446">
        <v>2.9175793341067801E-2</v>
      </c>
      <c r="BI446">
        <v>1.7059470746570399E-2</v>
      </c>
    </row>
    <row r="447" spans="1:61" x14ac:dyDescent="0.35">
      <c r="A447" t="s">
        <v>1691</v>
      </c>
      <c r="B447" t="s">
        <v>1071</v>
      </c>
      <c r="C447">
        <v>50</v>
      </c>
      <c r="D447">
        <v>53.977992739999998</v>
      </c>
      <c r="E447">
        <v>2698.899637</v>
      </c>
      <c r="F447">
        <v>7.7898943745314794E-2</v>
      </c>
      <c r="G447">
        <v>2.3521315984520501E-2</v>
      </c>
      <c r="H447" t="e">
        <v>#N/A</v>
      </c>
      <c r="I447">
        <v>3.13356693260433E-2</v>
      </c>
      <c r="J447">
        <v>0.82809801111015302</v>
      </c>
      <c r="K447">
        <v>3.84440521106581E-2</v>
      </c>
      <c r="L447">
        <v>0.10022273283495001</v>
      </c>
      <c r="M447">
        <v>8.2468287095065207E-3</v>
      </c>
      <c r="N447">
        <v>9.0728410426835798E-2</v>
      </c>
      <c r="O447">
        <v>87828.67673716</v>
      </c>
      <c r="P447" s="1">
        <v>0.19277108433734899</v>
      </c>
      <c r="Q447">
        <v>0.313253012048193</v>
      </c>
      <c r="R447">
        <v>0.49397590361445798</v>
      </c>
      <c r="S447">
        <v>14.53</v>
      </c>
      <c r="T447">
        <v>105149.29112181001</v>
      </c>
      <c r="U447" s="1">
        <v>185.74670591878899</v>
      </c>
      <c r="V447">
        <v>550376.86827477999</v>
      </c>
      <c r="W447" s="1">
        <v>0.83312307179329004</v>
      </c>
      <c r="X447">
        <v>0.14384207214493</v>
      </c>
      <c r="Y447">
        <v>2.30348560617794E-2</v>
      </c>
      <c r="Z447">
        <v>0.16687692820670999</v>
      </c>
      <c r="AA447">
        <v>550.37686827478001</v>
      </c>
      <c r="AB447">
        <v>15553.8188321302</v>
      </c>
      <c r="AC447" s="1">
        <v>1537.7347616427901</v>
      </c>
      <c r="AD447">
        <v>433479.56467221503</v>
      </c>
      <c r="AE447" s="1">
        <v>590</v>
      </c>
      <c r="AF447">
        <v>72192</v>
      </c>
      <c r="AG447" s="1">
        <v>201481.876197704</v>
      </c>
      <c r="AH447" s="1">
        <v>56.569992328206602</v>
      </c>
      <c r="AI447">
        <v>27.2099998791949</v>
      </c>
      <c r="AJ447">
        <v>29.8100954706001</v>
      </c>
      <c r="AK447">
        <v>1.75</v>
      </c>
      <c r="AL447">
        <v>1.0405359999999999</v>
      </c>
      <c r="AM447">
        <v>1.2224109999999999</v>
      </c>
      <c r="AN447">
        <v>0</v>
      </c>
      <c r="AO447">
        <v>0.43880333324477699</v>
      </c>
      <c r="AP447">
        <v>1892.2596268443599</v>
      </c>
      <c r="AQ447" s="1">
        <v>3410.4765119133599</v>
      </c>
      <c r="AR447" s="1">
        <v>9062.4446291701806</v>
      </c>
      <c r="AS447" s="1">
        <v>1104.8195935564499</v>
      </c>
      <c r="AT447">
        <v>781.33988055369798</v>
      </c>
      <c r="AU447">
        <v>16251.340242038101</v>
      </c>
      <c r="AV447" s="1">
        <v>1806.670491778</v>
      </c>
      <c r="AW447" s="1">
        <v>0.1056759183</v>
      </c>
      <c r="AX447">
        <v>12296.7980404564</v>
      </c>
      <c r="AY447" s="1">
        <v>0.71926531729999998</v>
      </c>
      <c r="AZ447">
        <v>2501.2446412657</v>
      </c>
      <c r="BA447">
        <v>0.14630300630000001</v>
      </c>
      <c r="BB447">
        <v>491.61796372549998</v>
      </c>
      <c r="BC447" s="1">
        <v>2.8755758199999999E-2</v>
      </c>
      <c r="BD447">
        <v>17096.331137225599</v>
      </c>
      <c r="BE447" s="1">
        <v>0.574928695468513</v>
      </c>
      <c r="BF447">
        <v>0.22362599079336201</v>
      </c>
      <c r="BG447">
        <v>0.15787834231189399</v>
      </c>
      <c r="BH447">
        <v>2.70904392972268E-2</v>
      </c>
      <c r="BI447">
        <v>1.6476532129004299E-2</v>
      </c>
    </row>
    <row r="448" spans="1:61" x14ac:dyDescent="0.35">
      <c r="A448" t="s">
        <v>1692</v>
      </c>
      <c r="B448" t="s">
        <v>1072</v>
      </c>
      <c r="C448">
        <v>11</v>
      </c>
      <c r="D448">
        <v>653.93100200000003</v>
      </c>
      <c r="E448">
        <v>7193.2410220000002</v>
      </c>
      <c r="F448">
        <v>0.17367453803972199</v>
      </c>
      <c r="G448">
        <v>0.40468477056746299</v>
      </c>
      <c r="H448" t="e">
        <v>#N/A</v>
      </c>
      <c r="I448">
        <v>9.95714879022426E-2</v>
      </c>
      <c r="J448">
        <v>0.225868798359705</v>
      </c>
      <c r="K448">
        <v>9.5872886724758299E-2</v>
      </c>
      <c r="L448">
        <v>0.74381362729969502</v>
      </c>
      <c r="M448">
        <v>0.176006124987967</v>
      </c>
      <c r="N448">
        <v>0.15800403578358199</v>
      </c>
      <c r="O448">
        <v>69982.33223539</v>
      </c>
      <c r="P448" s="1">
        <v>0.32931726907630499</v>
      </c>
      <c r="Q448">
        <v>0.265060240963855</v>
      </c>
      <c r="R448">
        <v>0.40562248995983902</v>
      </c>
      <c r="S448">
        <v>68.5</v>
      </c>
      <c r="T448">
        <v>90240.029197080003</v>
      </c>
      <c r="U448" s="1">
        <v>105.01081783941601</v>
      </c>
      <c r="V448">
        <v>177774.13492596301</v>
      </c>
      <c r="W448" s="1">
        <v>0.834372877358454</v>
      </c>
      <c r="X448">
        <v>0.14027473384235301</v>
      </c>
      <c r="Y448">
        <v>2.53523887991935E-2</v>
      </c>
      <c r="Z448">
        <v>0.165627122641546</v>
      </c>
      <c r="AA448">
        <v>177.77413492596301</v>
      </c>
      <c r="AB448">
        <v>4183.3384851093597</v>
      </c>
      <c r="AC448" s="1">
        <v>560.57365347099903</v>
      </c>
      <c r="AD448" s="1">
        <v>117130.280455214</v>
      </c>
      <c r="AE448" s="1">
        <v>85</v>
      </c>
      <c r="AF448">
        <v>40977</v>
      </c>
      <c r="AG448" s="1">
        <v>59069.048977211998</v>
      </c>
      <c r="AH448" s="1">
        <v>59.622553164056797</v>
      </c>
      <c r="AI448">
        <v>20.8760468542011</v>
      </c>
      <c r="AJ448">
        <v>32.805478309302302</v>
      </c>
      <c r="AK448">
        <v>0.5</v>
      </c>
      <c r="AL448">
        <v>0.24166199999999999</v>
      </c>
      <c r="AM448">
        <v>0.38203300000000001</v>
      </c>
      <c r="AN448">
        <v>984.87320504523495</v>
      </c>
      <c r="AO448">
        <v>1.1775002064239199</v>
      </c>
      <c r="AP448">
        <v>1694.5100258313</v>
      </c>
      <c r="AQ448" s="1">
        <v>2927.0918068230999</v>
      </c>
      <c r="AR448" s="1">
        <v>8208.6647242056006</v>
      </c>
      <c r="AS448" s="1">
        <v>1001.87536994225</v>
      </c>
      <c r="AT448" s="1">
        <v>501.20617381976598</v>
      </c>
      <c r="AU448">
        <v>14333.348100622001</v>
      </c>
      <c r="AV448" s="1">
        <v>8026.3509416804</v>
      </c>
      <c r="AW448" s="1">
        <v>0.50379177949999998</v>
      </c>
      <c r="AX448">
        <v>4570.2634187399999</v>
      </c>
      <c r="AY448" s="1">
        <v>0.28686275459999999</v>
      </c>
      <c r="AZ448">
        <v>1527.0224998792</v>
      </c>
      <c r="BA448">
        <v>9.58469656E-2</v>
      </c>
      <c r="BB448">
        <v>1808.2446590951999</v>
      </c>
      <c r="BC448" s="1">
        <v>0.1134985003</v>
      </c>
      <c r="BD448">
        <v>15931.881519394799</v>
      </c>
      <c r="BE448" s="1">
        <v>0.51629637469396406</v>
      </c>
      <c r="BF448">
        <v>0.21663210996506899</v>
      </c>
      <c r="BG448">
        <v>0.217749481831916</v>
      </c>
      <c r="BH448">
        <v>2.51044218662499E-2</v>
      </c>
      <c r="BI448">
        <v>2.4217611642800601E-2</v>
      </c>
    </row>
    <row r="449" spans="1:61" x14ac:dyDescent="0.35">
      <c r="A449" t="s">
        <v>1693</v>
      </c>
      <c r="B449" t="s">
        <v>1073</v>
      </c>
      <c r="C449">
        <v>4</v>
      </c>
      <c r="D449">
        <v>197.54183900000001</v>
      </c>
      <c r="E449">
        <v>790.16735600000004</v>
      </c>
      <c r="F449">
        <v>2.2334011381592699E-2</v>
      </c>
      <c r="G449">
        <v>0.87122290342786202</v>
      </c>
      <c r="H449" t="e">
        <v>#N/A</v>
      </c>
      <c r="I449">
        <v>3.3667973685339199E-2</v>
      </c>
      <c r="J449">
        <v>2.0093555018101901E-2</v>
      </c>
      <c r="K449">
        <v>5.0148898508295299E-2</v>
      </c>
      <c r="L449">
        <v>0.699890347559744</v>
      </c>
      <c r="M449">
        <v>2.3509745928766201E-2</v>
      </c>
      <c r="N449">
        <v>0.14888186240078299</v>
      </c>
      <c r="O449">
        <v>80864.185483869995</v>
      </c>
      <c r="P449" s="1">
        <v>7.1428571428571397E-2</v>
      </c>
      <c r="Q449">
        <v>0.214285714285714</v>
      </c>
      <c r="R449">
        <v>0.71428571428571397</v>
      </c>
      <c r="S449">
        <v>13.2</v>
      </c>
      <c r="T449">
        <v>84248.106060599996</v>
      </c>
      <c r="U449" s="1">
        <v>59.861163333333302</v>
      </c>
      <c r="V449">
        <v>318042.48567312403</v>
      </c>
      <c r="W449" s="1">
        <v>0.75015155778321796</v>
      </c>
      <c r="X449">
        <v>0.231188500716594</v>
      </c>
      <c r="Y449">
        <v>1.8659941500187901E-2</v>
      </c>
      <c r="Z449">
        <v>0.24984844221678201</v>
      </c>
      <c r="AA449">
        <v>318.04248567312402</v>
      </c>
      <c r="AB449">
        <v>16101.3244895427</v>
      </c>
      <c r="AC449" s="1">
        <v>1778.18826522112</v>
      </c>
      <c r="AD449">
        <v>228310.58455407599</v>
      </c>
      <c r="AE449" s="1">
        <v>430</v>
      </c>
      <c r="AF449">
        <v>39801</v>
      </c>
      <c r="AG449" s="1">
        <v>87699.663080168801</v>
      </c>
      <c r="AH449" s="1">
        <v>90.839920927544597</v>
      </c>
      <c r="AI449">
        <v>49.0242956939219</v>
      </c>
      <c r="AJ449">
        <v>52.5787944902549</v>
      </c>
      <c r="AK449">
        <v>4.91</v>
      </c>
      <c r="AL449">
        <v>2.9088430000000001</v>
      </c>
      <c r="AM449">
        <v>3.1235050000000002</v>
      </c>
      <c r="AN449">
        <v>0</v>
      </c>
      <c r="AO449" s="1">
        <v>1.1160574044614899</v>
      </c>
      <c r="AP449">
        <v>4109.0420470369299</v>
      </c>
      <c r="AQ449" s="1">
        <v>4714.5429151340404</v>
      </c>
      <c r="AR449" s="1">
        <v>10034.532798391099</v>
      </c>
      <c r="AS449" s="1">
        <v>1029.2347359386499</v>
      </c>
      <c r="AT449">
        <v>155.32694316974499</v>
      </c>
      <c r="AU449">
        <v>20042.679439670501</v>
      </c>
      <c r="AV449" s="1">
        <v>3909.2130681647</v>
      </c>
      <c r="AW449" s="1">
        <v>0.1710349632</v>
      </c>
      <c r="AX449">
        <v>14255.564050765801</v>
      </c>
      <c r="AY449" s="1">
        <v>0.62370605810000002</v>
      </c>
      <c r="AZ449">
        <v>2143.0667999027</v>
      </c>
      <c r="BA449">
        <v>9.3762950499999997E-2</v>
      </c>
      <c r="BB449">
        <v>2548.3779589442001</v>
      </c>
      <c r="BC449" s="1">
        <v>0.1114960282</v>
      </c>
      <c r="BD449">
        <v>22856.2218777774</v>
      </c>
      <c r="BE449" s="1">
        <v>0.44487688413600301</v>
      </c>
      <c r="BF449">
        <v>0.164303691864047</v>
      </c>
      <c r="BG449">
        <v>0.33362206216732399</v>
      </c>
      <c r="BH449">
        <v>3.7965967651278097E-2</v>
      </c>
      <c r="BI449">
        <v>1.9231394181348099E-2</v>
      </c>
    </row>
    <row r="450" spans="1:61" x14ac:dyDescent="0.35">
      <c r="A450" t="s">
        <v>1927</v>
      </c>
      <c r="B450" t="s">
        <v>1074</v>
      </c>
      <c r="C450">
        <v>122</v>
      </c>
      <c r="D450">
        <v>4.8850717295081996</v>
      </c>
      <c r="E450">
        <v>595.97875099999999</v>
      </c>
      <c r="F450" t="e">
        <v>#N/A</v>
      </c>
      <c r="G450" t="e">
        <v>#N/A</v>
      </c>
      <c r="H450" t="e">
        <v>#N/A</v>
      </c>
      <c r="I450" t="e">
        <v>#N/A</v>
      </c>
      <c r="J450">
        <v>0.92043666981966099</v>
      </c>
      <c r="K450">
        <v>5.3359890820937297E-2</v>
      </c>
      <c r="L450">
        <v>0.57891795193593698</v>
      </c>
      <c r="M450" t="e">
        <v>#N/A</v>
      </c>
      <c r="N450">
        <v>0.13764200762902501</v>
      </c>
      <c r="O450">
        <v>57008.725671139997</v>
      </c>
      <c r="P450" s="1">
        <v>0.21153846153846201</v>
      </c>
      <c r="Q450">
        <v>0.17307692307692299</v>
      </c>
      <c r="R450">
        <v>0.61538461538461497</v>
      </c>
      <c r="S450">
        <v>6</v>
      </c>
      <c r="T450">
        <v>88019.833333329996</v>
      </c>
      <c r="U450" s="1">
        <v>99.329791833333303</v>
      </c>
      <c r="V450">
        <v>315586.45284653798</v>
      </c>
      <c r="W450" s="1">
        <v>0.779670413278576</v>
      </c>
      <c r="X450">
        <v>7.6244762812467406E-2</v>
      </c>
      <c r="Y450">
        <v>0.14408482390895699</v>
      </c>
      <c r="Z450">
        <v>0.220329586721424</v>
      </c>
      <c r="AA450">
        <v>315.58645284653801</v>
      </c>
      <c r="AB450">
        <v>8281.7902344978102</v>
      </c>
      <c r="AC450" s="1">
        <v>752.70056062787398</v>
      </c>
      <c r="AD450">
        <v>248744.10417170401</v>
      </c>
      <c r="AE450" s="1">
        <v>473</v>
      </c>
      <c r="AF450">
        <v>43449</v>
      </c>
      <c r="AG450" s="1">
        <v>64384.2996254682</v>
      </c>
      <c r="AH450" s="1">
        <v>43.959973254494102</v>
      </c>
      <c r="AI450">
        <v>23.2599924401236</v>
      </c>
      <c r="AJ450">
        <v>23.259924980805899</v>
      </c>
      <c r="AK450">
        <v>0</v>
      </c>
      <c r="AL450">
        <v>0</v>
      </c>
      <c r="AM450">
        <v>0</v>
      </c>
      <c r="AN450">
        <v>1704.79497514837</v>
      </c>
      <c r="AO450" s="1">
        <v>1.48024495653439</v>
      </c>
      <c r="AP450">
        <v>2457.5418964895298</v>
      </c>
      <c r="AQ450" s="1">
        <v>3140.9319155407302</v>
      </c>
      <c r="AR450" s="1">
        <v>9200.8339908078397</v>
      </c>
      <c r="AS450" s="1">
        <v>871.60909533836696</v>
      </c>
      <c r="AT450">
        <v>541.17333790647206</v>
      </c>
      <c r="AU450">
        <v>16212.0902360829</v>
      </c>
      <c r="AV450" s="1">
        <v>7199.1839000984</v>
      </c>
      <c r="AW450" s="1">
        <v>0.36939270689999998</v>
      </c>
      <c r="AX450">
        <v>8924.8171786863004</v>
      </c>
      <c r="AY450" s="1">
        <v>0.4579355691</v>
      </c>
      <c r="AZ450">
        <v>1357.0199660901999</v>
      </c>
      <c r="BA450">
        <v>6.9629180999999998E-2</v>
      </c>
      <c r="BB450">
        <v>2008.2210709230999</v>
      </c>
      <c r="BC450" s="1">
        <v>0.10304254309999999</v>
      </c>
      <c r="BD450">
        <v>19489.242115797999</v>
      </c>
      <c r="BE450" s="1">
        <v>0.54124852398768397</v>
      </c>
      <c r="BF450">
        <v>0.23781429603951601</v>
      </c>
      <c r="BG450">
        <v>0.149594620051584</v>
      </c>
      <c r="BH450">
        <v>5.15862796137075E-2</v>
      </c>
      <c r="BI450">
        <v>1.9756280307508998E-2</v>
      </c>
    </row>
    <row r="451" spans="1:61" x14ac:dyDescent="0.35">
      <c r="A451" t="s">
        <v>1694</v>
      </c>
      <c r="B451" t="s">
        <v>1075</v>
      </c>
      <c r="C451">
        <v>98</v>
      </c>
      <c r="D451">
        <v>4.6634996122449</v>
      </c>
      <c r="E451">
        <v>457.02296200000001</v>
      </c>
      <c r="F451" t="e">
        <v>#N/A</v>
      </c>
      <c r="G451" t="e">
        <v>#N/A</v>
      </c>
      <c r="H451" t="e">
        <v>#N/A</v>
      </c>
      <c r="I451" t="e">
        <v>#N/A</v>
      </c>
      <c r="J451">
        <v>0.92475629687910499</v>
      </c>
      <c r="K451">
        <v>3.8142539503263198E-2</v>
      </c>
      <c r="L451">
        <v>0.47561420312365899</v>
      </c>
      <c r="M451" t="e">
        <v>#N/A</v>
      </c>
      <c r="N451">
        <v>0.122940536723894</v>
      </c>
      <c r="O451">
        <v>53837.70553526</v>
      </c>
      <c r="P451" s="1">
        <v>0.375</v>
      </c>
      <c r="Q451">
        <v>0.2</v>
      </c>
      <c r="R451">
        <v>0.42499999999999999</v>
      </c>
      <c r="S451">
        <v>9.4</v>
      </c>
      <c r="T451">
        <v>74348.297872340001</v>
      </c>
      <c r="U451" s="1">
        <v>48.619464042553197</v>
      </c>
      <c r="V451">
        <v>274800.21890016098</v>
      </c>
      <c r="W451" s="1">
        <v>0.89981105981279896</v>
      </c>
      <c r="X451">
        <v>1.86291091146501E-2</v>
      </c>
      <c r="Y451">
        <v>8.1559831072551103E-2</v>
      </c>
      <c r="Z451">
        <v>0.10018894018720099</v>
      </c>
      <c r="AA451">
        <v>274.80021890016098</v>
      </c>
      <c r="AB451">
        <v>5742.49483771015</v>
      </c>
      <c r="AC451" s="1">
        <v>683.91972830459201</v>
      </c>
      <c r="AD451">
        <v>188220.33937560499</v>
      </c>
      <c r="AE451" s="1">
        <v>321</v>
      </c>
      <c r="AF451">
        <v>43108</v>
      </c>
      <c r="AG451" s="1">
        <v>63197.764705882299</v>
      </c>
      <c r="AH451" s="1">
        <v>30.999892610635399</v>
      </c>
      <c r="AI451">
        <v>19.999994690607501</v>
      </c>
      <c r="AJ451">
        <v>19.9911951889829</v>
      </c>
      <c r="AK451">
        <v>0.5</v>
      </c>
      <c r="AL451">
        <v>0.298099</v>
      </c>
      <c r="AM451">
        <v>0.40290100000000001</v>
      </c>
      <c r="AN451">
        <v>3119.8822128328902</v>
      </c>
      <c r="AO451">
        <v>2.06513575394297</v>
      </c>
      <c r="AP451">
        <v>2824.4927220965301</v>
      </c>
      <c r="AQ451" s="1">
        <v>4406.5663160268095</v>
      </c>
      <c r="AR451" s="1">
        <v>8588.6691618789991</v>
      </c>
      <c r="AS451" s="1">
        <v>1117.1335413120901</v>
      </c>
      <c r="AT451">
        <v>373.47070977147098</v>
      </c>
      <c r="AU451">
        <v>17310.332451085898</v>
      </c>
      <c r="AV451" s="1">
        <v>10015.2420915437</v>
      </c>
      <c r="AW451" s="1">
        <v>0.44600499929999998</v>
      </c>
      <c r="AX451">
        <v>8313.1478081212008</v>
      </c>
      <c r="AY451" s="1">
        <v>0.37020627639999998</v>
      </c>
      <c r="AZ451">
        <v>2129.0439039304001</v>
      </c>
      <c r="BA451">
        <v>9.4811909299999997E-2</v>
      </c>
      <c r="BB451">
        <v>1998.0142460930999</v>
      </c>
      <c r="BC451" s="1">
        <v>8.8976815000000001E-2</v>
      </c>
      <c r="BD451">
        <v>22455.448049688399</v>
      </c>
      <c r="BE451" s="1">
        <v>0.49269512525468201</v>
      </c>
      <c r="BF451">
        <v>0.20601837033183801</v>
      </c>
      <c r="BG451">
        <v>0.23141873690985501</v>
      </c>
      <c r="BH451">
        <v>5.5230541205357198E-2</v>
      </c>
      <c r="BI451">
        <v>1.4637226298268399E-2</v>
      </c>
    </row>
    <row r="452" spans="1:61" x14ac:dyDescent="0.35">
      <c r="A452" t="s">
        <v>1695</v>
      </c>
      <c r="B452" t="s">
        <v>1076</v>
      </c>
      <c r="C452">
        <v>153</v>
      </c>
      <c r="D452">
        <v>7.6485216862745098</v>
      </c>
      <c r="E452">
        <v>1170.2238179999999</v>
      </c>
      <c r="F452" t="e">
        <v>#N/A</v>
      </c>
      <c r="G452" t="e">
        <v>#N/A</v>
      </c>
      <c r="H452" t="e">
        <v>#N/A</v>
      </c>
      <c r="I452">
        <v>1.19404397249537E-2</v>
      </c>
      <c r="J452">
        <v>0.94772802728001104</v>
      </c>
      <c r="K452">
        <v>2.9552989654206899E-2</v>
      </c>
      <c r="L452">
        <v>0.60593631653217295</v>
      </c>
      <c r="M452" t="e">
        <v>#N/A</v>
      </c>
      <c r="N452">
        <v>0.14570959017062399</v>
      </c>
      <c r="O452">
        <v>73828.738350250002</v>
      </c>
      <c r="P452" s="1">
        <v>0.11688311688311701</v>
      </c>
      <c r="Q452">
        <v>0.14285714285714299</v>
      </c>
      <c r="R452">
        <v>0.74025974025973995</v>
      </c>
      <c r="S452">
        <v>10</v>
      </c>
      <c r="T452">
        <v>73624.2</v>
      </c>
      <c r="U452" s="1">
        <v>117.02238180000001</v>
      </c>
      <c r="V452">
        <v>171330.96841479599</v>
      </c>
      <c r="W452" s="1">
        <v>0.79266006761844798</v>
      </c>
      <c r="X452">
        <v>0.10248051353551001</v>
      </c>
      <c r="Y452">
        <v>0.104859418846041</v>
      </c>
      <c r="Z452">
        <v>0.20733993238155199</v>
      </c>
      <c r="AA452">
        <v>171.33096841479599</v>
      </c>
      <c r="AB452">
        <v>3597.2332260288999</v>
      </c>
      <c r="AC452" s="1">
        <v>423.612502476001</v>
      </c>
      <c r="AD452">
        <v>153701.90181101201</v>
      </c>
      <c r="AE452" s="1">
        <v>192</v>
      </c>
      <c r="AF452">
        <v>38827</v>
      </c>
      <c r="AG452" s="1">
        <v>57726.833375538103</v>
      </c>
      <c r="AH452" s="1">
        <v>29.299914145125701</v>
      </c>
      <c r="AI452">
        <v>19.999988673891401</v>
      </c>
      <c r="AJ452">
        <v>20.2014027427022</v>
      </c>
      <c r="AK452">
        <v>2</v>
      </c>
      <c r="AL452">
        <v>2</v>
      </c>
      <c r="AM452">
        <v>2</v>
      </c>
      <c r="AN452">
        <v>0</v>
      </c>
      <c r="AO452">
        <v>0.71748860898339994</v>
      </c>
      <c r="AP452">
        <v>1460.97911673167</v>
      </c>
      <c r="AQ452" s="1">
        <v>3990.1595730467302</v>
      </c>
      <c r="AR452" s="1">
        <v>8148.6836477977104</v>
      </c>
      <c r="AS452" s="1">
        <v>630.97772292992204</v>
      </c>
      <c r="AT452" s="1">
        <v>422.18186162401298</v>
      </c>
      <c r="AU452">
        <v>14652.98192213</v>
      </c>
      <c r="AV452" s="1">
        <v>8428.5101902134993</v>
      </c>
      <c r="AW452" s="1">
        <v>0.60814097690000002</v>
      </c>
      <c r="AX452">
        <v>3107.7463081220999</v>
      </c>
      <c r="AY452" s="1">
        <v>0.2242327331</v>
      </c>
      <c r="AZ452">
        <v>677.14611010509998</v>
      </c>
      <c r="BA452">
        <v>4.8858017300000001E-2</v>
      </c>
      <c r="BB452">
        <v>1646.0650313198</v>
      </c>
      <c r="BC452" s="1">
        <v>0.1187682726</v>
      </c>
      <c r="BD452">
        <v>13859.4676397605</v>
      </c>
      <c r="BE452" s="1">
        <v>0.52137256992631298</v>
      </c>
      <c r="BF452">
        <v>0.232034322994674</v>
      </c>
      <c r="BG452">
        <v>0.15956419026421101</v>
      </c>
      <c r="BH452">
        <v>7.7836994930352704E-2</v>
      </c>
      <c r="BI452">
        <v>9.1919218844493597E-3</v>
      </c>
    </row>
    <row r="453" spans="1:61" x14ac:dyDescent="0.35">
      <c r="A453" t="s">
        <v>1696</v>
      </c>
      <c r="B453" t="s">
        <v>1077</v>
      </c>
      <c r="C453">
        <v>99</v>
      </c>
      <c r="D453">
        <v>7.1971851313131303</v>
      </c>
      <c r="E453">
        <v>712.52132800000004</v>
      </c>
      <c r="F453" t="e">
        <v>#N/A</v>
      </c>
      <c r="G453">
        <v>1.8800973126668199E-2</v>
      </c>
      <c r="H453" t="e">
        <v>#N/A</v>
      </c>
      <c r="I453">
        <v>1.67915234876478E-2</v>
      </c>
      <c r="J453">
        <v>0.91376036294173102</v>
      </c>
      <c r="K453">
        <v>4.7783803152041802E-2</v>
      </c>
      <c r="L453">
        <v>0.73803094045087902</v>
      </c>
      <c r="M453" t="e">
        <v>#N/A</v>
      </c>
      <c r="N453">
        <v>0.17376033124988</v>
      </c>
      <c r="O453">
        <v>61707.446306160004</v>
      </c>
      <c r="P453" s="1">
        <v>0.163636363636364</v>
      </c>
      <c r="Q453">
        <v>0.163636363636364</v>
      </c>
      <c r="R453">
        <v>0.67272727272727295</v>
      </c>
      <c r="S453">
        <v>12</v>
      </c>
      <c r="T453">
        <v>71984.333333329996</v>
      </c>
      <c r="U453" s="1">
        <v>59.376777333333301</v>
      </c>
      <c r="V453">
        <v>183148.18781115799</v>
      </c>
      <c r="W453" s="1">
        <v>0.78900241300584795</v>
      </c>
      <c r="X453">
        <v>0.12650299443688301</v>
      </c>
      <c r="Y453">
        <v>8.4494592557268905E-2</v>
      </c>
      <c r="Z453">
        <v>0.210997586994152</v>
      </c>
      <c r="AA453">
        <v>183.14818781115801</v>
      </c>
      <c r="AB453">
        <v>7882.6917585265601</v>
      </c>
      <c r="AC453" s="1">
        <v>464.90413266618702</v>
      </c>
      <c r="AD453">
        <v>143811.128630113</v>
      </c>
      <c r="AE453" s="1">
        <v>150</v>
      </c>
      <c r="AF453">
        <v>34614.5</v>
      </c>
      <c r="AG453" s="1">
        <v>52458.888461538503</v>
      </c>
      <c r="AH453" s="1">
        <v>29.786537448225999</v>
      </c>
      <c r="AI453">
        <v>20.677278044304298</v>
      </c>
      <c r="AJ453">
        <v>21.254511377940499</v>
      </c>
      <c r="AK453">
        <v>3.1</v>
      </c>
      <c r="AL453">
        <v>2.3922720000000002</v>
      </c>
      <c r="AM453">
        <v>2.7126700000000001</v>
      </c>
      <c r="AN453">
        <v>0</v>
      </c>
      <c r="AO453">
        <v>0.900977365909164</v>
      </c>
      <c r="AP453">
        <v>2783.4796125569501</v>
      </c>
      <c r="AQ453" s="1">
        <v>4090.8202399802399</v>
      </c>
      <c r="AR453" s="1">
        <v>8838.6401957640792</v>
      </c>
      <c r="AS453" s="1">
        <v>949.09803177147796</v>
      </c>
      <c r="AT453" s="1">
        <v>257.055757915502</v>
      </c>
      <c r="AU453">
        <v>16919.093837988199</v>
      </c>
      <c r="AV453" s="1">
        <v>12157.9276252442</v>
      </c>
      <c r="AW453" s="1">
        <v>0.60011701480000001</v>
      </c>
      <c r="AX453">
        <v>3883.4436340621</v>
      </c>
      <c r="AY453" s="1">
        <v>0.1916873231</v>
      </c>
      <c r="AZ453">
        <v>775.77782677949995</v>
      </c>
      <c r="BA453">
        <v>3.8292502499999999E-2</v>
      </c>
      <c r="BB453">
        <v>3442.1125666713001</v>
      </c>
      <c r="BC453" s="1">
        <v>0.16990315959999999</v>
      </c>
      <c r="BD453">
        <v>20259.261652757101</v>
      </c>
      <c r="BE453" s="1">
        <v>0.55855382824447997</v>
      </c>
      <c r="BF453">
        <v>0.18707122680750801</v>
      </c>
      <c r="BG453">
        <v>0.18322406161478799</v>
      </c>
      <c r="BH453">
        <v>3.9745284602883603E-2</v>
      </c>
      <c r="BI453">
        <v>3.14055987303399E-2</v>
      </c>
    </row>
    <row r="454" spans="1:61" x14ac:dyDescent="0.35">
      <c r="A454" t="s">
        <v>1697</v>
      </c>
      <c r="B454" t="s">
        <v>1078</v>
      </c>
      <c r="C454">
        <v>9</v>
      </c>
      <c r="D454">
        <v>88.148065111111094</v>
      </c>
      <c r="E454">
        <v>793.33258599999999</v>
      </c>
      <c r="F454" t="e">
        <v>#N/A</v>
      </c>
      <c r="G454" t="e">
        <v>#N/A</v>
      </c>
      <c r="H454" t="e">
        <v>#N/A</v>
      </c>
      <c r="I454">
        <v>1.6752976467044701E-2</v>
      </c>
      <c r="J454">
        <v>0.92595487656422104</v>
      </c>
      <c r="K454">
        <v>5.4795585246021301E-2</v>
      </c>
      <c r="L454">
        <v>0.50390186383361901</v>
      </c>
      <c r="M454" t="e">
        <v>#N/A</v>
      </c>
      <c r="N454">
        <v>0.152445090608988</v>
      </c>
      <c r="O454">
        <v>54009.655763460003</v>
      </c>
      <c r="P454" s="1">
        <v>0.265822784810127</v>
      </c>
      <c r="Q454">
        <v>0.227848101265823</v>
      </c>
      <c r="R454">
        <v>0.506329113924051</v>
      </c>
      <c r="S454">
        <v>11.13</v>
      </c>
      <c r="T454">
        <v>54079.716082649997</v>
      </c>
      <c r="U454" s="1">
        <v>71.278758849955096</v>
      </c>
      <c r="V454">
        <v>210236.265272986</v>
      </c>
      <c r="W454" s="1">
        <v>0.88080248086065105</v>
      </c>
      <c r="X454">
        <v>8.6308200481475597E-2</v>
      </c>
      <c r="Y454">
        <v>3.2889318657873701E-2</v>
      </c>
      <c r="Z454">
        <v>0.11919751913934901</v>
      </c>
      <c r="AA454">
        <v>210.236265272986</v>
      </c>
      <c r="AB454">
        <v>5979.5022714470997</v>
      </c>
      <c r="AC454" s="1">
        <v>755.03103057965097</v>
      </c>
      <c r="AD454">
        <v>132030.036423693</v>
      </c>
      <c r="AE454" s="1">
        <v>115</v>
      </c>
      <c r="AF454">
        <v>40282</v>
      </c>
      <c r="AG454" s="1">
        <v>55221.650613221696</v>
      </c>
      <c r="AH454" s="1">
        <v>50.5997608248625</v>
      </c>
      <c r="AI454">
        <v>25.9999938736606</v>
      </c>
      <c r="AJ454">
        <v>44.917753320398397</v>
      </c>
      <c r="AK454">
        <v>4</v>
      </c>
      <c r="AL454">
        <v>1.2411920000000001</v>
      </c>
      <c r="AM454">
        <v>3.444636</v>
      </c>
      <c r="AN454">
        <v>0</v>
      </c>
      <c r="AO454" s="1">
        <v>1.0262427395387299</v>
      </c>
      <c r="AP454">
        <v>1961.51381836722</v>
      </c>
      <c r="AQ454" s="1">
        <v>3782.4025420783601</v>
      </c>
      <c r="AR454" s="1">
        <v>9496.9155218842898</v>
      </c>
      <c r="AS454" s="1">
        <v>1231.0755630552201</v>
      </c>
      <c r="AT454">
        <v>380.36582049587003</v>
      </c>
      <c r="AU454">
        <v>16852.273265880998</v>
      </c>
      <c r="AV454" s="1">
        <v>9649.7421393769</v>
      </c>
      <c r="AW454" s="1">
        <v>0.54645387280000002</v>
      </c>
      <c r="AX454">
        <v>4869.9011103413004</v>
      </c>
      <c r="AY454" s="1">
        <v>0.27577693619999999</v>
      </c>
      <c r="AZ454">
        <v>820.53164721279995</v>
      </c>
      <c r="BA454">
        <v>4.6465769800000001E-2</v>
      </c>
      <c r="BB454">
        <v>2318.6662587351002</v>
      </c>
      <c r="BC454" s="1">
        <v>0.13130342119999999</v>
      </c>
      <c r="BD454">
        <v>17658.841155666101</v>
      </c>
      <c r="BE454" s="1">
        <v>0.52376526384053801</v>
      </c>
      <c r="BF454">
        <v>0.24878560915817899</v>
      </c>
      <c r="BG454">
        <v>0.17165859849369799</v>
      </c>
      <c r="BH454">
        <v>4.55985817677972E-2</v>
      </c>
      <c r="BI454">
        <v>1.01919467397877E-2</v>
      </c>
    </row>
    <row r="455" spans="1:61" x14ac:dyDescent="0.35">
      <c r="A455" t="s">
        <v>1698</v>
      </c>
      <c r="B455" t="s">
        <v>1079</v>
      </c>
      <c r="C455">
        <v>121</v>
      </c>
      <c r="D455">
        <v>14.9072316859504</v>
      </c>
      <c r="E455">
        <v>1803.775034</v>
      </c>
      <c r="F455">
        <v>6.7989223461574697E-3</v>
      </c>
      <c r="G455">
        <v>1.90559151821467E-2</v>
      </c>
      <c r="H455" t="e">
        <v>#N/A</v>
      </c>
      <c r="I455">
        <v>3.2571787258698998E-2</v>
      </c>
      <c r="J455">
        <v>0.88553837546679204</v>
      </c>
      <c r="K455">
        <v>5.4946718401029798E-2</v>
      </c>
      <c r="L455">
        <v>0.46983194899311997</v>
      </c>
      <c r="M455">
        <v>9.1592658279702806E-3</v>
      </c>
      <c r="N455">
        <v>0.100725495195205</v>
      </c>
      <c r="O455">
        <v>64530.708072820002</v>
      </c>
      <c r="P455" s="1">
        <v>0.14503816793893101</v>
      </c>
      <c r="Q455">
        <v>0.16793893129771001</v>
      </c>
      <c r="R455">
        <v>0.68702290076335903</v>
      </c>
      <c r="S455">
        <v>15.08</v>
      </c>
      <c r="T455">
        <v>80853.748010609997</v>
      </c>
      <c r="U455" s="1">
        <v>119.613729045093</v>
      </c>
      <c r="V455">
        <v>219595.82128244499</v>
      </c>
      <c r="W455" s="1">
        <v>0.75989356363392302</v>
      </c>
      <c r="X455">
        <v>0.18635447594664301</v>
      </c>
      <c r="Y455">
        <v>5.3751960419433899E-2</v>
      </c>
      <c r="Z455">
        <v>0.24010643636607701</v>
      </c>
      <c r="AA455">
        <v>219.595821282445</v>
      </c>
      <c r="AB455">
        <v>4626.5952475756503</v>
      </c>
      <c r="AC455" s="1">
        <v>534.20761560446294</v>
      </c>
      <c r="AD455">
        <v>171706.14153777799</v>
      </c>
      <c r="AE455" s="1">
        <v>264</v>
      </c>
      <c r="AF455">
        <v>41698.5</v>
      </c>
      <c r="AG455" s="1">
        <v>66307.941852244607</v>
      </c>
      <c r="AH455" s="1">
        <v>30.999946926504499</v>
      </c>
      <c r="AI455">
        <v>19.9999966776851</v>
      </c>
      <c r="AJ455">
        <v>22.561886915554599</v>
      </c>
      <c r="AK455">
        <v>2.5</v>
      </c>
      <c r="AL455">
        <v>2.4512749999999999</v>
      </c>
      <c r="AM455">
        <v>2.4927049999999999</v>
      </c>
      <c r="AN455">
        <v>1633.8644922169401</v>
      </c>
      <c r="AO455">
        <v>1.1452267741429001</v>
      </c>
      <c r="AP455">
        <v>1888.9053323043199</v>
      </c>
      <c r="AQ455" s="1">
        <v>3901.7714278886101</v>
      </c>
      <c r="AR455" s="1">
        <v>7046.0572024970197</v>
      </c>
      <c r="AS455" s="1">
        <v>543.22477666580198</v>
      </c>
      <c r="AT455">
        <v>206.21777826424901</v>
      </c>
      <c r="AU455">
        <v>13586.176517620001</v>
      </c>
      <c r="AV455" s="1">
        <v>6022.7240741076002</v>
      </c>
      <c r="AW455" s="1">
        <v>0.40429038140000001</v>
      </c>
      <c r="AX455">
        <v>5871.5533719652003</v>
      </c>
      <c r="AY455" s="1">
        <v>0.39414267079999998</v>
      </c>
      <c r="AZ455">
        <v>1568.7111874015</v>
      </c>
      <c r="BA455">
        <v>0.1053036527</v>
      </c>
      <c r="BB455">
        <v>1434.0367518346</v>
      </c>
      <c r="BC455" s="1">
        <v>9.6263295200000001E-2</v>
      </c>
      <c r="BD455">
        <v>14897.0253853089</v>
      </c>
      <c r="BE455" s="1">
        <v>0.54253381886043595</v>
      </c>
      <c r="BF455">
        <v>0.255645324294271</v>
      </c>
      <c r="BG455">
        <v>0.138786485396626</v>
      </c>
      <c r="BH455">
        <v>4.5886908616910797E-2</v>
      </c>
      <c r="BI455">
        <v>1.7147462831755798E-2</v>
      </c>
    </row>
    <row r="456" spans="1:61" x14ac:dyDescent="0.35">
      <c r="A456" t="s">
        <v>1699</v>
      </c>
      <c r="B456" t="s">
        <v>1080</v>
      </c>
      <c r="C456">
        <v>376</v>
      </c>
      <c r="D456">
        <v>4.0024219787234001</v>
      </c>
      <c r="E456">
        <v>1504.910664</v>
      </c>
      <c r="F456" t="e">
        <v>#N/A</v>
      </c>
      <c r="G456">
        <v>1.6439189858296999E-2</v>
      </c>
      <c r="H456" t="e">
        <v>#N/A</v>
      </c>
      <c r="I456">
        <v>1.57929392716331E-2</v>
      </c>
      <c r="J456">
        <v>0.94035257812542306</v>
      </c>
      <c r="K456">
        <v>2.61918296524251E-2</v>
      </c>
      <c r="L456">
        <v>0.58643937804621304</v>
      </c>
      <c r="M456" t="e">
        <v>#N/A</v>
      </c>
      <c r="N456">
        <v>0.14835939071774301</v>
      </c>
      <c r="O456">
        <v>63331.03773584</v>
      </c>
      <c r="P456" s="1">
        <v>0.113207547169811</v>
      </c>
      <c r="Q456">
        <v>0.18867924528301899</v>
      </c>
      <c r="R456">
        <v>0.69811320754716999</v>
      </c>
      <c r="S456">
        <v>12.25</v>
      </c>
      <c r="T456">
        <v>88916.816326529995</v>
      </c>
      <c r="U456" s="1">
        <v>122.849850122449</v>
      </c>
      <c r="V456">
        <v>294725.52066386299</v>
      </c>
      <c r="W456" s="1">
        <v>0.74817380095678898</v>
      </c>
      <c r="X456">
        <v>8.9856284111088203E-2</v>
      </c>
      <c r="Y456">
        <v>0.16196991493212301</v>
      </c>
      <c r="Z456">
        <v>0.25182619904321102</v>
      </c>
      <c r="AA456">
        <v>294.72552066386299</v>
      </c>
      <c r="AB456">
        <v>6419.0441539724497</v>
      </c>
      <c r="AC456" s="1">
        <v>601.94012951721595</v>
      </c>
      <c r="AD456">
        <v>248307.15844215901</v>
      </c>
      <c r="AE456" s="1">
        <v>471</v>
      </c>
      <c r="AF456">
        <v>39667</v>
      </c>
      <c r="AG456" s="1">
        <v>60397.821368178302</v>
      </c>
      <c r="AH456" s="1">
        <v>29.4999736913243</v>
      </c>
      <c r="AI456">
        <v>19.999996986515001</v>
      </c>
      <c r="AJ456">
        <v>22.682380408174701</v>
      </c>
      <c r="AK456">
        <v>1.8</v>
      </c>
      <c r="AL456">
        <v>0.71511100000000005</v>
      </c>
      <c r="AM456">
        <v>1.611478</v>
      </c>
      <c r="AN456">
        <v>0</v>
      </c>
      <c r="AO456" s="1">
        <v>0.850854189392523</v>
      </c>
      <c r="AP456">
        <v>2209.3705756343802</v>
      </c>
      <c r="AQ456" s="1">
        <v>4169.3879976386397</v>
      </c>
      <c r="AR456" s="1">
        <v>8001.3447562359797</v>
      </c>
      <c r="AS456" s="1">
        <v>687.06061079516701</v>
      </c>
      <c r="AT456">
        <v>285.87437134407901</v>
      </c>
      <c r="AU456">
        <v>15353.038311648201</v>
      </c>
      <c r="AV456" s="1">
        <v>6432.9768484899996</v>
      </c>
      <c r="AW456" s="1">
        <v>0.40145526120000002</v>
      </c>
      <c r="AX456">
        <v>5525.7903758043003</v>
      </c>
      <c r="AY456" s="1">
        <v>0.34484153620000002</v>
      </c>
      <c r="AZ456">
        <v>1252.6677819409999</v>
      </c>
      <c r="BA456">
        <v>7.8173773000000002E-2</v>
      </c>
      <c r="BB456">
        <v>2812.7088265161001</v>
      </c>
      <c r="BC456" s="1">
        <v>0.17552942960000001</v>
      </c>
      <c r="BD456">
        <v>16024.143832751401</v>
      </c>
      <c r="BE456" s="1">
        <v>0.57921825034158703</v>
      </c>
      <c r="BF456">
        <v>0.278333625251866</v>
      </c>
      <c r="BG456">
        <v>8.46848734994224E-2</v>
      </c>
      <c r="BH456">
        <v>3.1524536454512801E-2</v>
      </c>
      <c r="BI456">
        <v>2.6238714452611198E-2</v>
      </c>
    </row>
    <row r="457" spans="1:61" x14ac:dyDescent="0.35">
      <c r="A457" t="s">
        <v>1700</v>
      </c>
      <c r="B457" t="s">
        <v>1081</v>
      </c>
      <c r="C457">
        <v>143</v>
      </c>
      <c r="D457">
        <v>6.6089025104895098</v>
      </c>
      <c r="E457">
        <v>945.07305899999994</v>
      </c>
      <c r="F457" t="e">
        <v>#N/A</v>
      </c>
      <c r="G457" t="e">
        <v>#N/A</v>
      </c>
      <c r="H457" t="e">
        <v>#N/A</v>
      </c>
      <c r="I457">
        <v>2.1975346124335601E-2</v>
      </c>
      <c r="J457">
        <v>0.95478802971176802</v>
      </c>
      <c r="K457">
        <v>1.9084312891667999E-2</v>
      </c>
      <c r="L457">
        <v>0.42152177545052399</v>
      </c>
      <c r="M457" t="e">
        <v>#N/A</v>
      </c>
      <c r="N457">
        <v>0.15802134391140399</v>
      </c>
      <c r="O457">
        <v>60214.443590169998</v>
      </c>
      <c r="P457" s="1">
        <v>0.21052631578947401</v>
      </c>
      <c r="Q457">
        <v>9.2105263157894704E-2</v>
      </c>
      <c r="R457">
        <v>0.69736842105263197</v>
      </c>
      <c r="S457">
        <v>6.14</v>
      </c>
      <c r="T457">
        <v>76959.197068399997</v>
      </c>
      <c r="U457" s="1">
        <v>153.92069364820799</v>
      </c>
      <c r="V457">
        <v>200846.292455788</v>
      </c>
      <c r="W457" s="1">
        <v>0.91269066912829899</v>
      </c>
      <c r="X457">
        <v>2.3817579296662499E-2</v>
      </c>
      <c r="Y457">
        <v>6.3491751575038405E-2</v>
      </c>
      <c r="Z457">
        <v>8.7309330871700896E-2</v>
      </c>
      <c r="AA457">
        <v>200.84629245578799</v>
      </c>
      <c r="AB457">
        <v>4079.4063096872201</v>
      </c>
      <c r="AC457" s="1">
        <v>464.56498343584701</v>
      </c>
      <c r="AD457" s="1">
        <v>159474.629985295</v>
      </c>
      <c r="AE457" s="1">
        <v>214</v>
      </c>
      <c r="AF457">
        <v>41465.5</v>
      </c>
      <c r="AG457" s="1">
        <v>72351.395771513402</v>
      </c>
      <c r="AH457" s="1">
        <v>24.8999099708339</v>
      </c>
      <c r="AI457">
        <v>19.999988455445401</v>
      </c>
      <c r="AJ457">
        <v>19.9996903285172</v>
      </c>
      <c r="AK457">
        <v>0</v>
      </c>
      <c r="AL457">
        <v>0</v>
      </c>
      <c r="AM457">
        <v>0</v>
      </c>
      <c r="AN457">
        <v>2427.4036786398301</v>
      </c>
      <c r="AO457">
        <v>1.4225864783699</v>
      </c>
      <c r="AP457">
        <v>1411.8570170774501</v>
      </c>
      <c r="AQ457" s="1">
        <v>3419.9596943541701</v>
      </c>
      <c r="AR457" s="1">
        <v>7077.4382216306503</v>
      </c>
      <c r="AS457" s="1">
        <v>706.25778995991902</v>
      </c>
      <c r="AT457">
        <v>377.21170506882498</v>
      </c>
      <c r="AU457">
        <v>12992.724428091</v>
      </c>
      <c r="AV457" s="1">
        <v>8556.2405810747005</v>
      </c>
      <c r="AW457" s="1">
        <v>0.51123752489999996</v>
      </c>
      <c r="AX457">
        <v>5946.8959349552997</v>
      </c>
      <c r="AY457" s="1">
        <v>0.35532852660000003</v>
      </c>
      <c r="AZ457">
        <v>1270.5826513981999</v>
      </c>
      <c r="BA457">
        <v>7.5917632700000001E-2</v>
      </c>
      <c r="BB457">
        <v>962.61211464150006</v>
      </c>
      <c r="BC457" s="1">
        <v>5.7516315800000002E-2</v>
      </c>
      <c r="BD457">
        <v>16736.331282069699</v>
      </c>
      <c r="BE457" s="1">
        <v>0.44914935915266202</v>
      </c>
      <c r="BF457">
        <v>0.20356146063590999</v>
      </c>
      <c r="BG457">
        <v>0.285180341822378</v>
      </c>
      <c r="BH457">
        <v>3.9475481827233198E-2</v>
      </c>
      <c r="BI457">
        <v>2.2633356561817398E-2</v>
      </c>
    </row>
    <row r="458" spans="1:61" x14ac:dyDescent="0.35">
      <c r="A458" t="s">
        <v>1701</v>
      </c>
      <c r="B458" t="s">
        <v>1082</v>
      </c>
      <c r="C458">
        <v>64</v>
      </c>
      <c r="D458">
        <v>62.048303890625</v>
      </c>
      <c r="E458">
        <v>3971.091449</v>
      </c>
      <c r="F458">
        <v>9.6138378588228497E-3</v>
      </c>
      <c r="G458">
        <v>3.8094737941700499E-2</v>
      </c>
      <c r="H458" t="e">
        <v>#N/A</v>
      </c>
      <c r="I458">
        <v>0.10759658611051701</v>
      </c>
      <c r="J458">
        <v>0.79465505712574502</v>
      </c>
      <c r="K458">
        <v>4.9309057493824103E-2</v>
      </c>
      <c r="L458">
        <v>0.32008516492400302</v>
      </c>
      <c r="M458">
        <v>3.89712232058705E-2</v>
      </c>
      <c r="N458">
        <v>0.12345814787381899</v>
      </c>
      <c r="O458">
        <v>74651.173695429999</v>
      </c>
      <c r="P458" s="1">
        <v>0.19140625</v>
      </c>
      <c r="Q458">
        <v>0.140625</v>
      </c>
      <c r="R458">
        <v>0.66796875</v>
      </c>
      <c r="S458">
        <v>29.5</v>
      </c>
      <c r="T458">
        <v>98155.864406769993</v>
      </c>
      <c r="U458" s="1">
        <v>134.61326945762701</v>
      </c>
      <c r="V458">
        <v>339725.35443365999</v>
      </c>
      <c r="W458" s="1">
        <v>0.87020371542705299</v>
      </c>
      <c r="X458">
        <v>8.8872268514453706E-2</v>
      </c>
      <c r="Y458">
        <v>4.0924016058493801E-2</v>
      </c>
      <c r="Z458">
        <v>0.12979628457294701</v>
      </c>
      <c r="AA458">
        <v>339.72535443366002</v>
      </c>
      <c r="AB458">
        <v>9561.4874368006494</v>
      </c>
      <c r="AC458" s="1">
        <v>982.80483844883599</v>
      </c>
      <c r="AD458">
        <v>281557.95540428901</v>
      </c>
      <c r="AE458" s="1">
        <v>515</v>
      </c>
      <c r="AF458">
        <v>51817</v>
      </c>
      <c r="AG458" s="1">
        <v>96664.074289087905</v>
      </c>
      <c r="AH458" s="1">
        <v>55.879980706320403</v>
      </c>
      <c r="AI458">
        <v>26.67009927862</v>
      </c>
      <c r="AJ458">
        <v>29.8124939113818</v>
      </c>
      <c r="AK458">
        <v>2.5</v>
      </c>
      <c r="AL458">
        <v>1.962305</v>
      </c>
      <c r="AM458">
        <v>2.3894099999999998</v>
      </c>
      <c r="AN458">
        <v>0</v>
      </c>
      <c r="AO458" s="1">
        <v>0.61444966759217001</v>
      </c>
      <c r="AP458">
        <v>2135.1367196882702</v>
      </c>
      <c r="AQ458" s="1">
        <v>3470.3319445011298</v>
      </c>
      <c r="AR458" s="1">
        <v>7901.35481717535</v>
      </c>
      <c r="AS458" s="1">
        <v>861.06559970082401</v>
      </c>
      <c r="AT458">
        <v>217.161710092867</v>
      </c>
      <c r="AU458">
        <v>14585.050791158499</v>
      </c>
      <c r="AV458" s="1">
        <v>2970.3095321403998</v>
      </c>
      <c r="AW458" s="1">
        <v>0.21133776439999999</v>
      </c>
      <c r="AX458">
        <v>9140.4527012478993</v>
      </c>
      <c r="AY458" s="1">
        <v>0.65034395199999995</v>
      </c>
      <c r="AZ458">
        <v>1221.5953389151</v>
      </c>
      <c r="BA458">
        <v>8.6916607600000001E-2</v>
      </c>
      <c r="BB458">
        <v>722.44015864309995</v>
      </c>
      <c r="BC458" s="1">
        <v>5.1401676E-2</v>
      </c>
      <c r="BD458">
        <v>14054.7977309465</v>
      </c>
      <c r="BE458" s="1">
        <v>0.56960298704403101</v>
      </c>
      <c r="BF458">
        <v>0.24742730397462001</v>
      </c>
      <c r="BG458">
        <v>0.14134808364224999</v>
      </c>
      <c r="BH458">
        <v>3.0621547490709999E-2</v>
      </c>
      <c r="BI458">
        <v>1.10000778483895E-2</v>
      </c>
    </row>
    <row r="459" spans="1:61" x14ac:dyDescent="0.35">
      <c r="A459" t="s">
        <v>1702</v>
      </c>
      <c r="B459" t="s">
        <v>1083</v>
      </c>
      <c r="C459">
        <v>62</v>
      </c>
      <c r="D459">
        <v>8.3227477096774205</v>
      </c>
      <c r="E459">
        <v>516.010358</v>
      </c>
      <c r="F459" t="e">
        <v>#N/A</v>
      </c>
      <c r="G459" t="e">
        <v>#N/A</v>
      </c>
      <c r="H459" t="e">
        <v>#N/A</v>
      </c>
      <c r="I459">
        <v>2.63866622023173E-2</v>
      </c>
      <c r="J459">
        <v>0.90414207127125601</v>
      </c>
      <c r="K459">
        <v>6.1767096293160198E-2</v>
      </c>
      <c r="L459">
        <v>0.60300443421720196</v>
      </c>
      <c r="M459" t="e">
        <v>#N/A</v>
      </c>
      <c r="N459">
        <v>0.20631914295123499</v>
      </c>
      <c r="O459">
        <v>57845.156000809999</v>
      </c>
      <c r="P459" s="1">
        <v>0.18181818181818199</v>
      </c>
      <c r="Q459">
        <v>0.381818181818182</v>
      </c>
      <c r="R459">
        <v>0.43636363636363601</v>
      </c>
      <c r="S459">
        <v>7</v>
      </c>
      <c r="T459">
        <v>89665.142857140003</v>
      </c>
      <c r="U459" s="1">
        <v>73.715765428571402</v>
      </c>
      <c r="V459">
        <v>201464.13417538401</v>
      </c>
      <c r="W459" s="1">
        <v>0.92587149489243603</v>
      </c>
      <c r="X459">
        <v>3.8187691556498302E-2</v>
      </c>
      <c r="Y459">
        <v>3.5940813551065702E-2</v>
      </c>
      <c r="Z459">
        <v>7.4128505107564094E-2</v>
      </c>
      <c r="AA459">
        <v>201.464134175384</v>
      </c>
      <c r="AB459">
        <v>4196.7878482005199</v>
      </c>
      <c r="AC459" s="1">
        <v>536.20532167689498</v>
      </c>
      <c r="AD459">
        <v>162563.73605067801</v>
      </c>
      <c r="AE459" s="1">
        <v>225</v>
      </c>
      <c r="AF459">
        <v>41482</v>
      </c>
      <c r="AG459" s="1">
        <v>56583.003506721201</v>
      </c>
      <c r="AH459" s="1">
        <v>42.999528948269898</v>
      </c>
      <c r="AI459">
        <v>19.999997922107301</v>
      </c>
      <c r="AJ459">
        <v>20.126199652384201</v>
      </c>
      <c r="AK459">
        <v>2.5</v>
      </c>
      <c r="AL459">
        <v>2.5</v>
      </c>
      <c r="AM459">
        <v>2.5</v>
      </c>
      <c r="AN459">
        <v>2560.8632840660898</v>
      </c>
      <c r="AO459">
        <v>1.6151260006235699</v>
      </c>
      <c r="AP459">
        <v>2826.36733427743</v>
      </c>
      <c r="AQ459" s="1">
        <v>4214.0647882110898</v>
      </c>
      <c r="AR459" s="1">
        <v>10561.035966646201</v>
      </c>
      <c r="AS459" s="1">
        <v>893.60880620152204</v>
      </c>
      <c r="AT459" s="1">
        <v>978.99472785389298</v>
      </c>
      <c r="AU459">
        <v>19474.071623190201</v>
      </c>
      <c r="AV459" s="1">
        <v>11231.665770746</v>
      </c>
      <c r="AW459" s="1">
        <v>0.52468413920000001</v>
      </c>
      <c r="AX459">
        <v>6177.7119018491003</v>
      </c>
      <c r="AY459" s="1">
        <v>0.28859009140000003</v>
      </c>
      <c r="AZ459">
        <v>2041.4470412502999</v>
      </c>
      <c r="BA459" s="1">
        <v>9.5365630100000001E-2</v>
      </c>
      <c r="BB459">
        <v>1955.7033888902999</v>
      </c>
      <c r="BC459" s="1">
        <v>9.1360139300000004E-2</v>
      </c>
      <c r="BD459">
        <v>21406.528102735701</v>
      </c>
      <c r="BE459" s="1">
        <v>0.53705873066852505</v>
      </c>
      <c r="BF459">
        <v>0.212913017207122</v>
      </c>
      <c r="BG459">
        <v>0.182697941786471</v>
      </c>
      <c r="BH459">
        <v>5.44587731283648E-2</v>
      </c>
      <c r="BI459">
        <v>1.2871537209517499E-2</v>
      </c>
    </row>
    <row r="460" spans="1:61" x14ac:dyDescent="0.35">
      <c r="A460" t="s">
        <v>1703</v>
      </c>
      <c r="B460" t="s">
        <v>1084</v>
      </c>
      <c r="C460">
        <v>137</v>
      </c>
      <c r="D460">
        <v>8.6047006423357697</v>
      </c>
      <c r="E460">
        <v>1178.8439880000001</v>
      </c>
      <c r="F460" t="e">
        <v>#N/A</v>
      </c>
      <c r="G460" t="e">
        <v>#N/A</v>
      </c>
      <c r="H460" t="e">
        <v>#N/A</v>
      </c>
      <c r="I460" t="e">
        <v>#N/A</v>
      </c>
      <c r="J460">
        <v>0.98203719600258399</v>
      </c>
      <c r="K460">
        <v>9.6958072583303405E-3</v>
      </c>
      <c r="L460">
        <v>0.91413259563116001</v>
      </c>
      <c r="M460" t="e">
        <v>#N/A</v>
      </c>
      <c r="N460">
        <v>0.20536178225056501</v>
      </c>
      <c r="O460">
        <v>69305.464912280004</v>
      </c>
      <c r="P460" s="1">
        <v>0.25438596491228099</v>
      </c>
      <c r="Q460">
        <v>0.13157894736842099</v>
      </c>
      <c r="R460">
        <v>0.61403508771929804</v>
      </c>
      <c r="S460">
        <v>15.2</v>
      </c>
      <c r="T460">
        <v>98335.315789469998</v>
      </c>
      <c r="U460" s="1">
        <v>77.555525526315805</v>
      </c>
      <c r="V460">
        <v>376775.37021124503</v>
      </c>
      <c r="W460" s="1">
        <v>0.27526481597664298</v>
      </c>
      <c r="X460">
        <v>6.6931041735513994E-2</v>
      </c>
      <c r="Y460">
        <v>0.65780414228784301</v>
      </c>
      <c r="Z460">
        <v>0.72473518402335702</v>
      </c>
      <c r="AA460">
        <v>376.77537021124499</v>
      </c>
      <c r="AB460">
        <v>8174.3301896535604</v>
      </c>
      <c r="AC460" s="1">
        <v>320.31798426578598</v>
      </c>
      <c r="AD460" s="1">
        <v>328854.13723337097</v>
      </c>
      <c r="AE460" s="1">
        <v>561</v>
      </c>
      <c r="AF460">
        <v>36900</v>
      </c>
      <c r="AG460" s="1">
        <v>58289.572047357797</v>
      </c>
      <c r="AH460" s="1">
        <v>22.4999989732001</v>
      </c>
      <c r="AI460">
        <v>20.056493686276401</v>
      </c>
      <c r="AJ460">
        <v>20.529499916745301</v>
      </c>
      <c r="AK460">
        <v>0</v>
      </c>
      <c r="AL460">
        <v>0</v>
      </c>
      <c r="AM460">
        <v>0</v>
      </c>
      <c r="AN460">
        <v>0</v>
      </c>
      <c r="AO460">
        <v>0.65775932070763299</v>
      </c>
      <c r="AP460">
        <v>2788.3560873705701</v>
      </c>
      <c r="AQ460" s="1">
        <v>5034.0442504763396</v>
      </c>
      <c r="AR460" s="1">
        <v>13160.436620897501</v>
      </c>
      <c r="AS460" s="1">
        <v>917.19873113523499</v>
      </c>
      <c r="AT460" s="1">
        <v>496.70582872752499</v>
      </c>
      <c r="AU460">
        <v>22396.741518607101</v>
      </c>
      <c r="AV460" s="1">
        <v>10320.054318801</v>
      </c>
      <c r="AW460" s="1">
        <v>0.44628611880000002</v>
      </c>
      <c r="AX460">
        <v>7192.0068775489999</v>
      </c>
      <c r="AY460" s="1">
        <v>0.31101511059999998</v>
      </c>
      <c r="AZ460">
        <v>2071.4957018147002</v>
      </c>
      <c r="BA460">
        <v>8.9580902200000007E-2</v>
      </c>
      <c r="BB460">
        <v>3540.7435991183002</v>
      </c>
      <c r="BC460">
        <v>0.15311786829999999</v>
      </c>
      <c r="BD460">
        <v>23124.300497282999</v>
      </c>
      <c r="BE460" s="1">
        <v>0.59759578518602097</v>
      </c>
      <c r="BF460">
        <v>0.210321412546595</v>
      </c>
      <c r="BG460">
        <v>0.100221601603521</v>
      </c>
      <c r="BH460">
        <v>6.28769559334591E-2</v>
      </c>
      <c r="BI460">
        <v>2.8984244730404E-2</v>
      </c>
    </row>
    <row r="461" spans="1:61" x14ac:dyDescent="0.35">
      <c r="A461" t="s">
        <v>1704</v>
      </c>
      <c r="B461" t="s">
        <v>1085</v>
      </c>
      <c r="C461">
        <v>5</v>
      </c>
      <c r="D461">
        <v>492.55725899999999</v>
      </c>
      <c r="E461">
        <v>2462.7862949999999</v>
      </c>
      <c r="F461">
        <v>2.75692256959667E-2</v>
      </c>
      <c r="G461">
        <v>9.6893677916904102E-3</v>
      </c>
      <c r="H461" t="e">
        <v>#N/A</v>
      </c>
      <c r="I461">
        <v>4.1853642816199098E-2</v>
      </c>
      <c r="J461">
        <v>0.87453414226711101</v>
      </c>
      <c r="K461">
        <v>4.5427585816121198E-2</v>
      </c>
      <c r="L461">
        <v>0.14351415156147801</v>
      </c>
      <c r="M461">
        <v>3.1257216720588801E-2</v>
      </c>
      <c r="N461">
        <v>0.12640109068619099</v>
      </c>
      <c r="O461">
        <v>92414.273724259998</v>
      </c>
      <c r="P461" s="1">
        <v>4.1884816753926697E-2</v>
      </c>
      <c r="Q461">
        <v>0.12565445026177999</v>
      </c>
      <c r="R461">
        <v>0.83246073298429302</v>
      </c>
      <c r="S461">
        <v>19.690000000000001</v>
      </c>
      <c r="T461">
        <v>121848.44388014</v>
      </c>
      <c r="U461" s="1">
        <v>125.078024123921</v>
      </c>
      <c r="V461">
        <v>452001.31747525401</v>
      </c>
      <c r="W461" s="1">
        <v>0.82983496913107702</v>
      </c>
      <c r="X461">
        <v>0.15687290850248201</v>
      </c>
      <c r="Y461">
        <v>1.32921223664418E-2</v>
      </c>
      <c r="Z461">
        <v>0.17016503086892301</v>
      </c>
      <c r="AA461">
        <v>452.00131747525398</v>
      </c>
      <c r="AB461">
        <v>18522.279457462999</v>
      </c>
      <c r="AC461" s="1">
        <v>1634.48380729275</v>
      </c>
      <c r="AD461">
        <v>398231.637283688</v>
      </c>
      <c r="AE461" s="1">
        <v>584</v>
      </c>
      <c r="AF461">
        <v>59056</v>
      </c>
      <c r="AG461" s="1">
        <v>147793.34295592</v>
      </c>
      <c r="AH461" s="1">
        <v>91.619944095113993</v>
      </c>
      <c r="AI461">
        <v>37.017799111842997</v>
      </c>
      <c r="AJ461">
        <v>57.638296678314298</v>
      </c>
      <c r="AK461">
        <v>1.25</v>
      </c>
      <c r="AL461">
        <v>1.1062289999999999</v>
      </c>
      <c r="AM461">
        <v>1.137106</v>
      </c>
      <c r="AN461">
        <v>0</v>
      </c>
      <c r="AO461">
        <v>0.67656367688069796</v>
      </c>
      <c r="AP461">
        <v>2597.1142291093502</v>
      </c>
      <c r="AQ461" s="1">
        <v>3634.73969226388</v>
      </c>
      <c r="AR461" s="1">
        <v>11259.469295528101</v>
      </c>
      <c r="AS461" s="1">
        <v>1222.3335683293601</v>
      </c>
      <c r="AT461">
        <v>206.775338580484</v>
      </c>
      <c r="AU461">
        <v>18920.432123811199</v>
      </c>
      <c r="AV461" s="1">
        <v>2736.9246998383001</v>
      </c>
      <c r="AW461" s="1">
        <v>0.13408954579999999</v>
      </c>
      <c r="AX461">
        <v>16049.5473325316</v>
      </c>
      <c r="AY461" s="1">
        <v>0.78631191889999996</v>
      </c>
      <c r="AZ461">
        <v>1052.3117528196999</v>
      </c>
      <c r="BA461" s="1">
        <v>5.1555676699999997E-2</v>
      </c>
      <c r="BB461">
        <v>572.38759302059998</v>
      </c>
      <c r="BC461" s="1">
        <v>2.8042858600000001E-2</v>
      </c>
      <c r="BD461">
        <v>20411.171378210202</v>
      </c>
      <c r="BE461" s="1">
        <v>0.58861655852762595</v>
      </c>
      <c r="BF461">
        <v>0.17298771146341299</v>
      </c>
      <c r="BG461">
        <v>0.192574139494085</v>
      </c>
      <c r="BH461">
        <v>2.7244901670859599E-2</v>
      </c>
      <c r="BI461">
        <v>1.8576688844016399E-2</v>
      </c>
    </row>
    <row r="462" spans="1:61" x14ac:dyDescent="0.35">
      <c r="A462" t="s">
        <v>1705</v>
      </c>
      <c r="B462" t="s">
        <v>1086</v>
      </c>
      <c r="C462">
        <v>128</v>
      </c>
      <c r="D462">
        <v>11.319142046874999</v>
      </c>
      <c r="E462">
        <v>1448.8501819999999</v>
      </c>
      <c r="F462" t="e">
        <v>#N/A</v>
      </c>
      <c r="G462" t="e">
        <v>#N/A</v>
      </c>
      <c r="H462" t="e">
        <v>#N/A</v>
      </c>
      <c r="I462">
        <v>2.0732457994943301E-2</v>
      </c>
      <c r="J462">
        <v>0.94664785092802395</v>
      </c>
      <c r="K462">
        <v>2.8959979931242899E-2</v>
      </c>
      <c r="L462">
        <v>0.87176522402289602</v>
      </c>
      <c r="M462" t="e">
        <v>#N/A</v>
      </c>
      <c r="N462">
        <v>0.14951002958968601</v>
      </c>
      <c r="O462">
        <v>66035.119915470001</v>
      </c>
      <c r="P462" s="1">
        <v>0.15</v>
      </c>
      <c r="Q462">
        <v>0.18</v>
      </c>
      <c r="R462">
        <v>0.67</v>
      </c>
      <c r="S462">
        <v>13.2</v>
      </c>
      <c r="T462">
        <v>96657.318181809998</v>
      </c>
      <c r="U462" s="1">
        <v>109.761377424242</v>
      </c>
      <c r="V462">
        <v>258886.58790257201</v>
      </c>
      <c r="W462" s="1">
        <v>0.54965881595534405</v>
      </c>
      <c r="X462">
        <v>0.246019092912306</v>
      </c>
      <c r="Y462">
        <v>0.20432209113235</v>
      </c>
      <c r="Z462">
        <v>0.45034118404465601</v>
      </c>
      <c r="AA462">
        <v>258.88658790257199</v>
      </c>
      <c r="AB462">
        <v>6182.6558130632202</v>
      </c>
      <c r="AC462" s="1">
        <v>475.26576491812898</v>
      </c>
      <c r="AD462">
        <v>203009.53107626599</v>
      </c>
      <c r="AE462" s="1">
        <v>371</v>
      </c>
      <c r="AF462">
        <v>36983</v>
      </c>
      <c r="AG462" s="1">
        <v>56957.006572769897</v>
      </c>
      <c r="AH462" s="1">
        <v>24.199980323267301</v>
      </c>
      <c r="AI462">
        <v>23.799992394639101</v>
      </c>
      <c r="AJ462">
        <v>23.799978716666999</v>
      </c>
      <c r="AK462">
        <v>0</v>
      </c>
      <c r="AL462">
        <v>0</v>
      </c>
      <c r="AM462">
        <v>0</v>
      </c>
      <c r="AN462">
        <v>0</v>
      </c>
      <c r="AO462">
        <v>0.87402996795482601</v>
      </c>
      <c r="AP462">
        <v>1832.9588269327401</v>
      </c>
      <c r="AQ462" s="1">
        <v>3137.24677435282</v>
      </c>
      <c r="AR462" s="1">
        <v>8593.3766545918807</v>
      </c>
      <c r="AS462" s="1">
        <v>325.251607001558</v>
      </c>
      <c r="AT462">
        <v>517.81297288058704</v>
      </c>
      <c r="AU462">
        <v>14406.6468357596</v>
      </c>
      <c r="AV462" s="1">
        <v>7325.8182781276</v>
      </c>
      <c r="AW462" s="1">
        <v>0.37828888719999998</v>
      </c>
      <c r="AX462">
        <v>5238.0079399934002</v>
      </c>
      <c r="AY462" s="1">
        <v>0.27047902629999998</v>
      </c>
      <c r="AZ462">
        <v>2524.7661297514001</v>
      </c>
      <c r="BA462">
        <v>0.1303732816</v>
      </c>
      <c r="BB462">
        <v>4277.0790370348996</v>
      </c>
      <c r="BC462" s="1">
        <v>0.2208588048</v>
      </c>
      <c r="BD462">
        <v>19365.671384907298</v>
      </c>
      <c r="BE462" s="1">
        <v>0.50482957019486396</v>
      </c>
      <c r="BF462">
        <v>0.20909283341815599</v>
      </c>
      <c r="BG462">
        <v>0.178038988025773</v>
      </c>
      <c r="BH462">
        <v>3.7137204359335103E-2</v>
      </c>
      <c r="BI462">
        <v>7.0901404001872503E-2</v>
      </c>
    </row>
    <row r="463" spans="1:61" x14ac:dyDescent="0.35">
      <c r="A463" t="s">
        <v>1706</v>
      </c>
      <c r="B463" t="s">
        <v>1087</v>
      </c>
      <c r="C463">
        <v>28</v>
      </c>
      <c r="D463">
        <v>33.9146724285714</v>
      </c>
      <c r="E463">
        <v>949.61082799999997</v>
      </c>
      <c r="F463" t="e">
        <v>#N/A</v>
      </c>
      <c r="G463">
        <v>1.5213898042364799E-2</v>
      </c>
      <c r="H463" t="e">
        <v>#N/A</v>
      </c>
      <c r="I463">
        <v>2.9722509225043402E-2</v>
      </c>
      <c r="J463">
        <v>0.91608719177953502</v>
      </c>
      <c r="K463">
        <v>2.63088421793863E-2</v>
      </c>
      <c r="L463">
        <v>0.370201657731694</v>
      </c>
      <c r="M463" t="e">
        <v>#N/A</v>
      </c>
      <c r="N463">
        <v>0.14793168677708701</v>
      </c>
      <c r="O463">
        <v>54287.771812079998</v>
      </c>
      <c r="P463" s="1">
        <v>0.22666666666666699</v>
      </c>
      <c r="Q463">
        <v>0.18666666666666701</v>
      </c>
      <c r="R463">
        <v>0.586666666666667</v>
      </c>
      <c r="S463">
        <v>11</v>
      </c>
      <c r="T463">
        <v>77407.090909089995</v>
      </c>
      <c r="U463" s="1">
        <v>86.328257090909105</v>
      </c>
      <c r="V463">
        <v>279987.32971482101</v>
      </c>
      <c r="W463" s="1">
        <v>0.770758615761305</v>
      </c>
      <c r="X463">
        <v>9.2072784988660297E-2</v>
      </c>
      <c r="Y463">
        <v>0.13716859925003499</v>
      </c>
      <c r="Z463">
        <v>0.229241384238695</v>
      </c>
      <c r="AA463">
        <v>279.98732971482099</v>
      </c>
      <c r="AB463">
        <v>9451.8688449496094</v>
      </c>
      <c r="AC463" s="1">
        <v>914.15240265141597</v>
      </c>
      <c r="AD463">
        <v>209750.049653141</v>
      </c>
      <c r="AE463" s="1">
        <v>392</v>
      </c>
      <c r="AF463">
        <v>45292.5</v>
      </c>
      <c r="AG463" s="1">
        <v>69548.569637259294</v>
      </c>
      <c r="AH463" s="1">
        <v>62.179996024156701</v>
      </c>
      <c r="AI463">
        <v>28.6524965557504</v>
      </c>
      <c r="AJ463">
        <v>34.156678330505201</v>
      </c>
      <c r="AK463">
        <v>2.5</v>
      </c>
      <c r="AL463">
        <v>1.46441</v>
      </c>
      <c r="AM463">
        <v>1.92645</v>
      </c>
      <c r="AN463">
        <v>0</v>
      </c>
      <c r="AO463" s="1">
        <v>0.83391898602883296</v>
      </c>
      <c r="AP463">
        <v>2093.2199606300201</v>
      </c>
      <c r="AQ463" s="1">
        <v>2766.5889989198799</v>
      </c>
      <c r="AR463" s="1">
        <v>8276.3204128080997</v>
      </c>
      <c r="AS463" s="1">
        <v>634.78760164263804</v>
      </c>
      <c r="AT463">
        <v>349.99643032713999</v>
      </c>
      <c r="AU463">
        <v>14120.913404327801</v>
      </c>
      <c r="AV463" s="1">
        <v>5802.2158780656</v>
      </c>
      <c r="AW463" s="1">
        <v>0.36053594719999998</v>
      </c>
      <c r="AX463">
        <v>8424.0183545287</v>
      </c>
      <c r="AY463" s="1">
        <v>0.52344854110000005</v>
      </c>
      <c r="AZ463">
        <v>941.54697902429996</v>
      </c>
      <c r="BA463" s="1">
        <v>5.8505498400000001E-2</v>
      </c>
      <c r="BB463">
        <v>925.52633125499995</v>
      </c>
      <c r="BC463" s="1">
        <v>5.7510013300000003E-2</v>
      </c>
      <c r="BD463">
        <v>16093.307542873599</v>
      </c>
      <c r="BE463" s="1">
        <v>0.54103556781072004</v>
      </c>
      <c r="BF463">
        <v>0.241869626556625</v>
      </c>
      <c r="BG463">
        <v>0.16444977610818001</v>
      </c>
      <c r="BH463">
        <v>3.5945178997395001E-2</v>
      </c>
      <c r="BI463">
        <v>1.66998505270794E-2</v>
      </c>
    </row>
    <row r="464" spans="1:61" x14ac:dyDescent="0.35">
      <c r="A464" t="s">
        <v>1707</v>
      </c>
      <c r="B464" t="s">
        <v>1088</v>
      </c>
      <c r="C464">
        <v>70</v>
      </c>
      <c r="D464">
        <v>33.0373766857143</v>
      </c>
      <c r="E464">
        <v>2312.616368</v>
      </c>
      <c r="F464" t="e">
        <v>#N/A</v>
      </c>
      <c r="G464">
        <v>5.4232281110280604E-3</v>
      </c>
      <c r="H464" t="e">
        <v>#N/A</v>
      </c>
      <c r="I464">
        <v>1.5812713532797701E-2</v>
      </c>
      <c r="J464">
        <v>0.95679215267810902</v>
      </c>
      <c r="K464">
        <v>1.8488544801994699E-2</v>
      </c>
      <c r="L464">
        <v>0.33567621347092502</v>
      </c>
      <c r="M464">
        <v>4.9791661526060998E-3</v>
      </c>
      <c r="N464">
        <v>0.148322908038521</v>
      </c>
      <c r="O464">
        <v>75314.784278380001</v>
      </c>
      <c r="P464" s="1">
        <v>0.159509202453988</v>
      </c>
      <c r="Q464">
        <v>0.153374233128834</v>
      </c>
      <c r="R464">
        <v>0.68711656441717806</v>
      </c>
      <c r="S464">
        <v>19.07</v>
      </c>
      <c r="T464">
        <v>92472.994231770004</v>
      </c>
      <c r="U464" s="1">
        <v>121.269867226009</v>
      </c>
      <c r="V464">
        <v>276383.25095517997</v>
      </c>
      <c r="W464" s="1">
        <v>0.90050880641899</v>
      </c>
      <c r="X464">
        <v>3.71058689491282E-2</v>
      </c>
      <c r="Y464">
        <v>6.2385324631881497E-2</v>
      </c>
      <c r="Z464">
        <v>9.9491193581009593E-2</v>
      </c>
      <c r="AA464">
        <v>276.38325095518002</v>
      </c>
      <c r="AB464">
        <v>5924.7539668023301</v>
      </c>
      <c r="AC464" s="1">
        <v>775.96224987023004</v>
      </c>
      <c r="AD464">
        <v>188697.31546866099</v>
      </c>
      <c r="AE464" s="1">
        <v>323</v>
      </c>
      <c r="AF464">
        <v>50033</v>
      </c>
      <c r="AG464" s="1">
        <v>87569.901820960105</v>
      </c>
      <c r="AH464" s="1">
        <v>43.029984152870803</v>
      </c>
      <c r="AI464">
        <v>20</v>
      </c>
      <c r="AJ464">
        <v>20</v>
      </c>
      <c r="AK464">
        <v>2.7</v>
      </c>
      <c r="AL464">
        <v>2.7</v>
      </c>
      <c r="AM464">
        <v>2.7</v>
      </c>
      <c r="AN464">
        <v>2727.80834611822</v>
      </c>
      <c r="AO464">
        <v>1.0347863461959299</v>
      </c>
      <c r="AP464">
        <v>1712.0276085497301</v>
      </c>
      <c r="AQ464" s="1">
        <v>3174.0352016742299</v>
      </c>
      <c r="AR464" s="1">
        <v>8114.3216616721602</v>
      </c>
      <c r="AS464" s="1">
        <v>845.441603308759</v>
      </c>
      <c r="AT464" s="1">
        <v>179.39936158058001</v>
      </c>
      <c r="AU464">
        <v>14025.2254367855</v>
      </c>
      <c r="AV464" s="1">
        <v>5553.5526927000001</v>
      </c>
      <c r="AW464" s="1">
        <v>0.3785117314</v>
      </c>
      <c r="AX464">
        <v>7142.8812964292001</v>
      </c>
      <c r="AY464" s="1">
        <v>0.48683509749999998</v>
      </c>
      <c r="AZ464">
        <v>1455.6653369164001</v>
      </c>
      <c r="BA464" s="1">
        <v>9.9213321199999996E-2</v>
      </c>
      <c r="BB464">
        <v>519.9761527014</v>
      </c>
      <c r="BC464" s="1">
        <v>3.5439849900000001E-2</v>
      </c>
      <c r="BD464">
        <v>14672.075478747</v>
      </c>
      <c r="BE464" s="1">
        <v>0.58330082683715001</v>
      </c>
      <c r="BF464">
        <v>0.23832605312373301</v>
      </c>
      <c r="BG464">
        <v>0.134359668955533</v>
      </c>
      <c r="BH464">
        <v>3.2718372257944099E-2</v>
      </c>
      <c r="BI464">
        <v>1.12950788256398E-2</v>
      </c>
    </row>
    <row r="465" spans="1:61" x14ac:dyDescent="0.35">
      <c r="A465" t="s">
        <v>1708</v>
      </c>
      <c r="B465" t="s">
        <v>1089</v>
      </c>
      <c r="C465">
        <v>26</v>
      </c>
      <c r="D465">
        <v>58.5697123461538</v>
      </c>
      <c r="E465">
        <v>1522.8125210000001</v>
      </c>
      <c r="F465">
        <v>1.7106150109317701E-2</v>
      </c>
      <c r="G465">
        <v>3.2536518740585697E-2</v>
      </c>
      <c r="H465" t="e">
        <v>#N/A</v>
      </c>
      <c r="I465">
        <v>0.15920381033702799</v>
      </c>
      <c r="J465">
        <v>0.71183876539640001</v>
      </c>
      <c r="K465">
        <v>7.8806860414270999E-2</v>
      </c>
      <c r="L465">
        <v>0.48946840677588199</v>
      </c>
      <c r="M465">
        <v>7.7733923636683997E-3</v>
      </c>
      <c r="N465">
        <v>0.152704730527051</v>
      </c>
      <c r="O465">
        <v>86869.730508470006</v>
      </c>
      <c r="P465" s="1">
        <v>0.13157894736842099</v>
      </c>
      <c r="Q465">
        <v>7.8947368421052599E-2</v>
      </c>
      <c r="R465">
        <v>0.78947368421052599</v>
      </c>
      <c r="S465">
        <v>16.600000000000001</v>
      </c>
      <c r="T465">
        <v>99726.096385540004</v>
      </c>
      <c r="U465" s="1">
        <v>91.735694036144594</v>
      </c>
      <c r="V465">
        <v>314950.29978151899</v>
      </c>
      <c r="W465" s="1">
        <v>0.56495411503498705</v>
      </c>
      <c r="X465">
        <v>0.39461549467269502</v>
      </c>
      <c r="Y465">
        <v>4.0430390292317799E-2</v>
      </c>
      <c r="Z465">
        <v>0.43504588496501301</v>
      </c>
      <c r="AA465">
        <v>314.95029978151899</v>
      </c>
      <c r="AB465">
        <v>10532.727291648</v>
      </c>
      <c r="AC465" s="1">
        <v>618.66027301991198</v>
      </c>
      <c r="AD465">
        <v>248307.38479756299</v>
      </c>
      <c r="AE465" s="1">
        <v>472</v>
      </c>
      <c r="AF465">
        <v>43519</v>
      </c>
      <c r="AG465" s="1">
        <v>65529.669973190299</v>
      </c>
      <c r="AH465" s="1">
        <v>56.199966685283698</v>
      </c>
      <c r="AI465">
        <v>27.039499399518999</v>
      </c>
      <c r="AJ465">
        <v>40.277797444849398</v>
      </c>
      <c r="AK465">
        <v>7</v>
      </c>
      <c r="AL465">
        <v>4.7621419999999999</v>
      </c>
      <c r="AM465">
        <v>6.2104140000000001</v>
      </c>
      <c r="AN465">
        <v>0</v>
      </c>
      <c r="AO465" s="1">
        <v>0.68807654658619399</v>
      </c>
      <c r="AP465">
        <v>2663.27569813829</v>
      </c>
      <c r="AQ465" s="1">
        <v>3006.3984875785</v>
      </c>
      <c r="AR465" s="1">
        <v>10901.6702588565</v>
      </c>
      <c r="AS465" s="1">
        <v>1537.78381626532</v>
      </c>
      <c r="AT465">
        <v>407.33783144405902</v>
      </c>
      <c r="AU465">
        <v>18516.466092282699</v>
      </c>
      <c r="AV465" s="1">
        <v>4984.4775890458995</v>
      </c>
      <c r="AW465" s="1">
        <v>0.22985883730000001</v>
      </c>
      <c r="AX465">
        <v>11871.842184003201</v>
      </c>
      <c r="AY465" s="1">
        <v>0.54746917650000004</v>
      </c>
      <c r="AZ465">
        <v>3094.2564755107001</v>
      </c>
      <c r="BA465">
        <v>0.14269142209999999</v>
      </c>
      <c r="BB465">
        <v>1734.3746027425</v>
      </c>
      <c r="BC465">
        <v>7.9980564200000007E-2</v>
      </c>
      <c r="BD465">
        <v>21684.950851302299</v>
      </c>
      <c r="BE465" s="1">
        <v>0.59136597006839198</v>
      </c>
      <c r="BF465">
        <v>0.240552554146724</v>
      </c>
      <c r="BG465">
        <v>0.117582759028799</v>
      </c>
      <c r="BH465">
        <v>3.6618581511351098E-2</v>
      </c>
      <c r="BI465">
        <v>1.3880135244733799E-2</v>
      </c>
    </row>
    <row r="466" spans="1:61" x14ac:dyDescent="0.35">
      <c r="A466" t="s">
        <v>1709</v>
      </c>
      <c r="B466" t="s">
        <v>1090</v>
      </c>
      <c r="C466">
        <v>22</v>
      </c>
      <c r="D466">
        <v>18.624221681818199</v>
      </c>
      <c r="E466">
        <v>409.73287699999997</v>
      </c>
      <c r="F466" t="e">
        <v>#N/A</v>
      </c>
      <c r="G466" t="e">
        <v>#N/A</v>
      </c>
      <c r="H466" t="e">
        <v>#N/A</v>
      </c>
      <c r="I466" t="e">
        <v>#N/A</v>
      </c>
      <c r="J466">
        <v>0.96130609858124705</v>
      </c>
      <c r="K466" t="e">
        <v>#N/A</v>
      </c>
      <c r="L466">
        <v>0.122639596160061</v>
      </c>
      <c r="M466" t="e">
        <v>#N/A</v>
      </c>
      <c r="N466">
        <v>7.9508161015419201E-2</v>
      </c>
      <c r="O466">
        <v>66700.097614669998</v>
      </c>
      <c r="P466" s="1">
        <v>9.6774193548387094E-2</v>
      </c>
      <c r="Q466">
        <v>0.16129032258064499</v>
      </c>
      <c r="R466">
        <v>0.74193548387096797</v>
      </c>
      <c r="S466">
        <v>4</v>
      </c>
      <c r="T466">
        <v>74033.75</v>
      </c>
      <c r="U466" s="1">
        <v>102.43321924999999</v>
      </c>
      <c r="V466">
        <v>195414.77995674699</v>
      </c>
      <c r="W466" s="1">
        <v>0.82863560984395002</v>
      </c>
      <c r="X466">
        <v>0.100563821738211</v>
      </c>
      <c r="Y466">
        <v>7.0800568417839604E-2</v>
      </c>
      <c r="Z466">
        <v>0.17136439015605001</v>
      </c>
      <c r="AA466">
        <v>195.414779956747</v>
      </c>
      <c r="AB466">
        <v>4202.2598054780901</v>
      </c>
      <c r="AC466" s="1">
        <v>487.70655521499702</v>
      </c>
      <c r="AD466">
        <v>149625.86107980899</v>
      </c>
      <c r="AE466" s="1">
        <v>169</v>
      </c>
      <c r="AF466">
        <v>52731</v>
      </c>
      <c r="AG466" s="1">
        <v>108461.877427185</v>
      </c>
      <c r="AH466" s="1">
        <v>33.894528872698999</v>
      </c>
      <c r="AI466">
        <v>19.973493935226699</v>
      </c>
      <c r="AJ466">
        <v>25.394905320836099</v>
      </c>
      <c r="AK466">
        <v>0.5</v>
      </c>
      <c r="AL466">
        <v>0.27524900000000002</v>
      </c>
      <c r="AM466">
        <v>0.38575399999999999</v>
      </c>
      <c r="AN466">
        <v>1660.7967243985599</v>
      </c>
      <c r="AO466">
        <v>0.85031621747962505</v>
      </c>
      <c r="AP466">
        <v>1951.8822259410699</v>
      </c>
      <c r="AQ466" s="1">
        <v>2380.1685555245299</v>
      </c>
      <c r="AR466" s="1">
        <v>9381.0630187725892</v>
      </c>
      <c r="AS466" s="1">
        <v>270.78671551172602</v>
      </c>
      <c r="AT466">
        <v>121.756351028673</v>
      </c>
      <c r="AU466">
        <v>14105.6568667786</v>
      </c>
      <c r="AV466" s="1">
        <v>9443.5883845872995</v>
      </c>
      <c r="AW466" s="1">
        <v>0.54428104150000001</v>
      </c>
      <c r="AX466">
        <v>5333.4783227893004</v>
      </c>
      <c r="AY466" s="1">
        <v>0.30739492429999998</v>
      </c>
      <c r="AZ466">
        <v>1697.0464128128999</v>
      </c>
      <c r="BA466">
        <v>9.7809238500000006E-2</v>
      </c>
      <c r="BB466">
        <v>876.46069204180003</v>
      </c>
      <c r="BC466" s="1">
        <v>5.0514795699999997E-2</v>
      </c>
      <c r="BD466">
        <v>17350.573812231301</v>
      </c>
      <c r="BE466" s="1">
        <v>0.59635079285699599</v>
      </c>
      <c r="BF466">
        <v>0.27073636905455101</v>
      </c>
      <c r="BG466">
        <v>8.5784944573898694E-2</v>
      </c>
      <c r="BH466">
        <v>3.2699589258678899E-2</v>
      </c>
      <c r="BI466">
        <v>1.44283042558751E-2</v>
      </c>
    </row>
    <row r="467" spans="1:61" x14ac:dyDescent="0.35">
      <c r="A467" t="s">
        <v>1710</v>
      </c>
      <c r="B467" t="s">
        <v>1091</v>
      </c>
      <c r="C467">
        <v>18</v>
      </c>
      <c r="D467">
        <v>106.364164222222</v>
      </c>
      <c r="E467">
        <v>1914.5549559999999</v>
      </c>
      <c r="F467">
        <v>5.4273857577908403E-3</v>
      </c>
      <c r="G467">
        <v>6.4764737636617796E-3</v>
      </c>
      <c r="H467" t="e">
        <v>#N/A</v>
      </c>
      <c r="I467">
        <v>0.104377493471461</v>
      </c>
      <c r="J467">
        <v>0.83925344884469599</v>
      </c>
      <c r="K467">
        <v>4.4465198162390099E-2</v>
      </c>
      <c r="L467">
        <v>0.78828729694981403</v>
      </c>
      <c r="M467">
        <v>5.9643985440965497E-2</v>
      </c>
      <c r="N467">
        <v>0.12838080968676799</v>
      </c>
      <c r="O467">
        <v>60017.135699040002</v>
      </c>
      <c r="P467" s="1">
        <v>0.201438848920863</v>
      </c>
      <c r="Q467">
        <v>0.100719424460432</v>
      </c>
      <c r="R467">
        <v>0.69784172661870503</v>
      </c>
      <c r="S467">
        <v>21.25</v>
      </c>
      <c r="T467">
        <v>74412.188235289999</v>
      </c>
      <c r="U467" s="1">
        <v>90.096703811764698</v>
      </c>
      <c r="V467">
        <v>213819.398976814</v>
      </c>
      <c r="W467" s="1">
        <v>0.69780529785609802</v>
      </c>
      <c r="X467">
        <v>0.21812157779708699</v>
      </c>
      <c r="Y467">
        <v>8.4073124346814798E-2</v>
      </c>
      <c r="Z467">
        <v>0.30219470214390198</v>
      </c>
      <c r="AA467">
        <v>213.819398976814</v>
      </c>
      <c r="AB467">
        <v>6449.4476699680599</v>
      </c>
      <c r="AC467" s="1">
        <v>716.70191847969102</v>
      </c>
      <c r="AD467">
        <v>156313.90622832801</v>
      </c>
      <c r="AE467" s="1">
        <v>203</v>
      </c>
      <c r="AF467">
        <v>35954</v>
      </c>
      <c r="AG467" s="1">
        <v>58790.905460576701</v>
      </c>
      <c r="AH467" s="1">
        <v>45.669994389389203</v>
      </c>
      <c r="AI467">
        <v>28.669996851150099</v>
      </c>
      <c r="AJ467">
        <v>28.962593713382201</v>
      </c>
      <c r="AK467">
        <v>3</v>
      </c>
      <c r="AL467">
        <v>1.738556</v>
      </c>
      <c r="AM467">
        <v>2.0902259999999999</v>
      </c>
      <c r="AN467">
        <v>0.41253451488806497</v>
      </c>
      <c r="AO467">
        <v>0.98775284622264203</v>
      </c>
      <c r="AP467">
        <v>1483.1874588404301</v>
      </c>
      <c r="AQ467" s="1">
        <v>2067.9820746811702</v>
      </c>
      <c r="AR467" s="1">
        <v>7979.4639282216604</v>
      </c>
      <c r="AS467" s="1">
        <v>999.61647170393405</v>
      </c>
      <c r="AT467" s="1">
        <v>307.46956004327899</v>
      </c>
      <c r="AU467">
        <v>12837.7194934905</v>
      </c>
      <c r="AV467" s="1">
        <v>6599.7543292304999</v>
      </c>
      <c r="AW467" s="1">
        <v>0.42080854909999998</v>
      </c>
      <c r="AX467">
        <v>5959.9925898059</v>
      </c>
      <c r="AY467" s="1">
        <v>0.3800165445</v>
      </c>
      <c r="AZ467">
        <v>440.9545915539</v>
      </c>
      <c r="BA467">
        <v>2.81158135E-2</v>
      </c>
      <c r="BB467">
        <v>2682.8066860163999</v>
      </c>
      <c r="BC467" s="1">
        <v>0.17105909289999999</v>
      </c>
      <c r="BD467">
        <v>15683.508196606699</v>
      </c>
      <c r="BE467" s="1">
        <v>0.51599307882078405</v>
      </c>
      <c r="BF467">
        <v>0.245495176246212</v>
      </c>
      <c r="BG467">
        <v>0.17411732460191701</v>
      </c>
      <c r="BH467">
        <v>4.1170178199987299E-2</v>
      </c>
      <c r="BI467">
        <v>2.32242421310998E-2</v>
      </c>
    </row>
    <row r="468" spans="1:61" x14ac:dyDescent="0.35">
      <c r="A468" t="s">
        <v>1711</v>
      </c>
      <c r="B468" t="s">
        <v>1092</v>
      </c>
      <c r="C468">
        <v>10</v>
      </c>
      <c r="D468">
        <v>294.16658749999999</v>
      </c>
      <c r="E468">
        <v>2941.6658750000001</v>
      </c>
      <c r="F468" t="e">
        <v>#N/A</v>
      </c>
      <c r="G468">
        <v>0.34518294189457799</v>
      </c>
      <c r="H468" t="e">
        <v>#N/A</v>
      </c>
      <c r="I468">
        <v>6.5630286283276204E-2</v>
      </c>
      <c r="J468">
        <v>0.36239833820515599</v>
      </c>
      <c r="K468">
        <v>0.22363791027163701</v>
      </c>
      <c r="L468">
        <v>0.98578892289702302</v>
      </c>
      <c r="M468">
        <v>1.4552745510139801E-2</v>
      </c>
      <c r="N468">
        <v>0.178789526105604</v>
      </c>
      <c r="O468">
        <v>75076.716790470004</v>
      </c>
      <c r="P468" s="1">
        <v>0.23008849557522101</v>
      </c>
      <c r="Q468">
        <v>0.14159292035398199</v>
      </c>
      <c r="R468">
        <v>0.62831858407079599</v>
      </c>
      <c r="S468">
        <v>35</v>
      </c>
      <c r="T468">
        <v>83044.657142850003</v>
      </c>
      <c r="U468" s="1">
        <v>84.047596428571396</v>
      </c>
      <c r="V468">
        <v>186339.15383065</v>
      </c>
      <c r="W468" s="1">
        <v>0.64246877113539103</v>
      </c>
      <c r="X468">
        <v>0.29877868828488602</v>
      </c>
      <c r="Y468">
        <v>5.8752540579723102E-2</v>
      </c>
      <c r="Z468">
        <v>0.35753122886460897</v>
      </c>
      <c r="AA468">
        <v>186.33915383064999</v>
      </c>
      <c r="AB468">
        <v>7975.3853758119303</v>
      </c>
      <c r="AC468" s="1">
        <v>701.14832807107996</v>
      </c>
      <c r="AD468">
        <v>121816.99210807501</v>
      </c>
      <c r="AE468" s="1">
        <v>90</v>
      </c>
      <c r="AF468">
        <v>29618.5</v>
      </c>
      <c r="AG468" s="1">
        <v>49312.441426145997</v>
      </c>
      <c r="AH468" s="1">
        <v>79.509990045042599</v>
      </c>
      <c r="AI468">
        <v>36.840698636532998</v>
      </c>
      <c r="AJ468">
        <v>48.396896225793</v>
      </c>
      <c r="AK468">
        <v>2.5</v>
      </c>
      <c r="AL468">
        <v>2.1509450000000001</v>
      </c>
      <c r="AM468">
        <v>2.2611870000000001</v>
      </c>
      <c r="AN468">
        <v>0</v>
      </c>
      <c r="AO468">
        <v>1.50662326037723</v>
      </c>
      <c r="AP468">
        <v>2507.3817263491901</v>
      </c>
      <c r="AQ468" s="1">
        <v>3286.4221195753598</v>
      </c>
      <c r="AR468" s="1">
        <v>10683.300121568</v>
      </c>
      <c r="AS468" s="1">
        <v>1323.56444458533</v>
      </c>
      <c r="AT468" s="1">
        <v>515.84871786296901</v>
      </c>
      <c r="AU468">
        <v>18316.517129940901</v>
      </c>
      <c r="AV468" s="1">
        <v>9135.3353894409993</v>
      </c>
      <c r="AW468" s="1">
        <v>0.43571421770000002</v>
      </c>
      <c r="AX468">
        <v>6791.7106924691998</v>
      </c>
      <c r="AY468" s="1">
        <v>0.32393390989999998</v>
      </c>
      <c r="AZ468">
        <v>1606.7692766357</v>
      </c>
      <c r="BA468" s="1">
        <v>7.66356339E-2</v>
      </c>
      <c r="BB468">
        <v>3432.5314312710998</v>
      </c>
      <c r="BC468" s="1">
        <v>0.1637162385</v>
      </c>
      <c r="BD468">
        <v>20966.346789816998</v>
      </c>
      <c r="BE468" s="1">
        <v>0.56483375783297496</v>
      </c>
      <c r="BF468">
        <v>0.24581306041933801</v>
      </c>
      <c r="BG468">
        <v>0.14050774390574799</v>
      </c>
      <c r="BH468">
        <v>1.9650828100592901E-2</v>
      </c>
      <c r="BI468">
        <v>2.9194609741346099E-2</v>
      </c>
    </row>
    <row r="469" spans="1:61" x14ac:dyDescent="0.35">
      <c r="A469" t="s">
        <v>1712</v>
      </c>
      <c r="B469" t="s">
        <v>1093</v>
      </c>
      <c r="C469">
        <v>73</v>
      </c>
      <c r="D469">
        <v>17.092449095890402</v>
      </c>
      <c r="E469">
        <v>1247.7487839999999</v>
      </c>
      <c r="F469" t="e">
        <v>#N/A</v>
      </c>
      <c r="G469" t="e">
        <v>#N/A</v>
      </c>
      <c r="H469" t="e">
        <v>#N/A</v>
      </c>
      <c r="I469">
        <v>1.5491373134372899E-2</v>
      </c>
      <c r="J469">
        <v>0.94367366361058203</v>
      </c>
      <c r="K469">
        <v>3.02590843864332E-2</v>
      </c>
      <c r="L469">
        <v>0.52535049028789604</v>
      </c>
      <c r="M469" t="e">
        <v>#N/A</v>
      </c>
      <c r="N469">
        <v>0.15759382314617601</v>
      </c>
      <c r="O469">
        <v>65820.099284630007</v>
      </c>
      <c r="P469" s="1">
        <v>0.12121212121212099</v>
      </c>
      <c r="Q469">
        <v>0.17171717171717199</v>
      </c>
      <c r="R469">
        <v>0.70707070707070696</v>
      </c>
      <c r="S469">
        <v>11.22</v>
      </c>
      <c r="T469">
        <v>97228.741532970002</v>
      </c>
      <c r="U469" s="1">
        <v>111.207556506239</v>
      </c>
      <c r="V469">
        <v>205497.43929864699</v>
      </c>
      <c r="W469" s="1">
        <v>0.63787957981847598</v>
      </c>
      <c r="X469">
        <v>8.5135719399749996E-2</v>
      </c>
      <c r="Y469">
        <v>0.27698470078177401</v>
      </c>
      <c r="Z469">
        <v>0.36212042018152402</v>
      </c>
      <c r="AA469">
        <v>205.49743929864701</v>
      </c>
      <c r="AB469">
        <v>5784.0809725044801</v>
      </c>
      <c r="AC469" s="1">
        <v>524.91382752571803</v>
      </c>
      <c r="AD469">
        <v>180358.74762182901</v>
      </c>
      <c r="AE469" s="1">
        <v>294</v>
      </c>
      <c r="AF469">
        <v>38539</v>
      </c>
      <c r="AG469" s="1">
        <v>60606.147096774199</v>
      </c>
      <c r="AH469" s="1">
        <v>39.8737451321024</v>
      </c>
      <c r="AI469">
        <v>23.1261132888615</v>
      </c>
      <c r="AJ469">
        <v>27.610471662762201</v>
      </c>
      <c r="AK469">
        <v>2.5</v>
      </c>
      <c r="AL469">
        <v>0.95325099999999996</v>
      </c>
      <c r="AM469">
        <v>2.2116090000000002</v>
      </c>
      <c r="AN469">
        <v>0</v>
      </c>
      <c r="AO469">
        <v>0.83498423597675997</v>
      </c>
      <c r="AP469">
        <v>2250.7772606252402</v>
      </c>
      <c r="AQ469" s="1">
        <v>2190.56660687557</v>
      </c>
      <c r="AR469" s="1">
        <v>8611.2598928407406</v>
      </c>
      <c r="AS469" s="1">
        <v>1730.99841706598</v>
      </c>
      <c r="AT469">
        <v>403.22270512427099</v>
      </c>
      <c r="AU469">
        <v>15186.824882531801</v>
      </c>
      <c r="AV469" s="1">
        <v>9418.9080440172002</v>
      </c>
      <c r="AW469" s="1">
        <v>0.51990666220000004</v>
      </c>
      <c r="AX469">
        <v>4826.6286686670001</v>
      </c>
      <c r="AY469" s="1">
        <v>0.2664211594</v>
      </c>
      <c r="AZ469">
        <v>724.73907826319999</v>
      </c>
      <c r="BA469">
        <v>4.0004284299999998E-2</v>
      </c>
      <c r="BB469">
        <v>3146.2607500180002</v>
      </c>
      <c r="BC469" s="1">
        <v>0.1736678941</v>
      </c>
      <c r="BD469">
        <v>18116.5365409654</v>
      </c>
      <c r="BE469" s="1">
        <v>0.50204176511163501</v>
      </c>
      <c r="BF469">
        <v>0.235955588882445</v>
      </c>
      <c r="BG469">
        <v>0.20249663025274001</v>
      </c>
      <c r="BH469">
        <v>3.6504273848894098E-2</v>
      </c>
      <c r="BI469">
        <v>2.3001741904285399E-2</v>
      </c>
    </row>
    <row r="470" spans="1:61" x14ac:dyDescent="0.35">
      <c r="A470" t="s">
        <v>1713</v>
      </c>
      <c r="B470" t="s">
        <v>1094</v>
      </c>
      <c r="C470">
        <v>144</v>
      </c>
      <c r="D470">
        <v>8.1843433819444407</v>
      </c>
      <c r="E470">
        <v>1178.545447</v>
      </c>
      <c r="F470" t="e">
        <v>#N/A</v>
      </c>
      <c r="G470">
        <v>9.9931580066376299E-3</v>
      </c>
      <c r="H470" t="e">
        <v>#N/A</v>
      </c>
      <c r="I470">
        <v>1.2370890663513301E-2</v>
      </c>
      <c r="J470">
        <v>0.94899403813336303</v>
      </c>
      <c r="K470">
        <v>2.6068661440163E-2</v>
      </c>
      <c r="L470">
        <v>0.99746657531885996</v>
      </c>
      <c r="M470" t="e">
        <v>#N/A</v>
      </c>
      <c r="N470">
        <v>0.18465218094104199</v>
      </c>
      <c r="O470">
        <v>69019.487119430007</v>
      </c>
      <c r="P470" s="1">
        <v>0.195402298850575</v>
      </c>
      <c r="Q470">
        <v>0.10344827586206901</v>
      </c>
      <c r="R470">
        <v>0.70114942528735602</v>
      </c>
      <c r="S470">
        <v>12</v>
      </c>
      <c r="T470">
        <v>83294.333333329996</v>
      </c>
      <c r="U470" s="1">
        <v>98.212120583333302</v>
      </c>
      <c r="V470">
        <v>206023.12844028999</v>
      </c>
      <c r="W470" s="1">
        <v>0.58363403092538901</v>
      </c>
      <c r="X470">
        <v>0.11382917060016499</v>
      </c>
      <c r="Y470">
        <v>0.30253679847444698</v>
      </c>
      <c r="Z470">
        <v>0.41636596907461099</v>
      </c>
      <c r="AA470">
        <v>206.02312844029001</v>
      </c>
      <c r="AB470">
        <v>4038.0513217493299</v>
      </c>
      <c r="AC470" s="1">
        <v>303.67913338517201</v>
      </c>
      <c r="AD470">
        <v>139100.49413636001</v>
      </c>
      <c r="AE470" s="1">
        <v>134</v>
      </c>
      <c r="AF470">
        <v>36793</v>
      </c>
      <c r="AG470" s="1">
        <v>55380.956860395403</v>
      </c>
      <c r="AH470" s="1">
        <v>19.599993138959</v>
      </c>
      <c r="AI470">
        <v>19.599989527967502</v>
      </c>
      <c r="AJ470">
        <v>19.599986830008302</v>
      </c>
      <c r="AK470">
        <v>0</v>
      </c>
      <c r="AL470">
        <v>0</v>
      </c>
      <c r="AM470">
        <v>0</v>
      </c>
      <c r="AN470">
        <v>0</v>
      </c>
      <c r="AO470" s="1">
        <v>0.81590379408473901</v>
      </c>
      <c r="AP470">
        <v>2043.34869404489</v>
      </c>
      <c r="AQ470" s="1">
        <v>3955.6541768219099</v>
      </c>
      <c r="AR470" s="1">
        <v>8159.3391026863001</v>
      </c>
      <c r="AS470" s="1">
        <v>850.68691457937496</v>
      </c>
      <c r="AT470">
        <v>559.18961943942804</v>
      </c>
      <c r="AU470">
        <v>15568.218507571901</v>
      </c>
      <c r="AV470" s="1">
        <v>10620.848537023199</v>
      </c>
      <c r="AW470" s="1">
        <v>0.5885347474</v>
      </c>
      <c r="AX470">
        <v>3581.1782149017999</v>
      </c>
      <c r="AY470" s="1">
        <v>0.19844439059999999</v>
      </c>
      <c r="AZ470">
        <v>275.73041886200002</v>
      </c>
      <c r="BA470">
        <v>1.5279093000000001E-2</v>
      </c>
      <c r="BB470">
        <v>3568.4985254500002</v>
      </c>
      <c r="BC470" s="1">
        <v>0.19774176900000001</v>
      </c>
      <c r="BD470">
        <v>18046.255696237</v>
      </c>
      <c r="BE470" s="1">
        <v>0.51624356914728498</v>
      </c>
      <c r="BF470">
        <v>0.23184319586723801</v>
      </c>
      <c r="BG470">
        <v>0.200430319320508</v>
      </c>
      <c r="BH470">
        <v>3.9454956177194897E-2</v>
      </c>
      <c r="BI470">
        <v>1.2027959487774499E-2</v>
      </c>
    </row>
    <row r="471" spans="1:61" x14ac:dyDescent="0.35">
      <c r="A471" t="s">
        <v>1714</v>
      </c>
      <c r="B471" t="s">
        <v>1095</v>
      </c>
      <c r="C471">
        <v>2</v>
      </c>
      <c r="D471">
        <v>187.03968399999999</v>
      </c>
      <c r="E471">
        <v>374.07936799999999</v>
      </c>
      <c r="F471" t="e">
        <v>#N/A</v>
      </c>
      <c r="G471" t="e">
        <v>#N/A</v>
      </c>
      <c r="H471" t="e">
        <v>#N/A</v>
      </c>
      <c r="I471" t="e">
        <v>#N/A</v>
      </c>
      <c r="J471">
        <v>0.91497114303750104</v>
      </c>
      <c r="K471">
        <v>3.89178964291104E-2</v>
      </c>
      <c r="L471">
        <v>0.99927755297626997</v>
      </c>
      <c r="M471" t="e">
        <v>#N/A</v>
      </c>
      <c r="N471">
        <v>0.21766068993201701</v>
      </c>
      <c r="O471">
        <v>60395.005807200003</v>
      </c>
      <c r="P471" s="1">
        <v>0.30555555555555602</v>
      </c>
      <c r="Q471">
        <v>0</v>
      </c>
      <c r="R471">
        <v>0.69444444444444398</v>
      </c>
      <c r="S471">
        <v>5.14</v>
      </c>
      <c r="T471">
        <v>80582.272373540007</v>
      </c>
      <c r="U471" s="1">
        <v>72.778087159533101</v>
      </c>
      <c r="V471">
        <v>196962.93434713001</v>
      </c>
      <c r="W471" s="1">
        <v>0.68870763304500004</v>
      </c>
      <c r="X471">
        <v>0.24360580930152201</v>
      </c>
      <c r="Y471">
        <v>6.7686557653478002E-2</v>
      </c>
      <c r="Z471">
        <v>0.31129236695500001</v>
      </c>
      <c r="AA471">
        <v>196.96293434712999</v>
      </c>
      <c r="AB471">
        <v>4791.8788186147704</v>
      </c>
      <c r="AC471" s="1">
        <v>413.29151839242797</v>
      </c>
      <c r="AD471">
        <v>109884.11027699</v>
      </c>
      <c r="AE471" s="1">
        <v>69</v>
      </c>
      <c r="AF471">
        <v>34152.5</v>
      </c>
      <c r="AG471" s="1">
        <v>47489.770500532497</v>
      </c>
      <c r="AH471" s="1">
        <v>51.699875479484199</v>
      </c>
      <c r="AI471">
        <v>19.9999921172667</v>
      </c>
      <c r="AJ471">
        <v>28.961959616286801</v>
      </c>
      <c r="AK471">
        <v>3</v>
      </c>
      <c r="AL471">
        <v>1.1011770000000001</v>
      </c>
      <c r="AM471">
        <v>2.0043570000000002</v>
      </c>
      <c r="AN471">
        <v>2028.0587353858</v>
      </c>
      <c r="AO471" s="1">
        <v>1.1633564184868099</v>
      </c>
      <c r="AP471">
        <v>3888.6044097465401</v>
      </c>
      <c r="AQ471" s="1">
        <v>8042.67101413623</v>
      </c>
      <c r="AR471" s="1">
        <v>10392.574176932399</v>
      </c>
      <c r="AS471" s="1">
        <v>912.81623422759799</v>
      </c>
      <c r="AT471">
        <v>337.455606479746</v>
      </c>
      <c r="AU471">
        <v>23574.1214415225</v>
      </c>
      <c r="AV471" s="1">
        <v>14271.785485422601</v>
      </c>
      <c r="AW471" s="1">
        <v>0.56305210120000004</v>
      </c>
      <c r="AX471">
        <v>6012.0652315517</v>
      </c>
      <c r="AY471" s="1">
        <v>0.23718868000000001</v>
      </c>
      <c r="AZ471">
        <v>1629.5564038988</v>
      </c>
      <c r="BA471" s="1">
        <v>6.4289444200000004E-2</v>
      </c>
      <c r="BB471">
        <v>3433.7773686149999</v>
      </c>
      <c r="BC471" s="1">
        <v>0.13546977460000001</v>
      </c>
      <c r="BD471">
        <v>25347.1844894881</v>
      </c>
      <c r="BE471" s="1">
        <v>0.467854881038262</v>
      </c>
      <c r="BF471">
        <v>0.23046068433045599</v>
      </c>
      <c r="BG471">
        <v>0.22186283340923099</v>
      </c>
      <c r="BH471">
        <v>5.4143814672056298E-2</v>
      </c>
      <c r="BI471">
        <v>2.5677786549994398E-2</v>
      </c>
    </row>
    <row r="472" spans="1:61" x14ac:dyDescent="0.35">
      <c r="A472" t="s">
        <v>1715</v>
      </c>
      <c r="B472" t="s">
        <v>1096</v>
      </c>
      <c r="C472">
        <v>156</v>
      </c>
      <c r="D472">
        <v>4.9202056474358997</v>
      </c>
      <c r="E472">
        <v>767.55208100000004</v>
      </c>
      <c r="F472" t="e">
        <v>#N/A</v>
      </c>
      <c r="G472" t="e">
        <v>#N/A</v>
      </c>
      <c r="H472" t="e">
        <v>#N/A</v>
      </c>
      <c r="I472">
        <v>3.1441197592007399E-2</v>
      </c>
      <c r="J472">
        <v>0.94016316742039796</v>
      </c>
      <c r="K472">
        <v>2.7074907778868899E-2</v>
      </c>
      <c r="L472">
        <v>0.32229344459414</v>
      </c>
      <c r="M472" t="e">
        <v>#N/A</v>
      </c>
      <c r="N472">
        <v>0.119425647117404</v>
      </c>
      <c r="O472">
        <v>66172.266459299994</v>
      </c>
      <c r="P472" s="1">
        <v>0.21875</v>
      </c>
      <c r="Q472">
        <v>9.375E-2</v>
      </c>
      <c r="R472">
        <v>0.6875</v>
      </c>
      <c r="S472">
        <v>10</v>
      </c>
      <c r="T472">
        <v>95964.1</v>
      </c>
      <c r="U472" s="1">
        <v>76.755208100000004</v>
      </c>
      <c r="V472">
        <v>270393.96431523701</v>
      </c>
      <c r="W472" s="1">
        <v>0.85675762600675698</v>
      </c>
      <c r="X472">
        <v>3.05466691111583E-2</v>
      </c>
      <c r="Y472">
        <v>0.112695704882085</v>
      </c>
      <c r="Z472">
        <v>0.14324237399324299</v>
      </c>
      <c r="AA472">
        <v>270.39396431523699</v>
      </c>
      <c r="AB472">
        <v>5725.2805493989699</v>
      </c>
      <c r="AC472" s="1">
        <v>685.15858795515396</v>
      </c>
      <c r="AD472">
        <v>195281.345367842</v>
      </c>
      <c r="AE472" s="1">
        <v>349</v>
      </c>
      <c r="AF472">
        <v>41661</v>
      </c>
      <c r="AG472" s="1">
        <v>65218.841646872497</v>
      </c>
      <c r="AH472" s="1">
        <v>30.299973962152301</v>
      </c>
      <c r="AI472">
        <v>19.999997750442201</v>
      </c>
      <c r="AJ472">
        <v>20.428411439027101</v>
      </c>
      <c r="AK472">
        <v>0.5</v>
      </c>
      <c r="AL472">
        <v>0.23162199999999999</v>
      </c>
      <c r="AM472">
        <v>0.40762799999999999</v>
      </c>
      <c r="AN472">
        <v>2050.6553482981199</v>
      </c>
      <c r="AO472">
        <v>1.49346016754564</v>
      </c>
      <c r="AP472">
        <v>2602.42857709091</v>
      </c>
      <c r="AQ472" s="1">
        <v>2680.3256624875198</v>
      </c>
      <c r="AR472" s="1">
        <v>8566.8398832730109</v>
      </c>
      <c r="AS472" s="1">
        <v>426.84644874280502</v>
      </c>
      <c r="AT472">
        <v>454.64023697956702</v>
      </c>
      <c r="AU472">
        <v>14731.080808573801</v>
      </c>
      <c r="AV472" s="1">
        <v>8576.6716886394006</v>
      </c>
      <c r="AW472" s="1">
        <v>0.46204555990000001</v>
      </c>
      <c r="AX472">
        <v>7358.5048513223001</v>
      </c>
      <c r="AY472" s="1">
        <v>0.39642003529999997</v>
      </c>
      <c r="AZ472">
        <v>1616.4439476168</v>
      </c>
      <c r="BA472" s="1">
        <v>8.7081653100000003E-2</v>
      </c>
      <c r="BB472">
        <v>1010.7734267419</v>
      </c>
      <c r="BC472" s="1">
        <v>5.4452751700000003E-2</v>
      </c>
      <c r="BD472">
        <v>18562.393914320401</v>
      </c>
      <c r="BE472" s="1">
        <v>0.56103884025311002</v>
      </c>
      <c r="BF472">
        <v>0.23449229119773601</v>
      </c>
      <c r="BG472">
        <v>0.14075813977649901</v>
      </c>
      <c r="BH472">
        <v>4.2312324711706498E-2</v>
      </c>
      <c r="BI472">
        <v>2.13984040609492E-2</v>
      </c>
    </row>
    <row r="473" spans="1:61" x14ac:dyDescent="0.35">
      <c r="A473" t="s">
        <v>1716</v>
      </c>
      <c r="B473" t="s">
        <v>1097</v>
      </c>
      <c r="C473">
        <v>22</v>
      </c>
      <c r="D473">
        <v>29.622485999999999</v>
      </c>
      <c r="E473">
        <v>651.69469200000003</v>
      </c>
      <c r="F473" t="e">
        <v>#N/A</v>
      </c>
      <c r="G473" t="e">
        <v>#N/A</v>
      </c>
      <c r="H473" t="e">
        <v>#N/A</v>
      </c>
      <c r="I473">
        <v>2.6393837308907601E-2</v>
      </c>
      <c r="J473">
        <v>0.94389754742411303</v>
      </c>
      <c r="K473">
        <v>1.8141288582581402E-2</v>
      </c>
      <c r="L473">
        <v>0.39812228916174702</v>
      </c>
      <c r="M473" t="e">
        <v>#N/A</v>
      </c>
      <c r="N473">
        <v>0.163992400746412</v>
      </c>
      <c r="O473">
        <v>62341.102688960003</v>
      </c>
      <c r="P473" s="1">
        <v>0.30769230769230799</v>
      </c>
      <c r="Q473">
        <v>0.230769230769231</v>
      </c>
      <c r="R473">
        <v>0.46153846153846201</v>
      </c>
      <c r="S473">
        <v>8</v>
      </c>
      <c r="T473">
        <v>93945.4375</v>
      </c>
      <c r="U473" s="1">
        <v>81.461836500000004</v>
      </c>
      <c r="V473">
        <v>209105.462531525</v>
      </c>
      <c r="W473" s="1">
        <v>0.657501358303616</v>
      </c>
      <c r="X473">
        <v>0.12343552923060599</v>
      </c>
      <c r="Y473">
        <v>0.219063112465778</v>
      </c>
      <c r="Z473">
        <v>0.342498641696384</v>
      </c>
      <c r="AA473">
        <v>209.10546253152501</v>
      </c>
      <c r="AB473">
        <v>5009.9379971626304</v>
      </c>
      <c r="AC473" s="1">
        <v>468.45331678717997</v>
      </c>
      <c r="AD473" s="1">
        <v>196074.60010479501</v>
      </c>
      <c r="AE473" s="1">
        <v>350</v>
      </c>
      <c r="AF473">
        <v>41042</v>
      </c>
      <c r="AG473" s="1">
        <v>61592.332784862199</v>
      </c>
      <c r="AH473" s="1">
        <v>32.449986382990701</v>
      </c>
      <c r="AI473">
        <v>20.053899776148601</v>
      </c>
      <c r="AJ473">
        <v>29.690349873847602</v>
      </c>
      <c r="AK473">
        <v>4.5</v>
      </c>
      <c r="AL473">
        <v>2.0246979999999999</v>
      </c>
      <c r="AM473">
        <v>4.0500759999999998</v>
      </c>
      <c r="AN473">
        <v>0</v>
      </c>
      <c r="AO473">
        <v>0.58419402463360703</v>
      </c>
      <c r="AP473">
        <v>2415.0517555542701</v>
      </c>
      <c r="AQ473" s="1">
        <v>2629.1319555507398</v>
      </c>
      <c r="AR473" s="1">
        <v>8742.6639651071491</v>
      </c>
      <c r="AS473" s="1">
        <v>556.91854553266796</v>
      </c>
      <c r="AT473" s="1">
        <v>195.48629375670899</v>
      </c>
      <c r="AU473">
        <v>14539.252515501499</v>
      </c>
      <c r="AV473" s="1">
        <v>8001.6178843895004</v>
      </c>
      <c r="AW473" s="1">
        <v>0.53553613690000001</v>
      </c>
      <c r="AX473">
        <v>4355.5050303723001</v>
      </c>
      <c r="AY473" s="1">
        <v>0.29150733909999998</v>
      </c>
      <c r="AZ473">
        <v>1547.7924915924</v>
      </c>
      <c r="BA473">
        <v>0.10359140159999999</v>
      </c>
      <c r="BB473">
        <v>1036.4066324061</v>
      </c>
      <c r="BC473" s="1">
        <v>6.9365122400000007E-2</v>
      </c>
      <c r="BD473">
        <v>14941.3220387603</v>
      </c>
      <c r="BE473" s="1">
        <v>0.53090827242688898</v>
      </c>
      <c r="BF473">
        <v>0.26497958514505199</v>
      </c>
      <c r="BG473">
        <v>0.17032628162276101</v>
      </c>
      <c r="BH473">
        <v>1.7984512347544002E-2</v>
      </c>
      <c r="BI473">
        <v>1.5801348457754799E-2</v>
      </c>
    </row>
    <row r="474" spans="1:61" x14ac:dyDescent="0.35">
      <c r="A474" t="s">
        <v>1717</v>
      </c>
      <c r="B474" t="s">
        <v>1098</v>
      </c>
      <c r="C474">
        <v>7</v>
      </c>
      <c r="D474">
        <v>621.36169028571396</v>
      </c>
      <c r="E474">
        <v>4349.5318319999997</v>
      </c>
      <c r="F474">
        <v>2.5074173511756798E-2</v>
      </c>
      <c r="G474">
        <v>0.45484074384095902</v>
      </c>
      <c r="H474" t="e">
        <v>#N/A</v>
      </c>
      <c r="I474">
        <v>4.11714527860223E-2</v>
      </c>
      <c r="J474">
        <v>0.38442431823877699</v>
      </c>
      <c r="K474">
        <v>9.2575108806672399E-2</v>
      </c>
      <c r="L474">
        <v>0.38446291247893399</v>
      </c>
      <c r="M474">
        <v>8.8524439900772994E-3</v>
      </c>
      <c r="N474">
        <v>0.16170360809759099</v>
      </c>
      <c r="O474">
        <v>91000.228413789999</v>
      </c>
      <c r="P474" s="1">
        <v>0.15591397849462399</v>
      </c>
      <c r="Q474">
        <v>0.19892473118279599</v>
      </c>
      <c r="R474">
        <v>0.64516129032258096</v>
      </c>
      <c r="S474">
        <v>54</v>
      </c>
      <c r="T474">
        <v>103654.37037037</v>
      </c>
      <c r="U474" s="1">
        <v>80.546885777777803</v>
      </c>
      <c r="V474">
        <v>218839.98709863899</v>
      </c>
      <c r="W474" s="1">
        <v>0.87303505718103103</v>
      </c>
      <c r="X474">
        <v>0.100547891142136</v>
      </c>
      <c r="Y474">
        <v>2.64170516768325E-2</v>
      </c>
      <c r="Z474">
        <v>0.126964942818969</v>
      </c>
      <c r="AA474">
        <v>218.839987098639</v>
      </c>
      <c r="AB474">
        <v>19333.7506766406</v>
      </c>
      <c r="AC474" s="1">
        <v>2020.7309038036301</v>
      </c>
      <c r="AD474">
        <v>202731.03851343199</v>
      </c>
      <c r="AE474" s="1">
        <v>370</v>
      </c>
      <c r="AF474">
        <v>53995</v>
      </c>
      <c r="AG474" s="1">
        <v>171375.86852861001</v>
      </c>
      <c r="AH474" s="1">
        <v>186.42996590589601</v>
      </c>
      <c r="AI474">
        <v>84.292498919253504</v>
      </c>
      <c r="AJ474">
        <v>97.777093046607206</v>
      </c>
      <c r="AK474">
        <v>1.75</v>
      </c>
      <c r="AL474">
        <v>1.597607</v>
      </c>
      <c r="AM474">
        <v>1.409216</v>
      </c>
      <c r="AN474">
        <v>0</v>
      </c>
      <c r="AO474">
        <v>1.0302739493561099</v>
      </c>
      <c r="AP474">
        <v>3769.4173633536002</v>
      </c>
      <c r="AQ474" s="1">
        <v>5270.5027909771597</v>
      </c>
      <c r="AR474" s="1">
        <v>15029.7052085122</v>
      </c>
      <c r="AS474" s="1">
        <v>2064.8813267496498</v>
      </c>
      <c r="AT474">
        <v>1165.5322585991801</v>
      </c>
      <c r="AU474">
        <v>27300.038948191799</v>
      </c>
      <c r="AV474" s="1">
        <v>6048.6655322433999</v>
      </c>
      <c r="AW474" s="1">
        <v>0.2324360499</v>
      </c>
      <c r="AX474">
        <v>17291.0321869252</v>
      </c>
      <c r="AY474" s="1">
        <v>0.66445386989999999</v>
      </c>
      <c r="AZ474">
        <v>1325.9750305004</v>
      </c>
      <c r="BA474">
        <v>5.09541149E-2</v>
      </c>
      <c r="BB474">
        <v>1357.2506936310001</v>
      </c>
      <c r="BC474" s="1">
        <v>5.2155965399999997E-2</v>
      </c>
      <c r="BD474">
        <v>26022.923443299998</v>
      </c>
      <c r="BE474" s="1">
        <v>0.60084621482872203</v>
      </c>
      <c r="BF474">
        <v>0.21773891061894199</v>
      </c>
      <c r="BG474">
        <v>0.13364049295598199</v>
      </c>
      <c r="BH474">
        <v>3.0639632827779501E-2</v>
      </c>
      <c r="BI474">
        <v>1.7134748768573901E-2</v>
      </c>
    </row>
    <row r="475" spans="1:61" x14ac:dyDescent="0.35">
      <c r="A475" t="s">
        <v>1718</v>
      </c>
      <c r="B475" t="s">
        <v>1099</v>
      </c>
      <c r="C475">
        <v>42</v>
      </c>
      <c r="D475">
        <v>53.141145547618997</v>
      </c>
      <c r="E475">
        <v>2231.9281129999999</v>
      </c>
      <c r="F475">
        <v>2.0422677936933701E-2</v>
      </c>
      <c r="G475">
        <v>5.2248233250129499E-2</v>
      </c>
      <c r="H475" t="e">
        <v>#N/A</v>
      </c>
      <c r="I475">
        <v>4.2838194243071497E-2</v>
      </c>
      <c r="J475">
        <v>0.80384645527065901</v>
      </c>
      <c r="K475">
        <v>8.0188158282127206E-2</v>
      </c>
      <c r="L475">
        <v>0.352212553580321</v>
      </c>
      <c r="M475">
        <v>6.2018445891077597E-3</v>
      </c>
      <c r="N475">
        <v>0.134052209916139</v>
      </c>
      <c r="O475">
        <v>73745.977798260006</v>
      </c>
      <c r="P475" s="1">
        <v>0.139240506329114</v>
      </c>
      <c r="Q475">
        <v>0.10126582278481</v>
      </c>
      <c r="R475">
        <v>0.759493670886076</v>
      </c>
      <c r="S475">
        <v>14</v>
      </c>
      <c r="T475">
        <v>86075.5</v>
      </c>
      <c r="U475" s="1">
        <v>159.42343664285701</v>
      </c>
      <c r="V475">
        <v>247473.85759552001</v>
      </c>
      <c r="W475" s="1">
        <v>0.74181641124787701</v>
      </c>
      <c r="X475">
        <v>0.147566028886426</v>
      </c>
      <c r="Y475">
        <v>0.110617559865697</v>
      </c>
      <c r="Z475">
        <v>0.25818358875212299</v>
      </c>
      <c r="AA475">
        <v>247.47385759552</v>
      </c>
      <c r="AB475">
        <v>8334.8988220750998</v>
      </c>
      <c r="AC475" s="1">
        <v>827.915728663972</v>
      </c>
      <c r="AD475">
        <v>213771.86038355599</v>
      </c>
      <c r="AE475" s="1">
        <v>405</v>
      </c>
      <c r="AF475">
        <v>47930</v>
      </c>
      <c r="AG475" s="1">
        <v>94005.274422942399</v>
      </c>
      <c r="AH475" s="1">
        <v>35.989991968762801</v>
      </c>
      <c r="AI475">
        <v>33.0899955664323</v>
      </c>
      <c r="AJ475">
        <v>34.913791041011201</v>
      </c>
      <c r="AK475">
        <v>2.4500000000000002</v>
      </c>
      <c r="AL475">
        <v>1.971333</v>
      </c>
      <c r="AM475">
        <v>2.361758</v>
      </c>
      <c r="AN475">
        <v>0</v>
      </c>
      <c r="AO475">
        <v>0.70088887454248605</v>
      </c>
      <c r="AP475">
        <v>1377.7428457885101</v>
      </c>
      <c r="AQ475" s="1">
        <v>2840.12855659568</v>
      </c>
      <c r="AR475" s="1">
        <v>8030.9093539340201</v>
      </c>
      <c r="AS475" s="1">
        <v>818.49094034866903</v>
      </c>
      <c r="AT475" s="1">
        <v>450.955487382223</v>
      </c>
      <c r="AU475">
        <v>13518.227184049099</v>
      </c>
      <c r="AV475" s="1">
        <v>3823.3488029891</v>
      </c>
      <c r="AW475" s="1">
        <v>0.2818296783</v>
      </c>
      <c r="AX475">
        <v>7752.2967065834</v>
      </c>
      <c r="AY475" s="1">
        <v>0.57144335999999996</v>
      </c>
      <c r="AZ475">
        <v>1059.5090969543</v>
      </c>
      <c r="BA475">
        <v>7.8099363500000005E-2</v>
      </c>
      <c r="BB475">
        <v>931.01353658059998</v>
      </c>
      <c r="BC475" s="1">
        <v>6.8627598200000001E-2</v>
      </c>
      <c r="BD475">
        <v>13566.168143107399</v>
      </c>
      <c r="BE475" s="1">
        <v>0.57999450963536203</v>
      </c>
      <c r="BF475">
        <v>0.19666387408586899</v>
      </c>
      <c r="BG475">
        <v>0.17715989154540601</v>
      </c>
      <c r="BH475">
        <v>3.1582747906872197E-2</v>
      </c>
      <c r="BI475">
        <v>1.4598976826491099E-2</v>
      </c>
    </row>
    <row r="476" spans="1:61" x14ac:dyDescent="0.35">
      <c r="A476" t="s">
        <v>1719</v>
      </c>
      <c r="B476" t="s">
        <v>1100</v>
      </c>
      <c r="C476">
        <v>13</v>
      </c>
      <c r="D476">
        <v>112.128970846154</v>
      </c>
      <c r="E476">
        <v>1457.6766210000001</v>
      </c>
      <c r="F476">
        <v>1.5384369322110601E-2</v>
      </c>
      <c r="G476">
        <v>1.9847721145626999E-2</v>
      </c>
      <c r="H476" t="e">
        <v>#N/A</v>
      </c>
      <c r="I476">
        <v>0.140393376042528</v>
      </c>
      <c r="J476">
        <v>0.76228706497921495</v>
      </c>
      <c r="K476">
        <v>6.07788395779921E-2</v>
      </c>
      <c r="L476">
        <v>0.47763533099572603</v>
      </c>
      <c r="M476">
        <v>2.0415408956758498E-2</v>
      </c>
      <c r="N476">
        <v>0.176967770391113</v>
      </c>
      <c r="O476">
        <v>72718.494116539994</v>
      </c>
      <c r="P476" s="1">
        <v>0.18548387096774199</v>
      </c>
      <c r="Q476">
        <v>0.120967741935484</v>
      </c>
      <c r="R476">
        <v>0.69354838709677402</v>
      </c>
      <c r="S476">
        <v>16.25</v>
      </c>
      <c r="T476">
        <v>98017.676923070001</v>
      </c>
      <c r="U476" s="1">
        <v>89.703176676923107</v>
      </c>
      <c r="V476">
        <v>285383.32439921901</v>
      </c>
      <c r="W476" s="1">
        <v>0.67229275431578095</v>
      </c>
      <c r="X476">
        <v>0.29679562284884098</v>
      </c>
      <c r="Y476">
        <v>3.0911622835378901E-2</v>
      </c>
      <c r="Z476">
        <v>0.32770724568421999</v>
      </c>
      <c r="AA476">
        <v>285.38332439921902</v>
      </c>
      <c r="AB476">
        <v>10641.780746513001</v>
      </c>
      <c r="AC476" s="1">
        <v>1027.49899972499</v>
      </c>
      <c r="AD476">
        <v>257694.27489955799</v>
      </c>
      <c r="AE476" s="1">
        <v>488</v>
      </c>
      <c r="AF476">
        <v>43281</v>
      </c>
      <c r="AG476" s="1">
        <v>68992.908959746099</v>
      </c>
      <c r="AH476" s="1">
        <v>59.405962922841603</v>
      </c>
      <c r="AI476">
        <v>36.305998287276303</v>
      </c>
      <c r="AJ476">
        <v>37.213598208477997</v>
      </c>
      <c r="AK476">
        <v>1</v>
      </c>
      <c r="AL476">
        <v>1</v>
      </c>
      <c r="AM476">
        <v>1</v>
      </c>
      <c r="AN476">
        <v>0</v>
      </c>
      <c r="AO476" s="1">
        <v>0.98021452749844395</v>
      </c>
      <c r="AP476">
        <v>2957.3479384217999</v>
      </c>
      <c r="AQ476" s="1">
        <v>2839.3714355935999</v>
      </c>
      <c r="AR476" s="1">
        <v>9298.5115798190509</v>
      </c>
      <c r="AS476" s="1">
        <v>1321.8330679394201</v>
      </c>
      <c r="AT476">
        <v>475.08202438269097</v>
      </c>
      <c r="AU476">
        <v>16892.146046156598</v>
      </c>
      <c r="AV476" s="1">
        <v>4630.1764156317004</v>
      </c>
      <c r="AW476" s="1">
        <v>0.28883549549999998</v>
      </c>
      <c r="AX476">
        <v>9328.9166840772996</v>
      </c>
      <c r="AY476" s="1">
        <v>0.58194807959999995</v>
      </c>
      <c r="AZ476">
        <v>909.79861621249995</v>
      </c>
      <c r="BA476">
        <v>5.6754237999999999E-2</v>
      </c>
      <c r="BB476">
        <v>1161.6048383739001</v>
      </c>
      <c r="BC476" s="1">
        <v>7.2462186999999997E-2</v>
      </c>
      <c r="BD476">
        <v>16030.4965542954</v>
      </c>
      <c r="BE476" s="1">
        <v>0.57048477018164701</v>
      </c>
      <c r="BF476">
        <v>0.235504328947202</v>
      </c>
      <c r="BG476">
        <v>0.15021314825363499</v>
      </c>
      <c r="BH476">
        <v>2.49447360704452E-2</v>
      </c>
      <c r="BI476">
        <v>1.8853016547071E-2</v>
      </c>
    </row>
    <row r="477" spans="1:61" x14ac:dyDescent="0.35">
      <c r="A477" t="s">
        <v>1720</v>
      </c>
      <c r="B477" t="s">
        <v>1101</v>
      </c>
      <c r="C477">
        <v>59</v>
      </c>
      <c r="D477">
        <v>29.862592067796601</v>
      </c>
      <c r="E477">
        <v>1761.892932</v>
      </c>
      <c r="F477" t="e">
        <v>#N/A</v>
      </c>
      <c r="G477" t="e">
        <v>#N/A</v>
      </c>
      <c r="H477" t="e">
        <v>#N/A</v>
      </c>
      <c r="I477">
        <v>2.5259092166320999E-2</v>
      </c>
      <c r="J477">
        <v>0.94064864286118099</v>
      </c>
      <c r="K477">
        <v>2.5267981992909201E-2</v>
      </c>
      <c r="L477">
        <v>0.58256134261832204</v>
      </c>
      <c r="M477" t="e">
        <v>#N/A</v>
      </c>
      <c r="N477">
        <v>0.17802029195476199</v>
      </c>
      <c r="O477">
        <v>65806.403547669994</v>
      </c>
      <c r="P477" s="1">
        <v>0.15517241379310301</v>
      </c>
      <c r="Q477">
        <v>0.14655172413793099</v>
      </c>
      <c r="R477">
        <v>0.69827586206896597</v>
      </c>
      <c r="S477">
        <v>13</v>
      </c>
      <c r="T477">
        <v>96776</v>
      </c>
      <c r="U477" s="1">
        <v>135.53022553846199</v>
      </c>
      <c r="V477">
        <v>227354.677872106</v>
      </c>
      <c r="W477" s="1">
        <v>0.60880672414077197</v>
      </c>
      <c r="X477">
        <v>0.108943377837736</v>
      </c>
      <c r="Y477">
        <v>0.28224989802149197</v>
      </c>
      <c r="Z477">
        <v>0.39119327585922797</v>
      </c>
      <c r="AA477">
        <v>227.35467787210601</v>
      </c>
      <c r="AB477">
        <v>6840.8475799481803</v>
      </c>
      <c r="AC477" s="1">
        <v>512.98018942276997</v>
      </c>
      <c r="AD477">
        <v>171851.15766693099</v>
      </c>
      <c r="AE477" s="1">
        <v>265</v>
      </c>
      <c r="AF477">
        <v>37967.5</v>
      </c>
      <c r="AG477" s="1">
        <v>72335.113842173305</v>
      </c>
      <c r="AH477" s="1">
        <v>46.099994215570298</v>
      </c>
      <c r="AI477">
        <v>22.5999970230347</v>
      </c>
      <c r="AJ477">
        <v>30.457390533215499</v>
      </c>
      <c r="AK477">
        <v>3</v>
      </c>
      <c r="AL477">
        <v>1.4018090000000001</v>
      </c>
      <c r="AM477">
        <v>2.4795609999999999</v>
      </c>
      <c r="AN477">
        <v>1986.3028487363299</v>
      </c>
      <c r="AO477">
        <v>1.06009005197067</v>
      </c>
      <c r="AP477">
        <v>1879.45490889795</v>
      </c>
      <c r="AQ477" s="1">
        <v>2996.4682893682202</v>
      </c>
      <c r="AR477" s="1">
        <v>8181.4779764381301</v>
      </c>
      <c r="AS477" s="1">
        <v>1117.4219694298699</v>
      </c>
      <c r="AT477">
        <v>472.24998459781602</v>
      </c>
      <c r="AU477">
        <v>14647.073128732</v>
      </c>
      <c r="AV477" s="1">
        <v>6917.0248874423996</v>
      </c>
      <c r="AW477" s="1">
        <v>0.40919983059999998</v>
      </c>
      <c r="AX477">
        <v>7037.9590416077999</v>
      </c>
      <c r="AY477" s="1">
        <v>0.41635409649999999</v>
      </c>
      <c r="AZ477">
        <v>1208.4083226706</v>
      </c>
      <c r="BA477">
        <v>7.1487451499999993E-2</v>
      </c>
      <c r="BB477">
        <v>1740.3901326958</v>
      </c>
      <c r="BC477" s="1">
        <v>0.1029586215</v>
      </c>
      <c r="BD477">
        <v>16903.782384416601</v>
      </c>
      <c r="BE477" s="1">
        <v>0.54190944430646104</v>
      </c>
      <c r="BF477">
        <v>0.29497273359568099</v>
      </c>
      <c r="BG477">
        <v>0.11151922393510499</v>
      </c>
      <c r="BH477">
        <v>3.7992712429800499E-2</v>
      </c>
      <c r="BI477">
        <v>1.3605885732952299E-2</v>
      </c>
    </row>
    <row r="478" spans="1:61" x14ac:dyDescent="0.35">
      <c r="A478" t="s">
        <v>1721</v>
      </c>
      <c r="B478" t="s">
        <v>1102</v>
      </c>
      <c r="C478">
        <v>65</v>
      </c>
      <c r="D478">
        <v>41.971769107692303</v>
      </c>
      <c r="E478">
        <v>2728.164992</v>
      </c>
      <c r="F478">
        <v>1.72000017200271E-2</v>
      </c>
      <c r="G478">
        <v>4.70058041376724E-2</v>
      </c>
      <c r="H478" t="e">
        <v>#N/A</v>
      </c>
      <c r="I478">
        <v>5.00808069724544E-2</v>
      </c>
      <c r="J478">
        <v>0.74136035101000797</v>
      </c>
      <c r="K478">
        <v>0.143683764923766</v>
      </c>
      <c r="L478">
        <v>0.64998575004415904</v>
      </c>
      <c r="M478">
        <v>2.2397406199168302E-2</v>
      </c>
      <c r="N478">
        <v>0.213926478647294</v>
      </c>
      <c r="O478">
        <v>69486.313513510002</v>
      </c>
      <c r="P478" s="1">
        <v>0.20652173913043501</v>
      </c>
      <c r="Q478">
        <v>0.16847826086956499</v>
      </c>
      <c r="R478">
        <v>0.625</v>
      </c>
      <c r="S478">
        <v>23</v>
      </c>
      <c r="T478">
        <v>94044.347826080004</v>
      </c>
      <c r="U478" s="1">
        <v>118.61586921739099</v>
      </c>
      <c r="V478">
        <v>264361.32789434999</v>
      </c>
      <c r="W478" s="1">
        <v>0.72418560782423902</v>
      </c>
      <c r="X478">
        <v>0.24042048562846099</v>
      </c>
      <c r="Y478">
        <v>3.53939065472995E-2</v>
      </c>
      <c r="Z478">
        <v>0.27581439217576098</v>
      </c>
      <c r="AA478">
        <v>264.36132789434998</v>
      </c>
      <c r="AB478">
        <v>7188.5058482562599</v>
      </c>
      <c r="AC478" s="1">
        <v>722.64736765598104</v>
      </c>
      <c r="AD478" s="1">
        <v>147779.39099906399</v>
      </c>
      <c r="AE478" s="1">
        <v>159</v>
      </c>
      <c r="AF478">
        <v>39208</v>
      </c>
      <c r="AG478" s="1">
        <v>58975.841436050898</v>
      </c>
      <c r="AH478" s="1">
        <v>40.599972421184901</v>
      </c>
      <c r="AI478">
        <v>26.699997568438398</v>
      </c>
      <c r="AJ478">
        <v>26.699998004571899</v>
      </c>
      <c r="AK478">
        <v>0</v>
      </c>
      <c r="AL478">
        <v>0</v>
      </c>
      <c r="AM478">
        <v>0</v>
      </c>
      <c r="AN478">
        <v>1129.3211404128999</v>
      </c>
      <c r="AO478">
        <v>1.2226173029606799</v>
      </c>
      <c r="AP478">
        <v>2217.2371237582402</v>
      </c>
      <c r="AQ478" s="1">
        <v>2942.3865688252299</v>
      </c>
      <c r="AR478" s="1">
        <v>9261.9103405018705</v>
      </c>
      <c r="AS478" s="1">
        <v>810.97887645645699</v>
      </c>
      <c r="AT478" s="1">
        <v>359.11116551707403</v>
      </c>
      <c r="AU478">
        <v>15591.6240750589</v>
      </c>
      <c r="AV478" s="1">
        <v>6726.1027544509998</v>
      </c>
      <c r="AW478" s="1">
        <v>0.40964393739999999</v>
      </c>
      <c r="AX478">
        <v>6920.1846733507</v>
      </c>
      <c r="AY478" s="1">
        <v>0.42146422680000001</v>
      </c>
      <c r="AZ478">
        <v>651.45925474210003</v>
      </c>
      <c r="BA478">
        <v>3.9676220200000001E-2</v>
      </c>
      <c r="BB478">
        <v>2121.6413288106</v>
      </c>
      <c r="BC478">
        <v>0.12921561549999999</v>
      </c>
      <c r="BD478">
        <v>16419.3880113544</v>
      </c>
      <c r="BE478" s="1">
        <v>0.490400246338285</v>
      </c>
      <c r="BF478">
        <v>0.19986055980881501</v>
      </c>
      <c r="BG478">
        <v>0.26693764171480899</v>
      </c>
      <c r="BH478">
        <v>2.72829775281795E-2</v>
      </c>
      <c r="BI478">
        <v>1.5518574609911601E-2</v>
      </c>
    </row>
    <row r="479" spans="1:61" x14ac:dyDescent="0.35">
      <c r="A479" t="s">
        <v>1722</v>
      </c>
      <c r="B479" t="s">
        <v>1103</v>
      </c>
      <c r="C479">
        <v>23</v>
      </c>
      <c r="D479">
        <v>191.56276713043499</v>
      </c>
      <c r="E479">
        <v>4405.9436439999999</v>
      </c>
      <c r="F479">
        <v>0.23715611624232799</v>
      </c>
      <c r="G479">
        <v>0.14856877975291299</v>
      </c>
      <c r="H479" t="e">
        <v>#N/A</v>
      </c>
      <c r="I479">
        <v>3.84380062276529E-2</v>
      </c>
      <c r="J479">
        <v>0.50868758769003297</v>
      </c>
      <c r="K479">
        <v>6.62744688297527E-2</v>
      </c>
      <c r="L479">
        <v>0.179407554879048</v>
      </c>
      <c r="M479">
        <v>4.2846060305006602E-2</v>
      </c>
      <c r="N479">
        <v>0.105808750794866</v>
      </c>
      <c r="O479">
        <v>93682.133486039995</v>
      </c>
      <c r="P479" s="1">
        <v>0.11038961038961</v>
      </c>
      <c r="Q479">
        <v>0.168831168831169</v>
      </c>
      <c r="R479">
        <v>0.72077922077922096</v>
      </c>
      <c r="S479">
        <v>17</v>
      </c>
      <c r="T479">
        <v>137752</v>
      </c>
      <c r="U479" s="1">
        <v>259.17315552941199</v>
      </c>
      <c r="V479">
        <v>325482.87174596498</v>
      </c>
      <c r="W479" s="1">
        <v>0.68302935947853005</v>
      </c>
      <c r="X479">
        <v>0.28112459570096299</v>
      </c>
      <c r="Y479">
        <v>3.5846044820507003E-2</v>
      </c>
      <c r="Z479">
        <v>0.31697064052147</v>
      </c>
      <c r="AA479">
        <v>325.48287174596499</v>
      </c>
      <c r="AB479">
        <v>17001.216323319801</v>
      </c>
      <c r="AC479" s="1">
        <v>1170.13698235129</v>
      </c>
      <c r="AD479">
        <v>315765.92916423798</v>
      </c>
      <c r="AE479" s="1">
        <v>548</v>
      </c>
      <c r="AF479">
        <v>65000</v>
      </c>
      <c r="AG479" s="1">
        <v>153084.1915287</v>
      </c>
      <c r="AH479" s="1">
        <v>85.999998054677206</v>
      </c>
      <c r="AI479">
        <v>46.798899439495202</v>
      </c>
      <c r="AJ479">
        <v>61.133199012544502</v>
      </c>
      <c r="AK479">
        <v>2.8</v>
      </c>
      <c r="AL479">
        <v>1.2155279999999999</v>
      </c>
      <c r="AM479">
        <v>1.7260040000000001</v>
      </c>
      <c r="AN479">
        <v>0</v>
      </c>
      <c r="AO479" s="1">
        <v>0.77353524215942304</v>
      </c>
      <c r="AP479">
        <v>2173.1365023333501</v>
      </c>
      <c r="AQ479" s="1">
        <v>3305.8148462327399</v>
      </c>
      <c r="AR479" s="1">
        <v>11290.2768031865</v>
      </c>
      <c r="AS479" s="1">
        <v>1224.91689092517</v>
      </c>
      <c r="AT479">
        <v>553.74716454271595</v>
      </c>
      <c r="AU479">
        <v>18547.8922072204</v>
      </c>
      <c r="AV479" s="1">
        <v>2390.801455281</v>
      </c>
      <c r="AW479" s="1">
        <v>0.1178492012</v>
      </c>
      <c r="AX479">
        <v>15651.5243173217</v>
      </c>
      <c r="AY479" s="1">
        <v>0.77150682439999996</v>
      </c>
      <c r="AZ479">
        <v>1296.6840465669</v>
      </c>
      <c r="BA479" s="1">
        <v>6.3917134900000006E-2</v>
      </c>
      <c r="BB479">
        <v>947.94529632210003</v>
      </c>
      <c r="BC479" s="1">
        <v>4.6726839499999999E-2</v>
      </c>
      <c r="BD479">
        <v>20286.955115491699</v>
      </c>
      <c r="BE479" s="1">
        <v>0.62387191541466902</v>
      </c>
      <c r="BF479">
        <v>0.23897955262322501</v>
      </c>
      <c r="BG479">
        <v>9.5123098875105894E-2</v>
      </c>
      <c r="BH479">
        <v>2.5372283107986698E-2</v>
      </c>
      <c r="BI479">
        <v>1.6653149979013598E-2</v>
      </c>
    </row>
    <row r="480" spans="1:61" x14ac:dyDescent="0.35">
      <c r="A480" t="s">
        <v>1723</v>
      </c>
      <c r="B480" t="s">
        <v>1104</v>
      </c>
      <c r="C480">
        <v>86</v>
      </c>
      <c r="D480">
        <v>8.1381773953488405</v>
      </c>
      <c r="E480">
        <v>699.88325599999996</v>
      </c>
      <c r="F480" t="e">
        <v>#N/A</v>
      </c>
      <c r="G480" t="e">
        <v>#N/A</v>
      </c>
      <c r="H480" t="e">
        <v>#N/A</v>
      </c>
      <c r="I480">
        <v>6.8961676930589397E-2</v>
      </c>
      <c r="J480">
        <v>0.914158325275923</v>
      </c>
      <c r="K480" t="e">
        <v>#N/A</v>
      </c>
      <c r="L480">
        <v>0.57002666623443299</v>
      </c>
      <c r="M480" t="e">
        <v>#N/A</v>
      </c>
      <c r="N480">
        <v>0.17442927079751699</v>
      </c>
      <c r="O480">
        <v>58069.985752439999</v>
      </c>
      <c r="P480" s="1">
        <v>0.18333333333333299</v>
      </c>
      <c r="Q480">
        <v>6.6666666666666693E-2</v>
      </c>
      <c r="R480">
        <v>0.75</v>
      </c>
      <c r="S480">
        <v>13</v>
      </c>
      <c r="T480">
        <v>49051.230769230002</v>
      </c>
      <c r="U480" s="1">
        <v>53.837173538461499</v>
      </c>
      <c r="V480">
        <v>148096.470534794</v>
      </c>
      <c r="W480" s="1">
        <v>0.89849864312904604</v>
      </c>
      <c r="X480">
        <v>5.0945950535184498E-2</v>
      </c>
      <c r="Y480">
        <v>5.0555406335769201E-2</v>
      </c>
      <c r="Z480">
        <v>0.101501356870954</v>
      </c>
      <c r="AA480">
        <v>148.09647053479401</v>
      </c>
      <c r="AB480">
        <v>3096.7950460583702</v>
      </c>
      <c r="AC480" s="1">
        <v>373.74436058804599</v>
      </c>
      <c r="AD480" s="1">
        <v>139681.193126545</v>
      </c>
      <c r="AE480" s="1">
        <v>137</v>
      </c>
      <c r="AF480">
        <v>37837</v>
      </c>
      <c r="AG480" s="1">
        <v>55977.762412992997</v>
      </c>
      <c r="AH480" s="1">
        <v>34.499854964046399</v>
      </c>
      <c r="AI480">
        <v>20.0832817922551</v>
      </c>
      <c r="AJ480">
        <v>22.017551168815402</v>
      </c>
      <c r="AK480">
        <v>1</v>
      </c>
      <c r="AL480">
        <v>0.96119900000000003</v>
      </c>
      <c r="AM480">
        <v>0.99053599999999997</v>
      </c>
      <c r="AN480">
        <v>2117.7267598469298</v>
      </c>
      <c r="AO480">
        <v>1.4675154944192901</v>
      </c>
      <c r="AP480">
        <v>1853.71601460344</v>
      </c>
      <c r="AQ480" s="1">
        <v>3203.7339095879202</v>
      </c>
      <c r="AR480" s="1">
        <v>9548.4668231582891</v>
      </c>
      <c r="AS480" s="1">
        <v>861.71795771607901</v>
      </c>
      <c r="AT480" s="1">
        <v>388.76599442464698</v>
      </c>
      <c r="AU480">
        <v>15856.400699490399</v>
      </c>
      <c r="AV480" s="1">
        <v>10922.833408546399</v>
      </c>
      <c r="AW480" s="1">
        <v>0.56099610950000001</v>
      </c>
      <c r="AX480">
        <v>4753.1020946125</v>
      </c>
      <c r="AY480" s="1">
        <v>0.24411905619999999</v>
      </c>
      <c r="AZ480">
        <v>1579.5208925269999</v>
      </c>
      <c r="BA480">
        <v>8.1124104200000005E-2</v>
      </c>
      <c r="BB480">
        <v>2214.9699115684998</v>
      </c>
      <c r="BC480">
        <v>0.1137607301</v>
      </c>
      <c r="BD480">
        <v>19470.426307254402</v>
      </c>
      <c r="BE480" s="1">
        <v>0.57353606309892802</v>
      </c>
      <c r="BF480">
        <v>0.26009858919308598</v>
      </c>
      <c r="BG480">
        <v>0.11438352735455699</v>
      </c>
      <c r="BH480">
        <v>4.1843762620684101E-2</v>
      </c>
      <c r="BI480">
        <v>1.0138057732744499E-2</v>
      </c>
    </row>
    <row r="481" spans="1:61" x14ac:dyDescent="0.35">
      <c r="A481" t="s">
        <v>1724</v>
      </c>
      <c r="B481" t="s">
        <v>1105</v>
      </c>
      <c r="C481">
        <v>9</v>
      </c>
      <c r="D481">
        <v>341.596350555556</v>
      </c>
      <c r="E481">
        <v>3074.3671549999999</v>
      </c>
      <c r="F481">
        <v>1.82697698349772E-2</v>
      </c>
      <c r="G481">
        <v>0.75021673258011101</v>
      </c>
      <c r="H481" t="e">
        <v>#N/A</v>
      </c>
      <c r="I481">
        <v>2.0984653266485E-2</v>
      </c>
      <c r="J481">
        <v>0.11120783198237499</v>
      </c>
      <c r="K481">
        <v>9.8103264507169205E-2</v>
      </c>
      <c r="L481">
        <v>0.69787428500368298</v>
      </c>
      <c r="M481">
        <v>1.8899604295433602E-2</v>
      </c>
      <c r="N481">
        <v>0.19890878275062401</v>
      </c>
      <c r="O481">
        <v>81452.469606769999</v>
      </c>
      <c r="P481" s="1">
        <v>0.21653543307086601</v>
      </c>
      <c r="Q481">
        <v>0.16535433070866101</v>
      </c>
      <c r="R481">
        <v>0.61811023622047201</v>
      </c>
      <c r="S481">
        <v>57.65</v>
      </c>
      <c r="T481">
        <v>91552.831222890003</v>
      </c>
      <c r="U481" s="1">
        <v>53.328137987857801</v>
      </c>
      <c r="V481">
        <v>301950.135815838</v>
      </c>
      <c r="W481" s="1">
        <v>0.79619296266645301</v>
      </c>
      <c r="X481">
        <v>0.176593627714701</v>
      </c>
      <c r="Y481">
        <v>2.7213409618845601E-2</v>
      </c>
      <c r="Z481">
        <v>0.20380703733354699</v>
      </c>
      <c r="AA481">
        <v>301.950135815838</v>
      </c>
      <c r="AB481">
        <v>18158.056011368</v>
      </c>
      <c r="AC481" s="1">
        <v>1946.89248168214</v>
      </c>
      <c r="AD481">
        <v>242968.57742161301</v>
      </c>
      <c r="AE481" s="1">
        <v>461</v>
      </c>
      <c r="AF481">
        <v>45304.5</v>
      </c>
      <c r="AG481" s="1">
        <v>70022.880190796903</v>
      </c>
      <c r="AH481" s="1">
        <v>109.689989375498</v>
      </c>
      <c r="AI481">
        <v>56.290699858533998</v>
      </c>
      <c r="AJ481">
        <v>69.836295775983899</v>
      </c>
      <c r="AK481">
        <v>3.6</v>
      </c>
      <c r="AL481">
        <v>2.884652</v>
      </c>
      <c r="AM481">
        <v>3.5367980000000001</v>
      </c>
      <c r="AN481">
        <v>0</v>
      </c>
      <c r="AO481">
        <v>1.4704461153775199</v>
      </c>
      <c r="AP481">
        <v>3633.8675300478199</v>
      </c>
      <c r="AQ481" s="1">
        <v>4195.5780359616801</v>
      </c>
      <c r="AR481" s="1">
        <v>11510.116790198401</v>
      </c>
      <c r="AS481" s="1">
        <v>2133.8714145871099</v>
      </c>
      <c r="AT481" s="1">
        <v>487.362421096383</v>
      </c>
      <c r="AU481">
        <v>21960.796191891401</v>
      </c>
      <c r="AV481" s="1">
        <v>4492.7481810754998</v>
      </c>
      <c r="AW481" s="1">
        <v>0.1889880079</v>
      </c>
      <c r="AX481">
        <v>16222.3129370685</v>
      </c>
      <c r="AY481" s="1">
        <v>0.68239360000000004</v>
      </c>
      <c r="AZ481">
        <v>1353.9093108771999</v>
      </c>
      <c r="BA481">
        <v>5.6952362600000001E-2</v>
      </c>
      <c r="BB481">
        <v>1703.6923514847999</v>
      </c>
      <c r="BC481">
        <v>7.1666029500000006E-2</v>
      </c>
      <c r="BD481">
        <v>23772.662780506002</v>
      </c>
      <c r="BE481" s="1">
        <v>0.57950263036430705</v>
      </c>
      <c r="BF481">
        <v>0.24546444942361501</v>
      </c>
      <c r="BG481">
        <v>0.125288068551099</v>
      </c>
      <c r="BH481">
        <v>2.9936533545744E-2</v>
      </c>
      <c r="BI481">
        <v>1.9808318115235101E-2</v>
      </c>
    </row>
    <row r="482" spans="1:61" x14ac:dyDescent="0.35">
      <c r="A482" t="s">
        <v>1725</v>
      </c>
      <c r="B482" t="s">
        <v>1106</v>
      </c>
      <c r="C482">
        <v>28</v>
      </c>
      <c r="D482">
        <v>46.295665714285697</v>
      </c>
      <c r="E482">
        <v>1296.27864</v>
      </c>
      <c r="F482" t="e">
        <v>#N/A</v>
      </c>
      <c r="G482">
        <v>4.7585076507209202E-2</v>
      </c>
      <c r="H482" t="e">
        <v>#N/A</v>
      </c>
      <c r="I482">
        <v>1.89700201607748E-2</v>
      </c>
      <c r="J482">
        <v>0.861643808089535</v>
      </c>
      <c r="K482">
        <v>6.88112663771763E-2</v>
      </c>
      <c r="L482">
        <v>0.95393262864342598</v>
      </c>
      <c r="M482" t="e">
        <v>#N/A</v>
      </c>
      <c r="N482">
        <v>0.14949238207152199</v>
      </c>
      <c r="O482">
        <v>66155.731958760007</v>
      </c>
      <c r="P482" s="1">
        <v>0.123711340206186</v>
      </c>
      <c r="Q482">
        <v>0.247422680412371</v>
      </c>
      <c r="R482">
        <v>0.62886597938144295</v>
      </c>
      <c r="S482">
        <v>13</v>
      </c>
      <c r="T482">
        <v>91692</v>
      </c>
      <c r="U482" s="1">
        <v>99.713741538461505</v>
      </c>
      <c r="V482">
        <v>264138.18714161601</v>
      </c>
      <c r="W482" s="1">
        <v>0.55718596461899195</v>
      </c>
      <c r="X482">
        <v>0.22538693350102201</v>
      </c>
      <c r="Y482">
        <v>0.21742710187998601</v>
      </c>
      <c r="Z482">
        <v>0.442814035381008</v>
      </c>
      <c r="AA482">
        <v>264.13818714161602</v>
      </c>
      <c r="AB482">
        <v>5317.0049920748497</v>
      </c>
      <c r="AC482" s="1">
        <v>514.23879822628305</v>
      </c>
      <c r="AD482">
        <v>154657.264452954</v>
      </c>
      <c r="AE482" s="1">
        <v>195</v>
      </c>
      <c r="AF482">
        <v>35797.5</v>
      </c>
      <c r="AG482" s="1">
        <v>53981.991413737996</v>
      </c>
      <c r="AH482" s="1">
        <v>20.399987534642399</v>
      </c>
      <c r="AI482">
        <v>20.040698478650398</v>
      </c>
      <c r="AJ482">
        <v>20.088687905702301</v>
      </c>
      <c r="AK482">
        <v>0.5</v>
      </c>
      <c r="AL482">
        <v>0.28307900000000003</v>
      </c>
      <c r="AM482">
        <v>0.27551999999999999</v>
      </c>
      <c r="AN482">
        <v>0</v>
      </c>
      <c r="AO482">
        <v>0.78934859828346504</v>
      </c>
      <c r="AP482">
        <v>2109.0618989139598</v>
      </c>
      <c r="AQ482" s="1">
        <v>3683.8719567268299</v>
      </c>
      <c r="AR482" s="1">
        <v>8855.0532931716007</v>
      </c>
      <c r="AS482" s="1">
        <v>981.03804287016601</v>
      </c>
      <c r="AT482">
        <v>809.44278307324396</v>
      </c>
      <c r="AU482">
        <v>16438.4679747558</v>
      </c>
      <c r="AV482" s="1">
        <v>9643.5197295099006</v>
      </c>
      <c r="AW482" s="1">
        <v>0.56365952139999997</v>
      </c>
      <c r="AX482">
        <v>4794.9769777796</v>
      </c>
      <c r="AY482" s="1">
        <v>0.28026431260000001</v>
      </c>
      <c r="AZ482">
        <v>378.67262654770002</v>
      </c>
      <c r="BA482">
        <v>2.2133249800000001E-2</v>
      </c>
      <c r="BB482">
        <v>2291.5982170263001</v>
      </c>
      <c r="BC482" s="1">
        <v>0.1339429161</v>
      </c>
      <c r="BD482">
        <v>17108.7675508635</v>
      </c>
      <c r="BE482" s="1">
        <v>0.60773175987755601</v>
      </c>
      <c r="BF482">
        <v>0.22709246853214199</v>
      </c>
      <c r="BG482">
        <v>9.6153844050088602E-2</v>
      </c>
      <c r="BH482">
        <v>3.9907438372380401E-2</v>
      </c>
      <c r="BI482">
        <v>2.9114489167832599E-2</v>
      </c>
    </row>
    <row r="483" spans="1:61" x14ac:dyDescent="0.35">
      <c r="A483" t="s">
        <v>1726</v>
      </c>
      <c r="B483" t="s">
        <v>1107</v>
      </c>
      <c r="C483">
        <v>53</v>
      </c>
      <c r="D483">
        <v>23.009614943396201</v>
      </c>
      <c r="E483">
        <v>1219.5095920000001</v>
      </c>
      <c r="F483" t="e">
        <v>#N/A</v>
      </c>
      <c r="G483" t="e">
        <v>#N/A</v>
      </c>
      <c r="H483" t="e">
        <v>#N/A</v>
      </c>
      <c r="I483">
        <v>1.8569393016984199E-2</v>
      </c>
      <c r="J483">
        <v>0.96627988836204903</v>
      </c>
      <c r="K483">
        <v>9.0601340842024307E-3</v>
      </c>
      <c r="L483">
        <v>0.29306089181780898</v>
      </c>
      <c r="M483" t="e">
        <v>#N/A</v>
      </c>
      <c r="N483">
        <v>0.11852467573683299</v>
      </c>
      <c r="O483">
        <v>64002.532002660002</v>
      </c>
      <c r="P483" s="1">
        <v>0.16250000000000001</v>
      </c>
      <c r="Q483">
        <v>0.17499999999999999</v>
      </c>
      <c r="R483">
        <v>0.66249999999999998</v>
      </c>
      <c r="S483">
        <v>6.85</v>
      </c>
      <c r="T483">
        <v>90053.491970799994</v>
      </c>
      <c r="U483" s="1">
        <v>178.030597372263</v>
      </c>
      <c r="V483">
        <v>250589.51729836001</v>
      </c>
      <c r="W483" s="1">
        <v>0.80149423919764495</v>
      </c>
      <c r="X483">
        <v>0.14948543882989199</v>
      </c>
      <c r="Y483">
        <v>4.9020321972463497E-2</v>
      </c>
      <c r="Z483">
        <v>0.19850576080235499</v>
      </c>
      <c r="AA483">
        <v>250.58951729835999</v>
      </c>
      <c r="AB483">
        <v>6703.6651893755698</v>
      </c>
      <c r="AC483" s="1">
        <v>773.33273652512605</v>
      </c>
      <c r="AD483">
        <v>182990.61193162101</v>
      </c>
      <c r="AE483" s="1">
        <v>302</v>
      </c>
      <c r="AF483">
        <v>43550.5</v>
      </c>
      <c r="AG483" s="1">
        <v>93295.605780346799</v>
      </c>
      <c r="AH483" s="1">
        <v>44.629960555204399</v>
      </c>
      <c r="AI483">
        <v>25.829999131601699</v>
      </c>
      <c r="AJ483">
        <v>25.829995052777701</v>
      </c>
      <c r="AK483">
        <v>0.5</v>
      </c>
      <c r="AL483">
        <v>0.31283300000000003</v>
      </c>
      <c r="AM483">
        <v>0.382965</v>
      </c>
      <c r="AN483">
        <v>0</v>
      </c>
      <c r="AO483">
        <v>0.89915521153425904</v>
      </c>
      <c r="AP483">
        <v>1693.0029444163599</v>
      </c>
      <c r="AQ483" s="1">
        <v>2503.67415724271</v>
      </c>
      <c r="AR483" s="1">
        <v>7282.0951128689403</v>
      </c>
      <c r="AS483" s="1">
        <v>794.59020770047402</v>
      </c>
      <c r="AT483">
        <v>260.40079724112599</v>
      </c>
      <c r="AU483">
        <v>12533.7632194696</v>
      </c>
      <c r="AV483" s="1">
        <v>6011.2941802994001</v>
      </c>
      <c r="AW483" s="1">
        <v>0.42634842340000001</v>
      </c>
      <c r="AX483">
        <v>5766.5655942542999</v>
      </c>
      <c r="AY483" s="1">
        <v>0.40899115489999999</v>
      </c>
      <c r="AZ483">
        <v>1340.9466606456999</v>
      </c>
      <c r="BA483">
        <v>9.5106058300000004E-2</v>
      </c>
      <c r="BB483">
        <v>980.68086441460002</v>
      </c>
      <c r="BC483" s="1">
        <v>6.9554363499999994E-2</v>
      </c>
      <c r="BD483">
        <v>14099.487299614</v>
      </c>
      <c r="BE483" s="1">
        <v>0.54089994558759302</v>
      </c>
      <c r="BF483">
        <v>0.26998811149805502</v>
      </c>
      <c r="BG483">
        <v>0.133455984769876</v>
      </c>
      <c r="BH483">
        <v>4.2297075127208102E-2</v>
      </c>
      <c r="BI483">
        <v>1.3358883017267601E-2</v>
      </c>
    </row>
    <row r="484" spans="1:61" x14ac:dyDescent="0.35">
      <c r="A484" t="s">
        <v>1727</v>
      </c>
      <c r="B484" t="s">
        <v>1108</v>
      </c>
      <c r="C484">
        <v>119</v>
      </c>
      <c r="D484">
        <v>177.32272047899201</v>
      </c>
      <c r="E484">
        <v>21101.403737000001</v>
      </c>
      <c r="F484">
        <v>2.6467504184175601E-2</v>
      </c>
      <c r="G484">
        <v>0.17198586627125301</v>
      </c>
      <c r="H484">
        <v>1.05946463247092E-3</v>
      </c>
      <c r="I484">
        <v>0.20902566858019</v>
      </c>
      <c r="J484">
        <v>0.51592485345154204</v>
      </c>
      <c r="K484">
        <v>7.5536642880368404E-2</v>
      </c>
      <c r="L484">
        <v>0.66879496268957395</v>
      </c>
      <c r="M484">
        <v>0.16715374080661799</v>
      </c>
      <c r="N484">
        <v>0.199565220282658</v>
      </c>
      <c r="O484">
        <v>80885.182632440003</v>
      </c>
      <c r="P484" s="1">
        <v>0.24633821571238301</v>
      </c>
      <c r="Q484">
        <v>0.196404793608522</v>
      </c>
      <c r="R484">
        <v>0.55725699067909495</v>
      </c>
      <c r="S484">
        <v>109</v>
      </c>
      <c r="T484">
        <v>112983.3853211</v>
      </c>
      <c r="U484" s="1">
        <v>193.59085997247701</v>
      </c>
      <c r="V484">
        <v>230680.57417738601</v>
      </c>
      <c r="W484" s="1">
        <v>0.72560580777067796</v>
      </c>
      <c r="X484">
        <v>0.22779816560521801</v>
      </c>
      <c r="Y484">
        <v>4.6596026624103302E-2</v>
      </c>
      <c r="Z484">
        <v>0.27439419222932199</v>
      </c>
      <c r="AA484">
        <v>230.68057417738601</v>
      </c>
      <c r="AB484">
        <v>6196.80489647796</v>
      </c>
      <c r="AC484" s="1">
        <v>559.10884399188001</v>
      </c>
      <c r="AD484">
        <v>136131.37815326799</v>
      </c>
      <c r="AE484" s="1">
        <v>126</v>
      </c>
      <c r="AF484">
        <v>42178.5</v>
      </c>
      <c r="AG484" s="1">
        <v>62763.913175716203</v>
      </c>
      <c r="AH484" s="1">
        <v>65.049994768858298</v>
      </c>
      <c r="AI484">
        <v>20.7992997253161</v>
      </c>
      <c r="AJ484">
        <v>38.367198750611301</v>
      </c>
      <c r="AK484">
        <v>2</v>
      </c>
      <c r="AL484">
        <v>0.97337600000000002</v>
      </c>
      <c r="AM484">
        <v>1.429834</v>
      </c>
      <c r="AN484">
        <v>0</v>
      </c>
      <c r="AO484">
        <v>0.83071230210334301</v>
      </c>
      <c r="AP484">
        <v>1590.03105945833</v>
      </c>
      <c r="AQ484" s="1">
        <v>2772.1400637167499</v>
      </c>
      <c r="AR484" s="1">
        <v>9110.03975166489</v>
      </c>
      <c r="AS484" s="1">
        <v>1100.7341184260999</v>
      </c>
      <c r="AT484">
        <v>692.10508798483897</v>
      </c>
      <c r="AU484">
        <v>15265.0500812509</v>
      </c>
      <c r="AV484" s="1">
        <v>7915.2858561615003</v>
      </c>
      <c r="AW484" s="1">
        <v>0.44981946499999997</v>
      </c>
      <c r="AX484">
        <v>5828.6730702652003</v>
      </c>
      <c r="AY484" s="1">
        <v>0.33123890280000001</v>
      </c>
      <c r="AZ484">
        <v>1302.2500345922999</v>
      </c>
      <c r="BA484">
        <v>7.4005844400000007E-2</v>
      </c>
      <c r="BB484">
        <v>2550.3747185892998</v>
      </c>
      <c r="BC484" s="1">
        <v>0.14493578779999999</v>
      </c>
      <c r="BD484">
        <v>17596.583679608299</v>
      </c>
      <c r="BE484" s="1">
        <v>0.59169225759298005</v>
      </c>
      <c r="BF484">
        <v>0.21732765146619501</v>
      </c>
      <c r="BG484">
        <v>0.14766521988325601</v>
      </c>
      <c r="BH484">
        <v>3.6141211971961899E-2</v>
      </c>
      <c r="BI484">
        <v>7.1736590856070499E-3</v>
      </c>
    </row>
    <row r="485" spans="1:61" x14ac:dyDescent="0.35">
      <c r="A485" t="s">
        <v>1728</v>
      </c>
      <c r="B485" t="s">
        <v>1109</v>
      </c>
      <c r="C485">
        <v>99</v>
      </c>
      <c r="D485">
        <v>14.2295728282828</v>
      </c>
      <c r="E485">
        <v>1408.7277099999999</v>
      </c>
      <c r="F485" t="e">
        <v>#N/A</v>
      </c>
      <c r="G485">
        <v>8.3186117819861408E-3</v>
      </c>
      <c r="H485" t="e">
        <v>#N/A</v>
      </c>
      <c r="I485">
        <v>2.4202547088284301E-2</v>
      </c>
      <c r="J485">
        <v>0.94357163702981695</v>
      </c>
      <c r="K485">
        <v>1.6555767345893001E-2</v>
      </c>
      <c r="L485">
        <v>0.53152412405954996</v>
      </c>
      <c r="M485" t="e">
        <v>#N/A</v>
      </c>
      <c r="N485">
        <v>0.11682381545645899</v>
      </c>
      <c r="O485">
        <v>66261.611566070002</v>
      </c>
      <c r="P485" s="1">
        <v>0.17307692307692299</v>
      </c>
      <c r="Q485">
        <v>0.16346153846153799</v>
      </c>
      <c r="R485">
        <v>0.66346153846153799</v>
      </c>
      <c r="S485">
        <v>16</v>
      </c>
      <c r="T485">
        <v>89572.25</v>
      </c>
      <c r="U485" s="1">
        <v>88.045481874999993</v>
      </c>
      <c r="V485">
        <v>206494.802320599</v>
      </c>
      <c r="W485" s="1">
        <v>0.89040084745369397</v>
      </c>
      <c r="X485">
        <v>5.2904802919404401E-2</v>
      </c>
      <c r="Y485">
        <v>5.6694349626901397E-2</v>
      </c>
      <c r="Z485">
        <v>0.10959915254630601</v>
      </c>
      <c r="AA485">
        <v>206.49480232059901</v>
      </c>
      <c r="AB485">
        <v>5552.9623961184097</v>
      </c>
      <c r="AC485" s="1">
        <v>710.49041833641502</v>
      </c>
      <c r="AD485">
        <v>176215.81039826301</v>
      </c>
      <c r="AE485" s="1">
        <v>277</v>
      </c>
      <c r="AF485">
        <v>41908</v>
      </c>
      <c r="AG485" s="1">
        <v>65749.146110402595</v>
      </c>
      <c r="AH485" s="1">
        <v>34.719956827814499</v>
      </c>
      <c r="AI485">
        <v>26.421098916576099</v>
      </c>
      <c r="AJ485">
        <v>26.419939518146499</v>
      </c>
      <c r="AK485">
        <v>0</v>
      </c>
      <c r="AL485">
        <v>0</v>
      </c>
      <c r="AM485">
        <v>0</v>
      </c>
      <c r="AN485">
        <v>0</v>
      </c>
      <c r="AO485">
        <v>0.90403349716199599</v>
      </c>
      <c r="AP485">
        <v>1760.86629260668</v>
      </c>
      <c r="AQ485" s="1">
        <v>4451.9674920002799</v>
      </c>
      <c r="AR485" s="1">
        <v>9342.2421569317994</v>
      </c>
      <c r="AS485" s="1">
        <v>1000.26869635439</v>
      </c>
      <c r="AT485">
        <v>772.46338825833095</v>
      </c>
      <c r="AU485">
        <v>17327.808026151499</v>
      </c>
      <c r="AV485" s="1">
        <v>8156.7779840547</v>
      </c>
      <c r="AW485" s="1">
        <v>0.47165266849999998</v>
      </c>
      <c r="AX485">
        <v>5104.7664786595997</v>
      </c>
      <c r="AY485" s="1">
        <v>0.2951749743</v>
      </c>
      <c r="AZ485">
        <v>1148.1278399712</v>
      </c>
      <c r="BA485">
        <v>6.6388659899999994E-2</v>
      </c>
      <c r="BB485">
        <v>2884.3631779709999</v>
      </c>
      <c r="BC485" s="1">
        <v>0.16678369730000001</v>
      </c>
      <c r="BD485">
        <v>17294.035480656501</v>
      </c>
      <c r="BE485" s="1">
        <v>0.50878912455548497</v>
      </c>
      <c r="BF485">
        <v>0.254585854086397</v>
      </c>
      <c r="BG485">
        <v>0.18187154529842101</v>
      </c>
      <c r="BH485">
        <v>4.2411709347276901E-2</v>
      </c>
      <c r="BI485">
        <v>1.23417667124206E-2</v>
      </c>
    </row>
    <row r="486" spans="1:61" x14ac:dyDescent="0.35">
      <c r="A486" t="s">
        <v>1729</v>
      </c>
      <c r="B486" t="s">
        <v>1110</v>
      </c>
      <c r="C486">
        <v>118</v>
      </c>
      <c r="D486">
        <v>9.8075982203389795</v>
      </c>
      <c r="E486">
        <v>1157.2965899999999</v>
      </c>
      <c r="F486" t="e">
        <v>#N/A</v>
      </c>
      <c r="G486" t="e">
        <v>#N/A</v>
      </c>
      <c r="H486" t="e">
        <v>#N/A</v>
      </c>
      <c r="I486">
        <v>3.1644856753874899E-2</v>
      </c>
      <c r="J486">
        <v>0.94068409122277097</v>
      </c>
      <c r="K486">
        <v>2.01006199916345E-2</v>
      </c>
      <c r="L486">
        <v>0.40102876350490002</v>
      </c>
      <c r="M486">
        <v>7.0171987379672604E-2</v>
      </c>
      <c r="N486">
        <v>0.13805805168447999</v>
      </c>
      <c r="O486">
        <v>66140.780390190004</v>
      </c>
      <c r="P486" s="1">
        <v>0.18627450980392199</v>
      </c>
      <c r="Q486">
        <v>0.13725490196078399</v>
      </c>
      <c r="R486">
        <v>0.67647058823529405</v>
      </c>
      <c r="S486">
        <v>7.5</v>
      </c>
      <c r="T486">
        <v>76500.266666659998</v>
      </c>
      <c r="U486" s="1">
        <v>154.30621199999999</v>
      </c>
      <c r="V486">
        <v>586128.84187276498</v>
      </c>
      <c r="W486" s="1">
        <v>0.68697564121594801</v>
      </c>
      <c r="X486">
        <v>0.10042284898545201</v>
      </c>
      <c r="Y486">
        <v>0.21260150979860101</v>
      </c>
      <c r="Z486">
        <v>0.31302435878405199</v>
      </c>
      <c r="AA486">
        <v>586.12884187276495</v>
      </c>
      <c r="AB486">
        <v>16693.953103240401</v>
      </c>
      <c r="AC486" s="1">
        <v>1124.81789996461</v>
      </c>
      <c r="AD486">
        <v>450992.50402251899</v>
      </c>
      <c r="AE486" s="1">
        <v>593</v>
      </c>
      <c r="AF486">
        <v>35898</v>
      </c>
      <c r="AG486" s="1">
        <v>69251.658442453496</v>
      </c>
      <c r="AH486" s="1">
        <v>43.045795487088903</v>
      </c>
      <c r="AI486">
        <v>24.420593378835999</v>
      </c>
      <c r="AJ486">
        <v>25.4300542048864</v>
      </c>
      <c r="AK486">
        <v>1.9</v>
      </c>
      <c r="AL486">
        <v>0.63745700000000005</v>
      </c>
      <c r="AM486">
        <v>1.278278</v>
      </c>
      <c r="AN486">
        <v>0</v>
      </c>
      <c r="AO486" s="1">
        <v>1.2606358403809499</v>
      </c>
      <c r="AP486">
        <v>2043.67055121108</v>
      </c>
      <c r="AQ486" s="1">
        <v>5255.8126002946201</v>
      </c>
      <c r="AR486" s="1">
        <v>11504.5319454367</v>
      </c>
      <c r="AS486" s="1">
        <v>1055.5997922710501</v>
      </c>
      <c r="AT486">
        <v>406.639623815015</v>
      </c>
      <c r="AU486">
        <v>20266.2545130285</v>
      </c>
      <c r="AV486" s="1">
        <v>6358.4248652260003</v>
      </c>
      <c r="AW486" s="1">
        <v>0.27034010520000001</v>
      </c>
      <c r="AX486">
        <v>11801.072997371</v>
      </c>
      <c r="AY486" s="1">
        <v>0.50174428159999995</v>
      </c>
      <c r="AZ486">
        <v>1518.5904517044</v>
      </c>
      <c r="BA486">
        <v>6.4565660699999999E-2</v>
      </c>
      <c r="BB486">
        <v>3842.0063435543998</v>
      </c>
      <c r="BC486" s="1">
        <v>0.1633499524</v>
      </c>
      <c r="BD486">
        <v>23520.0946578558</v>
      </c>
      <c r="BE486" s="1">
        <v>0.52348766743960795</v>
      </c>
      <c r="BF486">
        <v>0.28876554248438002</v>
      </c>
      <c r="BG486">
        <v>0.128231611025311</v>
      </c>
      <c r="BH486">
        <v>3.9310005938190402E-2</v>
      </c>
      <c r="BI486">
        <v>2.0205173112510001E-2</v>
      </c>
    </row>
    <row r="487" spans="1:61" x14ac:dyDescent="0.35">
      <c r="A487" t="s">
        <v>1730</v>
      </c>
      <c r="B487" t="s">
        <v>1111</v>
      </c>
      <c r="C487">
        <v>79</v>
      </c>
      <c r="D487">
        <v>8.5058196329113898</v>
      </c>
      <c r="E487">
        <v>671.95975099999998</v>
      </c>
      <c r="F487" t="e">
        <v>#N/A</v>
      </c>
      <c r="G487" t="e">
        <v>#N/A</v>
      </c>
      <c r="H487" t="e">
        <v>#N/A</v>
      </c>
      <c r="I487">
        <v>1.58545410210197E-2</v>
      </c>
      <c r="J487">
        <v>0.93344881844544103</v>
      </c>
      <c r="K487">
        <v>4.1501702608411697E-2</v>
      </c>
      <c r="L487">
        <v>0.38166148824060597</v>
      </c>
      <c r="M487" t="e">
        <v>#N/A</v>
      </c>
      <c r="N487">
        <v>0.21981243608086001</v>
      </c>
      <c r="O487">
        <v>70871.86476384</v>
      </c>
      <c r="P487" s="1">
        <v>0.16393442622950799</v>
      </c>
      <c r="Q487">
        <v>0.213114754098361</v>
      </c>
      <c r="R487">
        <v>0.62295081967213095</v>
      </c>
      <c r="S487">
        <v>6.5</v>
      </c>
      <c r="T487">
        <v>89545.923076919993</v>
      </c>
      <c r="U487" s="1">
        <v>103.378423230769</v>
      </c>
      <c r="V487">
        <v>246964.52392131399</v>
      </c>
      <c r="W487" s="1">
        <v>0.83268771803978303</v>
      </c>
      <c r="X487">
        <v>7.6012131830858698E-2</v>
      </c>
      <c r="Y487">
        <v>9.1300150129358104E-2</v>
      </c>
      <c r="Z487">
        <v>0.167312281960217</v>
      </c>
      <c r="AA487">
        <v>246.964523921314</v>
      </c>
      <c r="AB487">
        <v>6015.3439160376101</v>
      </c>
      <c r="AC487" s="1">
        <v>640.81400613531696</v>
      </c>
      <c r="AD487">
        <v>210449.32560485299</v>
      </c>
      <c r="AE487" s="1">
        <v>396</v>
      </c>
      <c r="AF487">
        <v>42740</v>
      </c>
      <c r="AG487" s="1">
        <v>67007.130241736595</v>
      </c>
      <c r="AH487" s="1">
        <v>36.789960980194401</v>
      </c>
      <c r="AI487">
        <v>22.989989268711401</v>
      </c>
      <c r="AJ487">
        <v>24.400141744680401</v>
      </c>
      <c r="AK487">
        <v>3</v>
      </c>
      <c r="AL487">
        <v>1.4408099999999999</v>
      </c>
      <c r="AM487">
        <v>2.3830740000000001</v>
      </c>
      <c r="AN487">
        <v>2049.1581496523299</v>
      </c>
      <c r="AO487">
        <v>1.5673228025891801</v>
      </c>
      <c r="AP487">
        <v>2496.5137681289498</v>
      </c>
      <c r="AQ487" s="1">
        <v>2788.0172394432602</v>
      </c>
      <c r="AR487" s="1">
        <v>10707.1450027965</v>
      </c>
      <c r="AS487" s="1">
        <v>1360.4061830185401</v>
      </c>
      <c r="AT487">
        <v>343.95118108792798</v>
      </c>
      <c r="AU487">
        <v>17696.033374475101</v>
      </c>
      <c r="AV487" s="1">
        <v>8429.7569085658997</v>
      </c>
      <c r="AW487" s="1">
        <v>0.46292480270000003</v>
      </c>
      <c r="AX487">
        <v>7401.0920851126002</v>
      </c>
      <c r="AY487" s="1">
        <v>0.4064351001</v>
      </c>
      <c r="AZ487">
        <v>826.54912690920003</v>
      </c>
      <c r="BA487" s="1">
        <v>4.5390406299999998E-2</v>
      </c>
      <c r="BB487">
        <v>1552.3777648998</v>
      </c>
      <c r="BC487" s="1">
        <v>8.5249690899999994E-2</v>
      </c>
      <c r="BD487">
        <v>18209.775885487499</v>
      </c>
      <c r="BE487" s="1">
        <v>0.54762017787060902</v>
      </c>
      <c r="BF487">
        <v>0.206897615413035</v>
      </c>
      <c r="BG487">
        <v>0.19822525867902399</v>
      </c>
      <c r="BH487">
        <v>2.93313868623521E-2</v>
      </c>
      <c r="BI487">
        <v>1.7925561174980099E-2</v>
      </c>
    </row>
    <row r="488" spans="1:61" x14ac:dyDescent="0.35">
      <c r="A488" t="s">
        <v>1731</v>
      </c>
      <c r="B488" t="s">
        <v>1112</v>
      </c>
      <c r="C488">
        <v>136</v>
      </c>
      <c r="D488">
        <v>6.6125479705882304</v>
      </c>
      <c r="E488">
        <v>899.30652399999997</v>
      </c>
      <c r="F488" t="e">
        <v>#N/A</v>
      </c>
      <c r="G488" t="e">
        <v>#N/A</v>
      </c>
      <c r="H488" t="e">
        <v>#N/A</v>
      </c>
      <c r="I488" t="e">
        <v>#N/A</v>
      </c>
      <c r="J488">
        <v>0.94312031047781897</v>
      </c>
      <c r="K488">
        <v>4.1901595207156299E-2</v>
      </c>
      <c r="L488">
        <v>0.55008682913970397</v>
      </c>
      <c r="M488" t="e">
        <v>#N/A</v>
      </c>
      <c r="N488">
        <v>0.17356496267261001</v>
      </c>
      <c r="O488">
        <v>72517.179867280007</v>
      </c>
      <c r="P488" s="1">
        <v>0.20512820512820501</v>
      </c>
      <c r="Q488">
        <v>0.19230769230769201</v>
      </c>
      <c r="R488">
        <v>0.60256410256410298</v>
      </c>
      <c r="S488">
        <v>9</v>
      </c>
      <c r="T488">
        <v>77646.777777769996</v>
      </c>
      <c r="U488" s="1">
        <v>99.9229471111111</v>
      </c>
      <c r="V488">
        <v>161326.60681109401</v>
      </c>
      <c r="W488" s="1">
        <v>0.78469220903727099</v>
      </c>
      <c r="X488">
        <v>4.67723544335975E-2</v>
      </c>
      <c r="Y488">
        <v>0.168535436529131</v>
      </c>
      <c r="Z488">
        <v>0.21530779096272901</v>
      </c>
      <c r="AA488">
        <v>161.326606811094</v>
      </c>
      <c r="AB488">
        <v>3485.6913814627201</v>
      </c>
      <c r="AC488" s="1">
        <v>363.289046927897</v>
      </c>
      <c r="AD488">
        <v>122104.265844051</v>
      </c>
      <c r="AE488" s="1">
        <v>91</v>
      </c>
      <c r="AF488">
        <v>41685</v>
      </c>
      <c r="AG488" s="1">
        <v>59531.056889545602</v>
      </c>
      <c r="AH488" s="1">
        <v>28.299975420700701</v>
      </c>
      <c r="AI488">
        <v>20.005099926856499</v>
      </c>
      <c r="AJ488">
        <v>24.352658407298701</v>
      </c>
      <c r="AK488">
        <v>0</v>
      </c>
      <c r="AL488">
        <v>0</v>
      </c>
      <c r="AM488">
        <v>0</v>
      </c>
      <c r="AN488">
        <v>2.89360738586169</v>
      </c>
      <c r="AO488">
        <v>0.67815704467302496</v>
      </c>
      <c r="AP488">
        <v>2177.42945007258</v>
      </c>
      <c r="AQ488" s="1">
        <v>3089.4398915758302</v>
      </c>
      <c r="AR488" s="1">
        <v>10513.3303914517</v>
      </c>
      <c r="AS488" s="1">
        <v>521.48459672466504</v>
      </c>
      <c r="AT488">
        <v>141.29844119756399</v>
      </c>
      <c r="AU488">
        <v>16442.982771022402</v>
      </c>
      <c r="AV488" s="1">
        <v>11567.300205622099</v>
      </c>
      <c r="AW488" s="1">
        <v>0.63110014589999996</v>
      </c>
      <c r="AX488">
        <v>3209.7220187942999</v>
      </c>
      <c r="AY488" s="1">
        <v>0.17511917199999999</v>
      </c>
      <c r="AZ488">
        <v>1522.2656331129999</v>
      </c>
      <c r="BA488" s="1">
        <v>8.3053266200000003E-2</v>
      </c>
      <c r="BB488">
        <v>2029.4992322602</v>
      </c>
      <c r="BC488" s="1">
        <v>0.110727416</v>
      </c>
      <c r="BD488">
        <v>18328.787089789599</v>
      </c>
      <c r="BE488" s="1">
        <v>0.54920044239468202</v>
      </c>
      <c r="BF488">
        <v>0.23943718832588301</v>
      </c>
      <c r="BG488">
        <v>0.144070981431482</v>
      </c>
      <c r="BH488">
        <v>5.9581260827885098E-2</v>
      </c>
      <c r="BI488">
        <v>7.7101270200679497E-3</v>
      </c>
    </row>
    <row r="489" spans="1:61" x14ac:dyDescent="0.35">
      <c r="A489" t="s">
        <v>1732</v>
      </c>
      <c r="B489" t="s">
        <v>1113</v>
      </c>
      <c r="C489">
        <v>100</v>
      </c>
      <c r="D489">
        <v>7.5689985999999996</v>
      </c>
      <c r="E489">
        <v>756.89985999999999</v>
      </c>
      <c r="F489" t="e">
        <v>#N/A</v>
      </c>
      <c r="G489" t="e">
        <v>#N/A</v>
      </c>
      <c r="H489" t="e">
        <v>#N/A</v>
      </c>
      <c r="I489">
        <v>1.49833083337946E-2</v>
      </c>
      <c r="J489">
        <v>0.93273455495808699</v>
      </c>
      <c r="K489">
        <v>3.7645329320548301E-2</v>
      </c>
      <c r="L489">
        <v>0.99692175220576695</v>
      </c>
      <c r="M489" t="e">
        <v>#N/A</v>
      </c>
      <c r="N489">
        <v>0.176654398036479</v>
      </c>
      <c r="O489">
        <v>63659.05817325</v>
      </c>
      <c r="P489" s="1">
        <v>0.16129032258064499</v>
      </c>
      <c r="Q489">
        <v>0.14516129032258099</v>
      </c>
      <c r="R489">
        <v>0.69354838709677402</v>
      </c>
      <c r="S489">
        <v>10.5</v>
      </c>
      <c r="T489">
        <v>75879.619047610002</v>
      </c>
      <c r="U489" s="1">
        <v>72.085700952380904</v>
      </c>
      <c r="V489">
        <v>242864.161713546</v>
      </c>
      <c r="W489" s="1">
        <v>0.59918187982680204</v>
      </c>
      <c r="X489">
        <v>0.124872643022111</v>
      </c>
      <c r="Y489">
        <v>0.27594547715108803</v>
      </c>
      <c r="Z489">
        <v>0.40081812017319801</v>
      </c>
      <c r="AA489">
        <v>242.864161713546</v>
      </c>
      <c r="AB489">
        <v>5982.9592252798102</v>
      </c>
      <c r="AC489" s="1">
        <v>475.55778382625101</v>
      </c>
      <c r="AD489">
        <v>191130.755873074</v>
      </c>
      <c r="AE489" s="1">
        <v>335</v>
      </c>
      <c r="AF489">
        <v>38707</v>
      </c>
      <c r="AG489" s="1">
        <v>59277.144562334201</v>
      </c>
      <c r="AH489" s="1">
        <v>33.839956976155499</v>
      </c>
      <c r="AI489">
        <v>19.999605970079902</v>
      </c>
      <c r="AJ489">
        <v>26.535979545685201</v>
      </c>
      <c r="AK489">
        <v>4.25</v>
      </c>
      <c r="AL489">
        <v>3.8685770000000002</v>
      </c>
      <c r="AM489">
        <v>3.9587840000000001</v>
      </c>
      <c r="AN489">
        <v>0</v>
      </c>
      <c r="AO489">
        <v>0.84801739767663398</v>
      </c>
      <c r="AP489">
        <v>4252.7851570748098</v>
      </c>
      <c r="AQ489" s="1">
        <v>7036.3833598806596</v>
      </c>
      <c r="AR489" s="1">
        <v>9910.0190347505104</v>
      </c>
      <c r="AS489" s="1">
        <v>874.94278305190903</v>
      </c>
      <c r="AT489" t="e">
        <v>#N/A</v>
      </c>
      <c r="AU489" t="e">
        <v>#N/A</v>
      </c>
      <c r="AV489" s="1">
        <v>12570.7543481674</v>
      </c>
      <c r="AW489" s="1">
        <v>0.58482369079999996</v>
      </c>
      <c r="AX489">
        <v>4777.6404782317004</v>
      </c>
      <c r="AY489" s="1">
        <v>0.22226807239999999</v>
      </c>
      <c r="AZ489">
        <v>2003.3053547454999</v>
      </c>
      <c r="BA489">
        <v>9.31988963E-2</v>
      </c>
      <c r="BB489">
        <v>2143.2470056841998</v>
      </c>
      <c r="BC489" s="1">
        <v>9.9709340399999999E-2</v>
      </c>
      <c r="BD489">
        <v>21494.947186828798</v>
      </c>
      <c r="BE489" s="1">
        <v>0.49656397916971701</v>
      </c>
      <c r="BF489">
        <v>0.27613720165745997</v>
      </c>
      <c r="BG489">
        <v>0.16322033653677601</v>
      </c>
      <c r="BH489">
        <v>4.4081534188730301E-2</v>
      </c>
      <c r="BI489">
        <v>1.99969484473164E-2</v>
      </c>
    </row>
    <row r="490" spans="1:61" x14ac:dyDescent="0.35">
      <c r="A490" t="s">
        <v>1733</v>
      </c>
      <c r="B490" t="s">
        <v>1114</v>
      </c>
      <c r="C490">
        <v>80</v>
      </c>
      <c r="D490">
        <v>8.1189283250000006</v>
      </c>
      <c r="E490">
        <v>649.51426600000002</v>
      </c>
      <c r="F490" t="e">
        <v>#N/A</v>
      </c>
      <c r="G490" t="e">
        <v>#N/A</v>
      </c>
      <c r="H490" t="e">
        <v>#N/A</v>
      </c>
      <c r="I490">
        <v>1.8901871168675002E-2</v>
      </c>
      <c r="J490">
        <v>0.94264246383696204</v>
      </c>
      <c r="K490">
        <v>3.7701184253150499E-2</v>
      </c>
      <c r="L490">
        <v>1</v>
      </c>
      <c r="M490" t="e">
        <v>#N/A</v>
      </c>
      <c r="N490">
        <v>0.183438572458443</v>
      </c>
      <c r="O490">
        <v>56769.788461529999</v>
      </c>
      <c r="P490" s="1">
        <v>0.15094339622641501</v>
      </c>
      <c r="Q490">
        <v>0.245283018867925</v>
      </c>
      <c r="R490">
        <v>0.60377358490566002</v>
      </c>
      <c r="S490">
        <v>15</v>
      </c>
      <c r="T490">
        <v>47104.733333329998</v>
      </c>
      <c r="U490" s="1">
        <v>43.300951066666698</v>
      </c>
      <c r="V490">
        <v>192529.53560222499</v>
      </c>
      <c r="W490" s="1">
        <v>0.63274034175583804</v>
      </c>
      <c r="X490">
        <v>0.14630628158119599</v>
      </c>
      <c r="Y490">
        <v>0.22095337666296599</v>
      </c>
      <c r="Z490">
        <v>0.36725965824416201</v>
      </c>
      <c r="AA490">
        <v>192.529535602225</v>
      </c>
      <c r="AB490">
        <v>4216.1645145450902</v>
      </c>
      <c r="AC490" s="1">
        <v>420.90399597165998</v>
      </c>
      <c r="AD490">
        <v>152682.344349847</v>
      </c>
      <c r="AE490" s="1">
        <v>187</v>
      </c>
      <c r="AF490">
        <v>36745</v>
      </c>
      <c r="AG490" s="1">
        <v>55973.277861825503</v>
      </c>
      <c r="AH490" s="1">
        <v>26.999964169860899</v>
      </c>
      <c r="AI490">
        <v>19.999997472341398</v>
      </c>
      <c r="AJ490">
        <v>22.406795039271501</v>
      </c>
      <c r="AK490">
        <v>0.5</v>
      </c>
      <c r="AL490">
        <v>0.35367999999999999</v>
      </c>
      <c r="AM490">
        <v>0.47269800000000001</v>
      </c>
      <c r="AN490">
        <v>0</v>
      </c>
      <c r="AO490">
        <v>0.77523254938554398</v>
      </c>
      <c r="AP490">
        <v>2495.1124630109398</v>
      </c>
      <c r="AQ490" s="1">
        <v>3496.2106590588701</v>
      </c>
      <c r="AR490" s="1">
        <v>8461.5389186848097</v>
      </c>
      <c r="AS490" s="1">
        <v>914.58045049313796</v>
      </c>
      <c r="AT490">
        <v>312.76835726961502</v>
      </c>
      <c r="AU490">
        <v>15680.210848517399</v>
      </c>
      <c r="AV490" s="1">
        <v>10930.920178143801</v>
      </c>
      <c r="AW490" s="1">
        <v>0.61453396760000001</v>
      </c>
      <c r="AX490">
        <v>3802.9132871398001</v>
      </c>
      <c r="AY490" s="1">
        <v>0.21379896230000001</v>
      </c>
      <c r="AZ490">
        <v>483.50750615049998</v>
      </c>
      <c r="BA490">
        <v>2.7182687399999999E-2</v>
      </c>
      <c r="BB490">
        <v>2569.9917943579999</v>
      </c>
      <c r="BC490" s="1">
        <v>0.1444843827</v>
      </c>
      <c r="BD490">
        <v>17787.3327657921</v>
      </c>
      <c r="BE490" s="1">
        <v>0.50323431921988904</v>
      </c>
      <c r="BF490">
        <v>0.29912238126507701</v>
      </c>
      <c r="BG490">
        <v>0.139964093598483</v>
      </c>
      <c r="BH490">
        <v>4.0344038636049399E-2</v>
      </c>
      <c r="BI490">
        <v>1.73351672805016E-2</v>
      </c>
    </row>
    <row r="491" spans="1:61" x14ac:dyDescent="0.35">
      <c r="A491" t="s">
        <v>1734</v>
      </c>
      <c r="B491" t="s">
        <v>1115</v>
      </c>
      <c r="C491">
        <v>87</v>
      </c>
      <c r="D491">
        <v>6.4730269655172403</v>
      </c>
      <c r="E491">
        <v>563.15334600000006</v>
      </c>
      <c r="F491" t="e">
        <v>#N/A</v>
      </c>
      <c r="G491" t="e">
        <v>#N/A</v>
      </c>
      <c r="H491" t="e">
        <v>#N/A</v>
      </c>
      <c r="I491" t="e">
        <v>#N/A</v>
      </c>
      <c r="J491">
        <v>0.97458628737101505</v>
      </c>
      <c r="K491" t="e">
        <v>#N/A</v>
      </c>
      <c r="L491">
        <v>1</v>
      </c>
      <c r="M491" t="e">
        <v>#N/A</v>
      </c>
      <c r="N491">
        <v>0.23807108418396999</v>
      </c>
      <c r="O491">
        <v>57823.446428570001</v>
      </c>
      <c r="P491" s="1">
        <v>0.25396825396825401</v>
      </c>
      <c r="Q491">
        <v>0.19047619047618999</v>
      </c>
      <c r="R491">
        <v>0.55555555555555602</v>
      </c>
      <c r="S491">
        <v>10.5</v>
      </c>
      <c r="T491">
        <v>61329.904761899998</v>
      </c>
      <c r="U491" s="1">
        <v>53.633651999999998</v>
      </c>
      <c r="V491">
        <v>154776.20903632199</v>
      </c>
      <c r="W491" s="1">
        <v>0.75538481236363197</v>
      </c>
      <c r="X491">
        <v>6.2098782117221203E-2</v>
      </c>
      <c r="Y491">
        <v>0.182516405519147</v>
      </c>
      <c r="Z491">
        <v>0.244615187636368</v>
      </c>
      <c r="AA491">
        <v>154.776209036322</v>
      </c>
      <c r="AB491">
        <v>3300.8806805526801</v>
      </c>
      <c r="AC491" s="1">
        <v>359.45997912973399</v>
      </c>
      <c r="AD491">
        <v>93810.826908534305</v>
      </c>
      <c r="AE491" s="1">
        <v>44</v>
      </c>
      <c r="AF491">
        <v>36822.5</v>
      </c>
      <c r="AG491" s="1">
        <v>51841.309739524397</v>
      </c>
      <c r="AH491" s="1">
        <v>25.599941666881399</v>
      </c>
      <c r="AI491">
        <v>19.999981774387901</v>
      </c>
      <c r="AJ491">
        <v>24.9071627838232</v>
      </c>
      <c r="AK491">
        <v>0.5</v>
      </c>
      <c r="AL491">
        <v>0.5</v>
      </c>
      <c r="AM491">
        <v>0.5</v>
      </c>
      <c r="AN491">
        <v>0</v>
      </c>
      <c r="AO491">
        <v>0.78044260442569102</v>
      </c>
      <c r="AP491">
        <v>3047.2482711662701</v>
      </c>
      <c r="AQ491" s="1">
        <v>4596.0363165453</v>
      </c>
      <c r="AR491" s="1">
        <v>12148.742573572499</v>
      </c>
      <c r="AS491" s="1">
        <v>594.140410203653</v>
      </c>
      <c r="AT491">
        <v>417.81449346125299</v>
      </c>
      <c r="AU491">
        <v>20803.982064948999</v>
      </c>
      <c r="AV491" s="1">
        <v>15975.7336693571</v>
      </c>
      <c r="AW491" s="1">
        <v>0.67922204500000005</v>
      </c>
      <c r="AX491">
        <v>2598.7893354886</v>
      </c>
      <c r="AY491" s="1">
        <v>0.1104897618</v>
      </c>
      <c r="AZ491">
        <v>1239.6505694153</v>
      </c>
      <c r="BA491">
        <v>5.2704809200000001E-2</v>
      </c>
      <c r="BB491">
        <v>3706.4612262197002</v>
      </c>
      <c r="BC491" s="1">
        <v>0.15758338399999999</v>
      </c>
      <c r="BD491">
        <v>23520.634800480701</v>
      </c>
      <c r="BE491" s="1">
        <v>0.51330809394647903</v>
      </c>
      <c r="BF491">
        <v>0.24801776333126699</v>
      </c>
      <c r="BG491">
        <v>0.119922096398176</v>
      </c>
      <c r="BH491">
        <v>1.8133299584675199E-2</v>
      </c>
      <c r="BI491">
        <v>0.10061874673940099</v>
      </c>
    </row>
    <row r="492" spans="1:61" x14ac:dyDescent="0.35">
      <c r="A492" t="s">
        <v>1735</v>
      </c>
      <c r="B492" t="s">
        <v>1116</v>
      </c>
      <c r="C492">
        <v>26</v>
      </c>
      <c r="D492">
        <v>15.4339606923077</v>
      </c>
      <c r="E492">
        <v>401.28297800000001</v>
      </c>
      <c r="F492" t="e">
        <v>#N/A</v>
      </c>
      <c r="G492" t="e">
        <v>#N/A</v>
      </c>
      <c r="H492" t="e">
        <v>#N/A</v>
      </c>
      <c r="I492">
        <v>2.4584420860262201E-2</v>
      </c>
      <c r="J492">
        <v>0.93068032738371398</v>
      </c>
      <c r="K492">
        <v>3.5168818479274402E-2</v>
      </c>
      <c r="L492">
        <v>0.51509983411407301</v>
      </c>
      <c r="M492">
        <v>3.2338951835279003E-2</v>
      </c>
      <c r="N492">
        <v>0.16008615158075701</v>
      </c>
      <c r="O492">
        <v>49217.949247069999</v>
      </c>
      <c r="P492" s="1">
        <v>0.183673469387755</v>
      </c>
      <c r="Q492">
        <v>0.38775510204081598</v>
      </c>
      <c r="R492">
        <v>0.42857142857142899</v>
      </c>
      <c r="S492">
        <v>4.1500000000000004</v>
      </c>
      <c r="T492">
        <v>72154.255421680005</v>
      </c>
      <c r="U492" s="1">
        <v>96.694693493975905</v>
      </c>
      <c r="V492">
        <v>247170.165289194</v>
      </c>
      <c r="W492" s="1">
        <v>0.93458871577386904</v>
      </c>
      <c r="X492">
        <v>2.86985414554876E-2</v>
      </c>
      <c r="Y492">
        <v>3.6712742770643798E-2</v>
      </c>
      <c r="Z492">
        <v>6.5411284226131405E-2</v>
      </c>
      <c r="AA492">
        <v>247.17016528919399</v>
      </c>
      <c r="AB492">
        <v>5730.6691937478599</v>
      </c>
      <c r="AC492" s="1">
        <v>881.65080353844496</v>
      </c>
      <c r="AD492">
        <v>180776.477120203</v>
      </c>
      <c r="AE492" s="1">
        <v>296</v>
      </c>
      <c r="AF492">
        <v>38901</v>
      </c>
      <c r="AG492" s="1">
        <v>59414.065759637197</v>
      </c>
      <c r="AH492" s="1">
        <v>39.849946173957001</v>
      </c>
      <c r="AI492">
        <v>22.549997383959699</v>
      </c>
      <c r="AJ492">
        <v>22.549684345873999</v>
      </c>
      <c r="AK492">
        <v>1.5</v>
      </c>
      <c r="AL492">
        <v>1.041067</v>
      </c>
      <c r="AM492">
        <v>0.87868299999999999</v>
      </c>
      <c r="AN492">
        <v>0</v>
      </c>
      <c r="AO492" s="1">
        <v>1.0243712425876099</v>
      </c>
      <c r="AP492">
        <v>2287.7195902388899</v>
      </c>
      <c r="AQ492" s="1">
        <v>2885.37145475431</v>
      </c>
      <c r="AR492" s="1">
        <v>8234.2982911176496</v>
      </c>
      <c r="AS492" s="1">
        <v>474.27007980388299</v>
      </c>
      <c r="AT492">
        <v>196.20293986155599</v>
      </c>
      <c r="AU492">
        <v>14077.8623557763</v>
      </c>
      <c r="AV492" s="1">
        <v>10199.1492137022</v>
      </c>
      <c r="AW492" s="1">
        <v>0.54352675760000002</v>
      </c>
      <c r="AX492">
        <v>4726.5186094676001</v>
      </c>
      <c r="AY492" s="1">
        <v>0.25188270909999999</v>
      </c>
      <c r="AZ492">
        <v>1772.5614645262999</v>
      </c>
      <c r="BA492">
        <v>9.4462250299999995E-2</v>
      </c>
      <c r="BB492">
        <v>2066.5308117259001</v>
      </c>
      <c r="BC492" s="1">
        <v>0.1101282831</v>
      </c>
      <c r="BD492">
        <v>18764.760099422001</v>
      </c>
      <c r="BE492" s="1">
        <v>0.51269932669025498</v>
      </c>
      <c r="BF492">
        <v>0.18471719617527099</v>
      </c>
      <c r="BG492">
        <v>0.22798020808063199</v>
      </c>
      <c r="BH492">
        <v>4.5940139056084697E-2</v>
      </c>
      <c r="BI492">
        <v>2.8663129997757199E-2</v>
      </c>
    </row>
    <row r="493" spans="1:61" x14ac:dyDescent="0.35">
      <c r="A493" t="s">
        <v>1736</v>
      </c>
      <c r="B493" t="s">
        <v>1117</v>
      </c>
      <c r="C493">
        <v>65</v>
      </c>
      <c r="D493">
        <v>71.689123384615399</v>
      </c>
      <c r="E493">
        <v>4659.7930200000001</v>
      </c>
      <c r="F493">
        <v>0.12515874275139399</v>
      </c>
      <c r="G493">
        <v>5.0170319818819399E-2</v>
      </c>
      <c r="H493" t="e">
        <v>#N/A</v>
      </c>
      <c r="I493">
        <v>3.8898622518414201E-2</v>
      </c>
      <c r="J493">
        <v>0.72718172399443803</v>
      </c>
      <c r="K493">
        <v>5.75451784906678E-2</v>
      </c>
      <c r="L493">
        <v>0.39836484854137699</v>
      </c>
      <c r="M493">
        <v>4.8596170484734802E-2</v>
      </c>
      <c r="N493">
        <v>0.17204523784377401</v>
      </c>
      <c r="O493">
        <v>69264.012431299998</v>
      </c>
      <c r="P493" s="1">
        <v>0.25724637681159401</v>
      </c>
      <c r="Q493">
        <v>0.155797101449275</v>
      </c>
      <c r="R493">
        <v>0.58695652173913004</v>
      </c>
      <c r="S493">
        <v>34.4</v>
      </c>
      <c r="T493">
        <v>93761.656976740007</v>
      </c>
      <c r="U493" s="1">
        <v>135.45909941860501</v>
      </c>
      <c r="V493">
        <v>310605.745746192</v>
      </c>
      <c r="W493" s="1">
        <v>0.77677565086663702</v>
      </c>
      <c r="X493">
        <v>0.174303849696018</v>
      </c>
      <c r="Y493">
        <v>4.8920499437345298E-2</v>
      </c>
      <c r="Z493">
        <v>0.223224349133363</v>
      </c>
      <c r="AA493">
        <v>310.60574574619199</v>
      </c>
      <c r="AB493">
        <v>7358.2266106746501</v>
      </c>
      <c r="AC493" s="1">
        <v>725.30132250380495</v>
      </c>
      <c r="AD493">
        <v>189570.42381180101</v>
      </c>
      <c r="AE493" s="1">
        <v>328</v>
      </c>
      <c r="AF493">
        <v>51011</v>
      </c>
      <c r="AG493" s="1">
        <v>84636.629750657099</v>
      </c>
      <c r="AH493" s="1">
        <v>28.1599875715869</v>
      </c>
      <c r="AI493">
        <v>23.459999473615301</v>
      </c>
      <c r="AJ493">
        <v>23.459994213734401</v>
      </c>
      <c r="AK493">
        <v>2.8</v>
      </c>
      <c r="AL493">
        <v>1.4355819999999999</v>
      </c>
      <c r="AM493">
        <v>1.106501</v>
      </c>
      <c r="AN493">
        <v>1907.8396040002699</v>
      </c>
      <c r="AO493" s="1">
        <v>1.1593401461811901</v>
      </c>
      <c r="AP493">
        <v>1530.52868429766</v>
      </c>
      <c r="AQ493" s="1">
        <v>2378.6108744375101</v>
      </c>
      <c r="AR493" s="1">
        <v>6830.9962767402103</v>
      </c>
      <c r="AS493" s="1">
        <v>843.47339745145996</v>
      </c>
      <c r="AT493">
        <v>370.82148125111399</v>
      </c>
      <c r="AU493">
        <v>11954.430714177901</v>
      </c>
      <c r="AV493" s="1">
        <v>5048.7802577867997</v>
      </c>
      <c r="AW493" s="1">
        <v>0.34877896739999997</v>
      </c>
      <c r="AX493">
        <v>7580.6365383873999</v>
      </c>
      <c r="AY493" s="1">
        <v>0.52368422640000001</v>
      </c>
      <c r="AZ493">
        <v>954.09571975979998</v>
      </c>
      <c r="BA493">
        <v>6.5910676000000001E-2</v>
      </c>
      <c r="BB493">
        <v>892.07440395959998</v>
      </c>
      <c r="BC493" s="1">
        <v>6.1626130199999997E-2</v>
      </c>
      <c r="BD493">
        <v>14475.5869198936</v>
      </c>
      <c r="BE493" s="1">
        <v>0.58195718139032304</v>
      </c>
      <c r="BF493">
        <v>0.25016009541021</v>
      </c>
      <c r="BG493">
        <v>0.123565674702317</v>
      </c>
      <c r="BH493">
        <v>2.8505978579415201E-2</v>
      </c>
      <c r="BI493">
        <v>1.5811069917735399E-2</v>
      </c>
    </row>
    <row r="494" spans="1:61" x14ac:dyDescent="0.35">
      <c r="A494" t="s">
        <v>1737</v>
      </c>
      <c r="B494" t="s">
        <v>1118</v>
      </c>
      <c r="C494">
        <v>68</v>
      </c>
      <c r="D494">
        <v>61.029265838235297</v>
      </c>
      <c r="E494">
        <v>4149.9900770000004</v>
      </c>
      <c r="F494">
        <v>7.7121173627654601E-3</v>
      </c>
      <c r="G494">
        <v>1.46534030066366E-2</v>
      </c>
      <c r="H494" t="e">
        <v>#N/A</v>
      </c>
      <c r="I494">
        <v>3.2381484124629101E-2</v>
      </c>
      <c r="J494">
        <v>0.90656976180540105</v>
      </c>
      <c r="K494">
        <v>3.7591073428423299E-2</v>
      </c>
      <c r="L494">
        <v>0.39330262364257501</v>
      </c>
      <c r="M494">
        <v>1.2093337738359E-2</v>
      </c>
      <c r="N494">
        <v>0.14389520076033299</v>
      </c>
      <c r="O494">
        <v>72423.713221430007</v>
      </c>
      <c r="P494" s="1">
        <v>0.22131147540983601</v>
      </c>
      <c r="Q494">
        <v>0.241803278688525</v>
      </c>
      <c r="R494">
        <v>0.536885245901639</v>
      </c>
      <c r="S494">
        <v>16.5</v>
      </c>
      <c r="T494">
        <v>114804.72727272</v>
      </c>
      <c r="U494" s="1">
        <v>251.51455012121201</v>
      </c>
      <c r="V494">
        <v>258519.76272086901</v>
      </c>
      <c r="W494" s="1">
        <v>0.70650871607047905</v>
      </c>
      <c r="X494">
        <v>0.21387757677660699</v>
      </c>
      <c r="Y494">
        <v>7.9613707152913396E-2</v>
      </c>
      <c r="Z494">
        <v>0.29349128392952101</v>
      </c>
      <c r="AA494">
        <v>258.51976272086898</v>
      </c>
      <c r="AB494">
        <v>5616.6505383188696</v>
      </c>
      <c r="AC494" s="1">
        <v>463.76708962911601</v>
      </c>
      <c r="AD494">
        <v>179394.79419615399</v>
      </c>
      <c r="AE494" s="1">
        <v>287</v>
      </c>
      <c r="AF494">
        <v>47472.5</v>
      </c>
      <c r="AG494" s="1">
        <v>75031.644729178806</v>
      </c>
      <c r="AH494" s="1">
        <v>41.679997827052098</v>
      </c>
      <c r="AI494">
        <v>19.999998152987999</v>
      </c>
      <c r="AJ494">
        <v>20.000796654712602</v>
      </c>
      <c r="AK494">
        <v>0.5</v>
      </c>
      <c r="AL494">
        <v>0.327598</v>
      </c>
      <c r="AM494">
        <v>0.36443399999999998</v>
      </c>
      <c r="AN494">
        <v>1573.20386286794</v>
      </c>
      <c r="AO494" s="1">
        <v>0.88567183308545805</v>
      </c>
      <c r="AP494">
        <v>1561.49612884966</v>
      </c>
      <c r="AQ494" s="1">
        <v>1885.17604737396</v>
      </c>
      <c r="AR494" s="1">
        <v>8448.0528626574796</v>
      </c>
      <c r="AS494" s="1">
        <v>963.727663390266</v>
      </c>
      <c r="AT494" s="1">
        <v>96.067174283029004</v>
      </c>
      <c r="AU494">
        <v>12954.519876554399</v>
      </c>
      <c r="AV494" s="1">
        <v>4817.9778868734002</v>
      </c>
      <c r="AW494" s="1">
        <v>0.34747514340000002</v>
      </c>
      <c r="AX494">
        <v>6154.3703783126002</v>
      </c>
      <c r="AY494" s="1">
        <v>0.44385648509999998</v>
      </c>
      <c r="AZ494">
        <v>1259.1265473052999</v>
      </c>
      <c r="BA494">
        <v>9.08088804E-2</v>
      </c>
      <c r="BB494">
        <v>1634.2015612729001</v>
      </c>
      <c r="BC494" s="1">
        <v>0.11785949110000001</v>
      </c>
      <c r="BD494">
        <v>13865.6763737642</v>
      </c>
      <c r="BE494" s="1">
        <v>0.50918440685964295</v>
      </c>
      <c r="BF494">
        <v>0.18333212402075999</v>
      </c>
      <c r="BG494">
        <v>0.26407607621689799</v>
      </c>
      <c r="BH494">
        <v>2.2209886177810799E-2</v>
      </c>
      <c r="BI494">
        <v>2.1197506724886898E-2</v>
      </c>
    </row>
    <row r="495" spans="1:61" x14ac:dyDescent="0.35">
      <c r="A495" t="s">
        <v>1738</v>
      </c>
      <c r="B495" t="s">
        <v>1119</v>
      </c>
      <c r="C495">
        <v>89</v>
      </c>
      <c r="D495">
        <v>10.836356820224699</v>
      </c>
      <c r="E495">
        <v>964.43575699999997</v>
      </c>
      <c r="F495">
        <v>2.37136802801345E-2</v>
      </c>
      <c r="G495" t="e">
        <v>#N/A</v>
      </c>
      <c r="H495" t="e">
        <v>#N/A</v>
      </c>
      <c r="I495">
        <v>2.3226081771751301E-2</v>
      </c>
      <c r="J495">
        <v>0.91558329883414002</v>
      </c>
      <c r="K495">
        <v>2.9629302137890699E-2</v>
      </c>
      <c r="L495">
        <v>0.42396453102361198</v>
      </c>
      <c r="M495">
        <v>2.2399519500295E-2</v>
      </c>
      <c r="N495">
        <v>0.16187710068608799</v>
      </c>
      <c r="O495">
        <v>65862.969207960006</v>
      </c>
      <c r="P495" s="1">
        <v>0.35384615384615398</v>
      </c>
      <c r="Q495">
        <v>0.18461538461538499</v>
      </c>
      <c r="R495">
        <v>0.46153846153846201</v>
      </c>
      <c r="S495">
        <v>11.5</v>
      </c>
      <c r="T495">
        <v>66400.695652170005</v>
      </c>
      <c r="U495" s="1">
        <v>83.863978869565202</v>
      </c>
      <c r="V495">
        <v>172834.238869889</v>
      </c>
      <c r="W495" s="1">
        <v>0.83678874099272704</v>
      </c>
      <c r="X495">
        <v>6.4195687835538001E-2</v>
      </c>
      <c r="Y495">
        <v>9.9015571171734998E-2</v>
      </c>
      <c r="Z495">
        <v>0.16321125900727301</v>
      </c>
      <c r="AA495">
        <v>172.83423886988899</v>
      </c>
      <c r="AB495">
        <v>3593.0221114769402</v>
      </c>
      <c r="AC495" s="1">
        <v>423.91817913487</v>
      </c>
      <c r="AD495">
        <v>144532.682717466</v>
      </c>
      <c r="AE495" s="1">
        <v>153</v>
      </c>
      <c r="AF495">
        <v>42403</v>
      </c>
      <c r="AG495" s="1">
        <v>61957.524339934003</v>
      </c>
      <c r="AH495" s="1">
        <v>27.1699023184967</v>
      </c>
      <c r="AI495">
        <v>19.999994264502799</v>
      </c>
      <c r="AJ495">
        <v>21.2291437318585</v>
      </c>
      <c r="AK495">
        <v>1.9</v>
      </c>
      <c r="AL495">
        <v>1.0346660000000001</v>
      </c>
      <c r="AM495">
        <v>1.74905</v>
      </c>
      <c r="AN495">
        <v>1635.5146297214701</v>
      </c>
      <c r="AO495">
        <v>1.37009727166322</v>
      </c>
      <c r="AP495">
        <v>1732.84559170487</v>
      </c>
      <c r="AQ495" s="1">
        <v>2869.7109682133</v>
      </c>
      <c r="AR495" s="1">
        <v>7558.1661060291899</v>
      </c>
      <c r="AS495" s="1">
        <v>838.31340152188102</v>
      </c>
      <c r="AT495">
        <v>296.46604029842098</v>
      </c>
      <c r="AU495">
        <v>13295.502107767699</v>
      </c>
      <c r="AV495" s="1">
        <v>8830.1920146839002</v>
      </c>
      <c r="AW495" s="1">
        <v>0.53745799920000004</v>
      </c>
      <c r="AX495">
        <v>4850.2692173570003</v>
      </c>
      <c r="AY495" s="1">
        <v>0.2952162291</v>
      </c>
      <c r="AZ495">
        <v>1161.6348459757</v>
      </c>
      <c r="BA495">
        <v>7.0704005E-2</v>
      </c>
      <c r="BB495">
        <v>1587.4519579835001</v>
      </c>
      <c r="BC495">
        <v>9.66217667E-2</v>
      </c>
      <c r="BD495">
        <v>16429.548036000098</v>
      </c>
      <c r="BE495" s="1">
        <v>0.54470813059965595</v>
      </c>
      <c r="BF495">
        <v>0.18999708221780401</v>
      </c>
      <c r="BG495">
        <v>0.19276648073833599</v>
      </c>
      <c r="BH495">
        <v>5.9779955180388103E-2</v>
      </c>
      <c r="BI495">
        <v>1.2748351263816E-2</v>
      </c>
    </row>
    <row r="496" spans="1:61" x14ac:dyDescent="0.35">
      <c r="A496" t="s">
        <v>1739</v>
      </c>
      <c r="B496" t="s">
        <v>1120</v>
      </c>
      <c r="C496">
        <v>38</v>
      </c>
      <c r="D496">
        <v>149.40759421052601</v>
      </c>
      <c r="E496">
        <v>5677.4885800000002</v>
      </c>
      <c r="F496">
        <v>3.4683919344959097E-2</v>
      </c>
      <c r="G496">
        <v>2.1534040729112299E-2</v>
      </c>
      <c r="H496" t="e">
        <v>#N/A</v>
      </c>
      <c r="I496">
        <v>2.8343023475893001E-2</v>
      </c>
      <c r="J496">
        <v>0.87590260472858095</v>
      </c>
      <c r="K496">
        <v>3.9017095272439399E-2</v>
      </c>
      <c r="L496">
        <v>0.14019927874662</v>
      </c>
      <c r="M496">
        <v>6.3132186045432599E-3</v>
      </c>
      <c r="N496">
        <v>0.122594193234942</v>
      </c>
      <c r="O496">
        <v>71147.60586476</v>
      </c>
      <c r="P496" s="1">
        <v>0.25368731563421798</v>
      </c>
      <c r="Q496">
        <v>0.16814159292035399</v>
      </c>
      <c r="R496">
        <v>0.578171091445428</v>
      </c>
      <c r="S496">
        <v>36.01</v>
      </c>
      <c r="T496">
        <v>100115.24576506</v>
      </c>
      <c r="U496" s="1">
        <v>157.66422049430699</v>
      </c>
      <c r="V496">
        <v>297902.640607337</v>
      </c>
      <c r="W496" s="1">
        <v>0.86754829091490604</v>
      </c>
      <c r="X496">
        <v>5.42708520783452E-2</v>
      </c>
      <c r="Y496">
        <v>7.8180857006748594E-2</v>
      </c>
      <c r="Z496">
        <v>0.13245170908509399</v>
      </c>
      <c r="AA496">
        <v>297.90264060733699</v>
      </c>
      <c r="AB496">
        <v>8104.3153767118602</v>
      </c>
      <c r="AC496" s="1">
        <v>945.53562272422903</v>
      </c>
      <c r="AD496">
        <v>265405.86748391099</v>
      </c>
      <c r="AE496" s="1">
        <v>496</v>
      </c>
      <c r="AF496">
        <v>72168</v>
      </c>
      <c r="AG496" s="1">
        <v>133219.270966982</v>
      </c>
      <c r="AH496" s="1">
        <v>48.599995825465697</v>
      </c>
      <c r="AI496">
        <v>25.389999954474799</v>
      </c>
      <c r="AJ496">
        <v>25.389997211037301</v>
      </c>
      <c r="AK496">
        <v>2</v>
      </c>
      <c r="AL496">
        <v>1.650998</v>
      </c>
      <c r="AM496">
        <v>1.8546320000000001</v>
      </c>
      <c r="AN496">
        <v>0</v>
      </c>
      <c r="AO496">
        <v>0.45566796844886498</v>
      </c>
      <c r="AP496">
        <v>1219.49001084561</v>
      </c>
      <c r="AQ496" s="1">
        <v>2143.3602443283098</v>
      </c>
      <c r="AR496" s="1">
        <v>6939.7662372752802</v>
      </c>
      <c r="AS496" s="1">
        <v>779.25685761573095</v>
      </c>
      <c r="AT496" s="1">
        <v>467.84061871243802</v>
      </c>
      <c r="AU496">
        <v>11549.7139687774</v>
      </c>
      <c r="AV496" s="1">
        <v>3694.8989456446002</v>
      </c>
      <c r="AW496" s="1">
        <v>0.3097895611</v>
      </c>
      <c r="AX496">
        <v>6893.3990834658998</v>
      </c>
      <c r="AY496" s="1">
        <v>0.57795980560000004</v>
      </c>
      <c r="AZ496">
        <v>785.02228858989997</v>
      </c>
      <c r="BA496">
        <v>6.5818230399999997E-2</v>
      </c>
      <c r="BB496">
        <v>553.80509185760002</v>
      </c>
      <c r="BC496" s="1">
        <v>4.6432402800000001E-2</v>
      </c>
      <c r="BD496">
        <v>11927.125409558001</v>
      </c>
      <c r="BE496" s="1">
        <v>0.59329490039782695</v>
      </c>
      <c r="BF496">
        <v>0.22760993814715799</v>
      </c>
      <c r="BG496">
        <v>0.13000515898200299</v>
      </c>
      <c r="BH496">
        <v>3.6878385062407697E-2</v>
      </c>
      <c r="BI496">
        <v>1.2211617410604E-2</v>
      </c>
    </row>
    <row r="497" spans="1:61" x14ac:dyDescent="0.35">
      <c r="A497" t="s">
        <v>1740</v>
      </c>
      <c r="B497" t="s">
        <v>1121</v>
      </c>
      <c r="C497">
        <v>17</v>
      </c>
      <c r="D497">
        <v>402.06902641176498</v>
      </c>
      <c r="E497">
        <v>6835.1734489999999</v>
      </c>
      <c r="F497">
        <v>4.8200003269574304E-3</v>
      </c>
      <c r="G497">
        <v>0.306492669231754</v>
      </c>
      <c r="H497">
        <v>1.77573883135432E-3</v>
      </c>
      <c r="I497">
        <v>0.120399829522604</v>
      </c>
      <c r="J497">
        <v>0.414764608650255</v>
      </c>
      <c r="K497">
        <v>0.15174715343707601</v>
      </c>
      <c r="L497">
        <v>1</v>
      </c>
      <c r="M497">
        <v>0.12611082371519799</v>
      </c>
      <c r="N497">
        <v>0.185890026753886</v>
      </c>
      <c r="O497">
        <v>64998.804849630003</v>
      </c>
      <c r="P497" s="1">
        <v>0.45679012345678999</v>
      </c>
      <c r="Q497">
        <v>0.220458553791887</v>
      </c>
      <c r="R497">
        <v>0.32275132275132301</v>
      </c>
      <c r="S497">
        <v>99.43</v>
      </c>
      <c r="T497">
        <v>83387.076335110003</v>
      </c>
      <c r="U497" s="1">
        <v>68.743572855275104</v>
      </c>
      <c r="V497">
        <v>117955.67237843201</v>
      </c>
      <c r="W497" s="1">
        <v>0.670719293286969</v>
      </c>
      <c r="X497">
        <v>0.227276146029008</v>
      </c>
      <c r="Y497">
        <v>0.102004560684022</v>
      </c>
      <c r="Z497">
        <v>0.329280706713031</v>
      </c>
      <c r="AA497">
        <v>117.955672378432</v>
      </c>
      <c r="AB497">
        <v>3977.2480102867398</v>
      </c>
      <c r="AC497" s="1">
        <v>424.08574729352102</v>
      </c>
      <c r="AD497">
        <v>71935.925066694894</v>
      </c>
      <c r="AE497" s="1">
        <v>18</v>
      </c>
      <c r="AF497">
        <v>31858</v>
      </c>
      <c r="AG497" s="1">
        <v>45424.755113994797</v>
      </c>
      <c r="AH497" s="1">
        <v>55.2999893483682</v>
      </c>
      <c r="AI497">
        <v>28.222599678744398</v>
      </c>
      <c r="AJ497">
        <v>40.249999972713503</v>
      </c>
      <c r="AK497">
        <v>6.61</v>
      </c>
      <c r="AL497">
        <v>4.961659</v>
      </c>
      <c r="AM497">
        <v>6.3692729999999997</v>
      </c>
      <c r="AN497">
        <v>0</v>
      </c>
      <c r="AO497">
        <v>0.94940536745598902</v>
      </c>
      <c r="AP497">
        <v>2904.6718035962499</v>
      </c>
      <c r="AQ497" s="1">
        <v>2702.59118774851</v>
      </c>
      <c r="AR497" s="1">
        <v>9522.9603923983796</v>
      </c>
      <c r="AS497" s="1">
        <v>1804.2042008172</v>
      </c>
      <c r="AT497">
        <v>1012.63405407988</v>
      </c>
      <c r="AU497">
        <v>17947.0616386402</v>
      </c>
      <c r="AV497" s="1">
        <v>10865.692614964801</v>
      </c>
      <c r="AW497" s="1">
        <v>0.54240349470000004</v>
      </c>
      <c r="AX497">
        <v>3441.7509550792001</v>
      </c>
      <c r="AY497" s="1">
        <v>0.17180844449999999</v>
      </c>
      <c r="AZ497">
        <v>934.6442866845</v>
      </c>
      <c r="BA497">
        <v>4.6656420800000001E-2</v>
      </c>
      <c r="BB497">
        <v>4790.4021998150001</v>
      </c>
      <c r="BC497" s="1">
        <v>0.23913164000000001</v>
      </c>
      <c r="BD497">
        <v>20032.490056543498</v>
      </c>
      <c r="BE497" s="1">
        <v>0.60912306541570704</v>
      </c>
      <c r="BF497">
        <v>0.234444457271416</v>
      </c>
      <c r="BG497">
        <v>0.10014738190594399</v>
      </c>
      <c r="BH497">
        <v>4.7977365625517999E-2</v>
      </c>
      <c r="BI497">
        <v>8.30772978141491E-3</v>
      </c>
    </row>
    <row r="498" spans="1:61" x14ac:dyDescent="0.35">
      <c r="A498" t="s">
        <v>1741</v>
      </c>
      <c r="B498" t="s">
        <v>1122</v>
      </c>
      <c r="C498">
        <v>22</v>
      </c>
      <c r="D498">
        <v>142.13400918181799</v>
      </c>
      <c r="E498">
        <v>3126.948202</v>
      </c>
      <c r="F498">
        <v>1.1121791256464199E-2</v>
      </c>
      <c r="G498">
        <v>0.197292699356687</v>
      </c>
      <c r="H498" t="e">
        <v>#N/A</v>
      </c>
      <c r="I498">
        <v>0.11893228467594399</v>
      </c>
      <c r="J498">
        <v>0.57300954252617198</v>
      </c>
      <c r="K498">
        <v>9.7392296372939294E-2</v>
      </c>
      <c r="L498">
        <v>0.55685981847456301</v>
      </c>
      <c r="M498">
        <v>1.17292476617389E-2</v>
      </c>
      <c r="N498">
        <v>0.17831170250835901</v>
      </c>
      <c r="O498">
        <v>70304.917498170005</v>
      </c>
      <c r="P498" s="1">
        <v>0.28112449799196798</v>
      </c>
      <c r="Q498">
        <v>0.188755020080321</v>
      </c>
      <c r="R498">
        <v>0.530120481927711</v>
      </c>
      <c r="S498">
        <v>27.6</v>
      </c>
      <c r="T498">
        <v>102215.59420289</v>
      </c>
      <c r="U498" s="1">
        <v>113.29522471014501</v>
      </c>
      <c r="V498">
        <v>272548.99184287799</v>
      </c>
      <c r="W498" s="1">
        <v>0.72611583844666205</v>
      </c>
      <c r="X498">
        <v>0.25204016659122302</v>
      </c>
      <c r="Y498">
        <v>2.1843994962115299E-2</v>
      </c>
      <c r="Z498">
        <v>0.273884161553338</v>
      </c>
      <c r="AA498">
        <v>272.54899184287802</v>
      </c>
      <c r="AB498">
        <v>10388.558076920801</v>
      </c>
      <c r="AC498" s="1">
        <v>944.69914087818995</v>
      </c>
      <c r="AD498">
        <v>214023.35063528799</v>
      </c>
      <c r="AE498" s="1">
        <v>407</v>
      </c>
      <c r="AF498">
        <v>42957.5</v>
      </c>
      <c r="AG498" s="1">
        <v>81111.116915100502</v>
      </c>
      <c r="AH498" s="1">
        <v>74.999986571030902</v>
      </c>
      <c r="AI498">
        <v>35.5724985033848</v>
      </c>
      <c r="AJ498">
        <v>42.2481953825312</v>
      </c>
      <c r="AK498">
        <v>2.25</v>
      </c>
      <c r="AL498">
        <v>1.831545</v>
      </c>
      <c r="AM498">
        <v>2.129324</v>
      </c>
      <c r="AN498">
        <v>0</v>
      </c>
      <c r="AO498" s="1">
        <v>0.818073683993084</v>
      </c>
      <c r="AP498">
        <v>1895.9412491093101</v>
      </c>
      <c r="AQ498" s="1">
        <v>3401.5351335839</v>
      </c>
      <c r="AR498" s="1">
        <v>9183.5421551380095</v>
      </c>
      <c r="AS498" s="1">
        <v>1245.1565419311</v>
      </c>
      <c r="AT498">
        <v>592.03548329196099</v>
      </c>
      <c r="AU498">
        <v>16318.210563054299</v>
      </c>
      <c r="AV498" s="1">
        <v>3556.6465101717999</v>
      </c>
      <c r="AW498" s="1">
        <v>0.22340031099999999</v>
      </c>
      <c r="AX498">
        <v>9110.5417837488003</v>
      </c>
      <c r="AY498" s="1">
        <v>0.57225194069999996</v>
      </c>
      <c r="AZ498">
        <v>1106.9815244867</v>
      </c>
      <c r="BA498">
        <v>6.9531795199999996E-2</v>
      </c>
      <c r="BB498">
        <v>2146.3385029074998</v>
      </c>
      <c r="BC498" s="1">
        <v>0.1348159531</v>
      </c>
      <c r="BD498">
        <v>15920.508321314799</v>
      </c>
      <c r="BE498" s="1">
        <v>0.61149495608950299</v>
      </c>
      <c r="BF498">
        <v>0.20204798466840401</v>
      </c>
      <c r="BG498">
        <v>0.14546814028718599</v>
      </c>
      <c r="BH498">
        <v>2.8042028578522098E-2</v>
      </c>
      <c r="BI498">
        <v>1.29468903763843E-2</v>
      </c>
    </row>
    <row r="499" spans="1:61" x14ac:dyDescent="0.35">
      <c r="A499" t="s">
        <v>1742</v>
      </c>
      <c r="B499" t="s">
        <v>1123</v>
      </c>
      <c r="C499">
        <v>35</v>
      </c>
      <c r="D499">
        <v>25.426260028571399</v>
      </c>
      <c r="E499">
        <v>889.91910099999996</v>
      </c>
      <c r="F499" t="e">
        <v>#N/A</v>
      </c>
      <c r="G499" t="e">
        <v>#N/A</v>
      </c>
      <c r="H499" t="e">
        <v>#N/A</v>
      </c>
      <c r="I499">
        <v>3.3697054726791298E-2</v>
      </c>
      <c r="J499">
        <v>0.93506357790549699</v>
      </c>
      <c r="K499">
        <v>2.2164826634330601E-2</v>
      </c>
      <c r="L499">
        <v>0.42355679312377598</v>
      </c>
      <c r="M499" t="e">
        <v>#N/A</v>
      </c>
      <c r="N499">
        <v>0.13720199229499999</v>
      </c>
      <c r="O499">
        <v>69351.179122539994</v>
      </c>
      <c r="P499" s="1">
        <v>8.6956521739130405E-2</v>
      </c>
      <c r="Q499">
        <v>0.15942028985507201</v>
      </c>
      <c r="R499">
        <v>0.75362318840579701</v>
      </c>
      <c r="S499">
        <v>10.17</v>
      </c>
      <c r="T499">
        <v>71319.457227129999</v>
      </c>
      <c r="U499" s="1">
        <v>87.504336381514193</v>
      </c>
      <c r="V499">
        <v>318480.39859074802</v>
      </c>
      <c r="W499" s="1">
        <v>0.790688888105604</v>
      </c>
      <c r="X499">
        <v>0.11311116904596499</v>
      </c>
      <c r="Y499">
        <v>9.6199942848431003E-2</v>
      </c>
      <c r="Z499">
        <v>0.209311111894396</v>
      </c>
      <c r="AA499">
        <v>318.480398590748</v>
      </c>
      <c r="AB499">
        <v>6691.3037300904098</v>
      </c>
      <c r="AC499" s="1">
        <v>809.50848137824198</v>
      </c>
      <c r="AD499" s="1">
        <v>220843.96377982199</v>
      </c>
      <c r="AE499" s="1">
        <v>422</v>
      </c>
      <c r="AF499">
        <v>39052</v>
      </c>
      <c r="AG499" s="1">
        <v>71172.521506682897</v>
      </c>
      <c r="AH499" s="1">
        <v>30.4999860627996</v>
      </c>
      <c r="AI499">
        <v>19.9999991075351</v>
      </c>
      <c r="AJ499">
        <v>19.999987522681401</v>
      </c>
      <c r="AK499">
        <v>3.5</v>
      </c>
      <c r="AL499">
        <v>3.3222160000000001</v>
      </c>
      <c r="AM499">
        <v>3.41838</v>
      </c>
      <c r="AN499">
        <v>3197.0087132673002</v>
      </c>
      <c r="AO499">
        <v>1.2799581010018499</v>
      </c>
      <c r="AP499">
        <v>2442.1980464941198</v>
      </c>
      <c r="AQ499" s="1">
        <v>3300.7632566816901</v>
      </c>
      <c r="AR499" s="1">
        <v>8372.4716793105508</v>
      </c>
      <c r="AS499" s="1">
        <v>496.08491322853399</v>
      </c>
      <c r="AT499">
        <v>414.31117680886803</v>
      </c>
      <c r="AU499">
        <v>15025.8290725237</v>
      </c>
      <c r="AV499" s="1">
        <v>5563.9947927335998</v>
      </c>
      <c r="AW499" s="1">
        <v>0.33361017790000003</v>
      </c>
      <c r="AX499">
        <v>8518.9152477767002</v>
      </c>
      <c r="AY499" s="1">
        <v>0.51078351749999995</v>
      </c>
      <c r="AZ499">
        <v>1065.9652470158001</v>
      </c>
      <c r="BA499" s="1">
        <v>6.3913944700000003E-2</v>
      </c>
      <c r="BB499">
        <v>1529.2573373744999</v>
      </c>
      <c r="BC499" s="1">
        <v>9.1692359799999998E-2</v>
      </c>
      <c r="BD499">
        <v>16678.132624900602</v>
      </c>
      <c r="BE499" s="1">
        <v>0.56473240975579397</v>
      </c>
      <c r="BF499">
        <v>0.22202380200146299</v>
      </c>
      <c r="BG499">
        <v>0.15647084308287301</v>
      </c>
      <c r="BH499">
        <v>3.9573411647213001E-2</v>
      </c>
      <c r="BI499">
        <v>1.7199533512656798E-2</v>
      </c>
    </row>
    <row r="500" spans="1:61" x14ac:dyDescent="0.35">
      <c r="A500" t="s">
        <v>1743</v>
      </c>
      <c r="B500" t="s">
        <v>1124</v>
      </c>
      <c r="C500">
        <v>20</v>
      </c>
      <c r="D500">
        <v>83.132534750000005</v>
      </c>
      <c r="E500">
        <v>1662.650695</v>
      </c>
      <c r="F500">
        <v>5.2437500076071203E-2</v>
      </c>
      <c r="G500">
        <v>4.8811149744284202E-2</v>
      </c>
      <c r="H500" t="e">
        <v>#N/A</v>
      </c>
      <c r="I500">
        <v>3.4783248381402197E-2</v>
      </c>
      <c r="J500">
        <v>0.82436888292168298</v>
      </c>
      <c r="K500">
        <v>3.5538218515883097E-2</v>
      </c>
      <c r="L500">
        <v>0.57806208689176497</v>
      </c>
      <c r="M500">
        <v>2.45020630804259E-2</v>
      </c>
      <c r="N500">
        <v>0.212297442624821</v>
      </c>
      <c r="O500">
        <v>78302.172488059994</v>
      </c>
      <c r="P500" s="1">
        <v>7.2727272727272696E-2</v>
      </c>
      <c r="Q500">
        <v>2.7272727272727299E-2</v>
      </c>
      <c r="R500">
        <v>0.9</v>
      </c>
      <c r="S500">
        <v>12</v>
      </c>
      <c r="T500">
        <v>93595.583333329996</v>
      </c>
      <c r="U500" s="1">
        <v>138.554224583333</v>
      </c>
      <c r="V500">
        <v>345123.45360671199</v>
      </c>
      <c r="W500" s="1">
        <v>0.76577360747865497</v>
      </c>
      <c r="X500">
        <v>0.208884723817889</v>
      </c>
      <c r="Y500">
        <v>2.53416687034561E-2</v>
      </c>
      <c r="Z500">
        <v>0.234226392521345</v>
      </c>
      <c r="AA500">
        <v>345.12345360671202</v>
      </c>
      <c r="AB500">
        <v>9662.1599764224702</v>
      </c>
      <c r="AC500" s="1">
        <v>1223.9758694474299</v>
      </c>
      <c r="AD500">
        <v>216523.399134968</v>
      </c>
      <c r="AE500" s="1">
        <v>411</v>
      </c>
      <c r="AF500">
        <v>39011</v>
      </c>
      <c r="AG500" s="1">
        <v>57938.614498793599</v>
      </c>
      <c r="AH500" s="1">
        <v>43.759915552331101</v>
      </c>
      <c r="AI500">
        <v>27.259996119395002</v>
      </c>
      <c r="AJ500">
        <v>28.782898825968299</v>
      </c>
      <c r="AK500">
        <v>2.2999999999999998</v>
      </c>
      <c r="AL500">
        <v>0.71007799999999999</v>
      </c>
      <c r="AM500">
        <v>1.2159899999999999</v>
      </c>
      <c r="AN500">
        <v>0</v>
      </c>
      <c r="AO500">
        <v>1.16128570870687</v>
      </c>
      <c r="AP500">
        <v>1705.1380656957499</v>
      </c>
      <c r="AQ500" s="1">
        <v>2693.35485406933</v>
      </c>
      <c r="AR500" s="1">
        <v>8926.7443694780395</v>
      </c>
      <c r="AS500" s="1">
        <v>1280.8568488885201</v>
      </c>
      <c r="AT500" s="1">
        <v>1146.6081394805501</v>
      </c>
      <c r="AU500">
        <v>15752.702277612199</v>
      </c>
      <c r="AV500" s="1">
        <v>6160.1848724699003</v>
      </c>
      <c r="AW500" s="1">
        <v>0.3395244288</v>
      </c>
      <c r="AX500">
        <v>7815.9549276020998</v>
      </c>
      <c r="AY500" s="1">
        <v>0.43078376499999999</v>
      </c>
      <c r="AZ500">
        <v>2002.1757702852001</v>
      </c>
      <c r="BA500">
        <v>0.11035181550000001</v>
      </c>
      <c r="BB500">
        <v>2165.2533443645998</v>
      </c>
      <c r="BC500" s="1">
        <v>0.1193399906</v>
      </c>
      <c r="BD500">
        <v>18143.5689147218</v>
      </c>
      <c r="BE500" s="1">
        <v>0.52249650243809798</v>
      </c>
      <c r="BF500">
        <v>0.25652071978023799</v>
      </c>
      <c r="BG500">
        <v>0.14628767013661401</v>
      </c>
      <c r="BH500">
        <v>1.9154387731718299E-2</v>
      </c>
      <c r="BI500">
        <v>5.5540719913331801E-2</v>
      </c>
    </row>
    <row r="501" spans="1:61" x14ac:dyDescent="0.35">
      <c r="A501" t="s">
        <v>1744</v>
      </c>
      <c r="B501" t="s">
        <v>1125</v>
      </c>
      <c r="C501">
        <v>2</v>
      </c>
      <c r="D501">
        <v>358.81705399999998</v>
      </c>
      <c r="E501">
        <v>717.63410799999997</v>
      </c>
      <c r="F501" t="e">
        <v>#N/A</v>
      </c>
      <c r="G501">
        <v>0.36102786059901698</v>
      </c>
      <c r="H501" t="e">
        <v>#N/A</v>
      </c>
      <c r="I501">
        <v>0.112911005553736</v>
      </c>
      <c r="J501">
        <v>0.37934253951885599</v>
      </c>
      <c r="K501">
        <v>0.13428921520744899</v>
      </c>
      <c r="L501">
        <v>0.88517428722646296</v>
      </c>
      <c r="M501">
        <v>7.7050791746396494E-2</v>
      </c>
      <c r="N501">
        <v>0.17611570540395899</v>
      </c>
      <c r="O501">
        <v>73100.266273150002</v>
      </c>
      <c r="P501" s="1">
        <v>0.22222222222222199</v>
      </c>
      <c r="Q501">
        <v>0.25396825396825401</v>
      </c>
      <c r="R501">
        <v>0.52380952380952395</v>
      </c>
      <c r="S501">
        <v>8</v>
      </c>
      <c r="T501">
        <v>107504.625</v>
      </c>
      <c r="U501" s="1">
        <v>89.704263499999996</v>
      </c>
      <c r="V501">
        <v>235028.00120531599</v>
      </c>
      <c r="W501" s="1">
        <v>0.56025131843401699</v>
      </c>
      <c r="X501">
        <v>0.34507424252853802</v>
      </c>
      <c r="Y501">
        <v>9.4674439037445504E-2</v>
      </c>
      <c r="Z501">
        <v>0.43974868156598301</v>
      </c>
      <c r="AA501">
        <v>235.028001205316</v>
      </c>
      <c r="AB501">
        <v>10688.0204194531</v>
      </c>
      <c r="AC501" s="1">
        <v>735.99529915319999</v>
      </c>
      <c r="AD501">
        <v>117882.50151485601</v>
      </c>
      <c r="AE501" s="1">
        <v>86</v>
      </c>
      <c r="AF501">
        <v>36617</v>
      </c>
      <c r="AG501" s="1">
        <v>51910.199649122798</v>
      </c>
      <c r="AH501" s="1">
        <v>54.129963464840699</v>
      </c>
      <c r="AI501">
        <v>43.669993181598599</v>
      </c>
      <c r="AJ501">
        <v>46.032482933470597</v>
      </c>
      <c r="AK501">
        <v>0.5</v>
      </c>
      <c r="AL501">
        <v>0.245115</v>
      </c>
      <c r="AM501">
        <v>0.35363</v>
      </c>
      <c r="AN501">
        <v>0</v>
      </c>
      <c r="AO501">
        <v>1.5219505896760499</v>
      </c>
      <c r="AP501">
        <v>3560.3325866445598</v>
      </c>
      <c r="AQ501" s="1">
        <v>4299.9451469773203</v>
      </c>
      <c r="AR501" s="1">
        <v>10615.3598123015</v>
      </c>
      <c r="AS501" s="1">
        <v>1479.2841758296099</v>
      </c>
      <c r="AT501">
        <v>1211.73065815317</v>
      </c>
      <c r="AU501">
        <v>21166.6523799061</v>
      </c>
      <c r="AV501" s="1">
        <v>11350.535968730799</v>
      </c>
      <c r="AW501" s="1">
        <v>0.42764565939999999</v>
      </c>
      <c r="AX501">
        <v>8894.0143697832009</v>
      </c>
      <c r="AY501" s="1">
        <v>0.33509313130000001</v>
      </c>
      <c r="AZ501">
        <v>3830.9793145948001</v>
      </c>
      <c r="BA501" s="1">
        <v>0.1443369441</v>
      </c>
      <c r="BB501">
        <v>2466.3882168731998</v>
      </c>
      <c r="BC501" s="1">
        <v>9.2924265300000003E-2</v>
      </c>
      <c r="BD501">
        <v>26541.917869982</v>
      </c>
      <c r="BE501" s="1">
        <v>0.58926882019054205</v>
      </c>
      <c r="BF501">
        <v>0.20916044183156601</v>
      </c>
      <c r="BG501">
        <v>0.16604030720458601</v>
      </c>
      <c r="BH501">
        <v>2.1388093008018499E-2</v>
      </c>
      <c r="BI501">
        <v>1.41423377652879E-2</v>
      </c>
    </row>
    <row r="502" spans="1:61" x14ac:dyDescent="0.35">
      <c r="A502" t="s">
        <v>1745</v>
      </c>
      <c r="B502" t="s">
        <v>1126</v>
      </c>
      <c r="C502">
        <v>78</v>
      </c>
      <c r="D502">
        <v>20.130194448717901</v>
      </c>
      <c r="E502">
        <v>1570.1551669999999</v>
      </c>
      <c r="F502">
        <v>1.0207618599759501E-2</v>
      </c>
      <c r="G502">
        <v>1.79891920600431E-2</v>
      </c>
      <c r="H502" t="e">
        <v>#N/A</v>
      </c>
      <c r="I502">
        <v>3.7840553007173497E-2</v>
      </c>
      <c r="J502">
        <v>0.87830121627110502</v>
      </c>
      <c r="K502">
        <v>5.4351636507441702E-2</v>
      </c>
      <c r="L502">
        <v>0.26308248038995702</v>
      </c>
      <c r="M502">
        <v>1.7112241724130201E-2</v>
      </c>
      <c r="N502">
        <v>0.15846558973497199</v>
      </c>
      <c r="O502">
        <v>73330.296471819995</v>
      </c>
      <c r="P502" s="1">
        <v>5.60747663551402E-2</v>
      </c>
      <c r="Q502">
        <v>7.4766355140186896E-2</v>
      </c>
      <c r="R502">
        <v>0.86915887850467299</v>
      </c>
      <c r="S502">
        <v>13</v>
      </c>
      <c r="T502">
        <v>90324.769230759994</v>
      </c>
      <c r="U502" s="1">
        <v>120.78116669230801</v>
      </c>
      <c r="V502">
        <v>423137.60701078502</v>
      </c>
      <c r="W502" s="1">
        <v>0.52696544824386005</v>
      </c>
      <c r="X502">
        <v>0.315906565358959</v>
      </c>
      <c r="Y502">
        <v>0.15712798639718101</v>
      </c>
      <c r="Z502">
        <v>0.47303455175614001</v>
      </c>
      <c r="AA502">
        <v>423.13760701078502</v>
      </c>
      <c r="AB502">
        <v>9510.3097539913397</v>
      </c>
      <c r="AC502" s="1">
        <v>633.78646958909098</v>
      </c>
      <c r="AD502">
        <v>380363.57958443399</v>
      </c>
      <c r="AE502" s="1">
        <v>581</v>
      </c>
      <c r="AF502">
        <v>44841</v>
      </c>
      <c r="AG502" s="1">
        <v>91528.408639902307</v>
      </c>
      <c r="AH502" s="1">
        <v>34.799993831094397</v>
      </c>
      <c r="AI502">
        <v>20.037798247512399</v>
      </c>
      <c r="AJ502">
        <v>20.412395889762902</v>
      </c>
      <c r="AK502">
        <v>0.3</v>
      </c>
      <c r="AL502">
        <v>0.3</v>
      </c>
      <c r="AM502">
        <v>0.3</v>
      </c>
      <c r="AN502">
        <v>0</v>
      </c>
      <c r="AO502">
        <v>0.52132640265626295</v>
      </c>
      <c r="AP502">
        <v>1828.7145693289301</v>
      </c>
      <c r="AQ502" s="1">
        <v>2123.8889379141201</v>
      </c>
      <c r="AR502" s="1">
        <v>8758.5460717717706</v>
      </c>
      <c r="AS502" s="1">
        <v>811.75710960800905</v>
      </c>
      <c r="AT502">
        <v>176.819537224756</v>
      </c>
      <c r="AU502">
        <v>13699.7262258476</v>
      </c>
      <c r="AV502" s="1">
        <v>3178.0622395804999</v>
      </c>
      <c r="AW502" s="1">
        <v>0.2109108676</v>
      </c>
      <c r="AX502">
        <v>8383.5557531646009</v>
      </c>
      <c r="AY502" s="1">
        <v>0.55637142530000006</v>
      </c>
      <c r="AZ502">
        <v>2448.7726945187001</v>
      </c>
      <c r="BA502">
        <v>0.1625118499</v>
      </c>
      <c r="BB502">
        <v>1057.8809247480999</v>
      </c>
      <c r="BC502">
        <v>7.0205857199999999E-2</v>
      </c>
      <c r="BD502">
        <v>15068.2716120119</v>
      </c>
      <c r="BE502" s="1">
        <v>0.49182158346550398</v>
      </c>
      <c r="BF502">
        <v>0.22677205367606701</v>
      </c>
      <c r="BG502">
        <v>0.20716873320512</v>
      </c>
      <c r="BH502">
        <v>4.8801014053840998E-2</v>
      </c>
      <c r="BI502">
        <v>2.5436615599467999E-2</v>
      </c>
    </row>
    <row r="503" spans="1:61" x14ac:dyDescent="0.35">
      <c r="A503" t="s">
        <v>1746</v>
      </c>
      <c r="B503" t="s">
        <v>1127</v>
      </c>
      <c r="C503">
        <v>50</v>
      </c>
      <c r="D503">
        <v>19.299890080000001</v>
      </c>
      <c r="E503">
        <v>964.99450400000001</v>
      </c>
      <c r="F503">
        <v>1.1529422898110099E-2</v>
      </c>
      <c r="G503" t="e">
        <v>#N/A</v>
      </c>
      <c r="H503" t="e">
        <v>#N/A</v>
      </c>
      <c r="I503">
        <v>2.0960428786623301E-2</v>
      </c>
      <c r="J503">
        <v>0.96553811497817699</v>
      </c>
      <c r="K503" t="e">
        <v>#N/A</v>
      </c>
      <c r="L503">
        <v>9.6826703738842501E-2</v>
      </c>
      <c r="M503" t="e">
        <v>#N/A</v>
      </c>
      <c r="N503">
        <v>7.6351887175460806E-2</v>
      </c>
      <c r="O503">
        <v>68641.427809159999</v>
      </c>
      <c r="P503" s="1">
        <v>0.16666666666666699</v>
      </c>
      <c r="Q503">
        <v>0.115384615384615</v>
      </c>
      <c r="R503">
        <v>0.71794871794871795</v>
      </c>
      <c r="S503">
        <v>7</v>
      </c>
      <c r="T503">
        <v>88323.571428569994</v>
      </c>
      <c r="U503" s="1">
        <v>137.85635771428599</v>
      </c>
      <c r="V503">
        <v>228158.149178433</v>
      </c>
      <c r="W503" s="1">
        <v>0.90639577281986194</v>
      </c>
      <c r="X503">
        <v>7.4293541176291097E-2</v>
      </c>
      <c r="Y503">
        <v>1.9310686003847201E-2</v>
      </c>
      <c r="Z503">
        <v>9.3604227180138194E-2</v>
      </c>
      <c r="AA503">
        <v>228.15814917843301</v>
      </c>
      <c r="AB503">
        <v>5651.2612013798598</v>
      </c>
      <c r="AC503" s="1">
        <v>553.248498086783</v>
      </c>
      <c r="AD503">
        <v>169157.247872056</v>
      </c>
      <c r="AE503" s="1">
        <v>253</v>
      </c>
      <c r="AF503">
        <v>51576</v>
      </c>
      <c r="AG503" s="1">
        <v>103979.920104212</v>
      </c>
      <c r="AH503" s="1">
        <v>28.693498539394</v>
      </c>
      <c r="AI503">
        <v>24.691821940998</v>
      </c>
      <c r="AJ503">
        <v>24.691223679199101</v>
      </c>
      <c r="AK503">
        <v>1.21</v>
      </c>
      <c r="AL503">
        <v>0.61467099999999997</v>
      </c>
      <c r="AM503">
        <v>1.0351939999999999</v>
      </c>
      <c r="AN503">
        <v>0</v>
      </c>
      <c r="AO503" s="1">
        <v>0.79713694994388795</v>
      </c>
      <c r="AP503">
        <v>1300.4613236636601</v>
      </c>
      <c r="AQ503" s="1">
        <v>2301.4373043517398</v>
      </c>
      <c r="AR503" s="1">
        <v>7736.18583220449</v>
      </c>
      <c r="AS503" s="1">
        <v>386.64004660486597</v>
      </c>
      <c r="AT503">
        <v>173.27792988134999</v>
      </c>
      <c r="AU503">
        <v>11898.0024367061</v>
      </c>
      <c r="AV503" s="1">
        <v>6863.6331394515</v>
      </c>
      <c r="AW503" s="1">
        <v>0.52935809339999995</v>
      </c>
      <c r="AX503">
        <v>4410.9884880403997</v>
      </c>
      <c r="AY503" s="1">
        <v>0.34019773619999999</v>
      </c>
      <c r="AZ503">
        <v>1098.4405832834</v>
      </c>
      <c r="BA503">
        <v>8.4717292E-2</v>
      </c>
      <c r="BB503">
        <v>592.89264118979997</v>
      </c>
      <c r="BC503" s="1">
        <v>4.5726878399999997E-2</v>
      </c>
      <c r="BD503">
        <v>12965.9548519651</v>
      </c>
      <c r="BE503" s="1">
        <v>0.59585684722670795</v>
      </c>
      <c r="BF503">
        <v>0.23611537354652001</v>
      </c>
      <c r="BG503">
        <v>0.104986304900389</v>
      </c>
      <c r="BH503">
        <v>2.7498928394862399E-2</v>
      </c>
      <c r="BI503">
        <v>3.5542545931520099E-2</v>
      </c>
    </row>
    <row r="504" spans="1:61" x14ac:dyDescent="0.35">
      <c r="A504" t="s">
        <v>1747</v>
      </c>
      <c r="B504" t="s">
        <v>1128</v>
      </c>
      <c r="C504">
        <v>81</v>
      </c>
      <c r="D504">
        <v>23.783534530864198</v>
      </c>
      <c r="E504">
        <v>1926.4662969999999</v>
      </c>
      <c r="F504">
        <v>1.0850618201573301E-2</v>
      </c>
      <c r="G504">
        <v>9.8143595579575395E-3</v>
      </c>
      <c r="H504" t="e">
        <v>#N/A</v>
      </c>
      <c r="I504">
        <v>3.8141594182855301E-2</v>
      </c>
      <c r="J504">
        <v>0.90342290541269799</v>
      </c>
      <c r="K504">
        <v>3.6685835783380201E-2</v>
      </c>
      <c r="L504">
        <v>0.47762257007801301</v>
      </c>
      <c r="M504">
        <v>1.0307731948788699E-2</v>
      </c>
      <c r="N504">
        <v>0.13668804492299699</v>
      </c>
      <c r="O504">
        <v>63814.519045430003</v>
      </c>
      <c r="P504" s="1">
        <v>0.151898734177215</v>
      </c>
      <c r="Q504">
        <v>0.139240506329114</v>
      </c>
      <c r="R504">
        <v>0.708860759493671</v>
      </c>
      <c r="S504">
        <v>19</v>
      </c>
      <c r="T504">
        <v>69949.105263150006</v>
      </c>
      <c r="U504" s="1">
        <v>101.39296299999999</v>
      </c>
      <c r="V504">
        <v>212404.56717940699</v>
      </c>
      <c r="W504" s="1">
        <v>0.83117542099733399</v>
      </c>
      <c r="X504">
        <v>0.12486854525171499</v>
      </c>
      <c r="Y504">
        <v>4.3956033750951598E-2</v>
      </c>
      <c r="Z504">
        <v>0.16882457900266601</v>
      </c>
      <c r="AA504">
        <v>212.404567179407</v>
      </c>
      <c r="AB504">
        <v>5583.0792455332503</v>
      </c>
      <c r="AC504" s="1">
        <v>658.826142962625</v>
      </c>
      <c r="AD504">
        <v>150290.69525567099</v>
      </c>
      <c r="AE504" s="1">
        <v>171</v>
      </c>
      <c r="AF504">
        <v>43440.5</v>
      </c>
      <c r="AG504" s="1">
        <v>61831.447031431897</v>
      </c>
      <c r="AH504" s="1">
        <v>46.3399527864973</v>
      </c>
      <c r="AI504">
        <v>24.489999334624802</v>
      </c>
      <c r="AJ504">
        <v>31.174485013109901</v>
      </c>
      <c r="AK504">
        <v>2.5</v>
      </c>
      <c r="AL504">
        <v>0.91985700000000004</v>
      </c>
      <c r="AM504">
        <v>2.0282819999999999</v>
      </c>
      <c r="AN504">
        <v>1740.7768488980701</v>
      </c>
      <c r="AO504">
        <v>1.2645973443840499</v>
      </c>
      <c r="AP504">
        <v>1301.5013363610401</v>
      </c>
      <c r="AQ504" s="1">
        <v>2997.7176704275398</v>
      </c>
      <c r="AR504" s="1">
        <v>7471.0859164332396</v>
      </c>
      <c r="AS504" s="1">
        <v>938.953410613443</v>
      </c>
      <c r="AT504">
        <v>264.04548617961098</v>
      </c>
      <c r="AU504">
        <v>12973.3038200149</v>
      </c>
      <c r="AV504" s="1">
        <v>7233.4673623446997</v>
      </c>
      <c r="AW504" s="1">
        <v>0.43923510199999999</v>
      </c>
      <c r="AX504">
        <v>6580.5607646812005</v>
      </c>
      <c r="AY504" s="1">
        <v>0.3995889017</v>
      </c>
      <c r="AZ504">
        <v>1178.2584676756001</v>
      </c>
      <c r="BA504">
        <v>7.1546943200000004E-2</v>
      </c>
      <c r="BB504">
        <v>1476.0405711854</v>
      </c>
      <c r="BC504" s="1">
        <v>8.9629053200000003E-2</v>
      </c>
      <c r="BD504">
        <v>16468.327165886902</v>
      </c>
      <c r="BE504" s="1">
        <v>0.52760891146534405</v>
      </c>
      <c r="BF504">
        <v>0.22432657860590099</v>
      </c>
      <c r="BG504">
        <v>0.1774161296066</v>
      </c>
      <c r="BH504">
        <v>4.1728319543771E-2</v>
      </c>
      <c r="BI504">
        <v>2.8920060778384101E-2</v>
      </c>
    </row>
    <row r="505" spans="1:61" x14ac:dyDescent="0.35">
      <c r="A505" t="s">
        <v>1748</v>
      </c>
      <c r="B505" t="s">
        <v>1129</v>
      </c>
      <c r="C505">
        <v>7</v>
      </c>
      <c r="D505">
        <v>359.84055999999998</v>
      </c>
      <c r="E505">
        <v>2518.8839200000002</v>
      </c>
      <c r="F505">
        <v>7.4816043048371904E-3</v>
      </c>
      <c r="G505">
        <v>0.235914819660973</v>
      </c>
      <c r="H505" t="e">
        <v>#N/A</v>
      </c>
      <c r="I505">
        <v>3.2111151778521002E-2</v>
      </c>
      <c r="J505">
        <v>0.58726546986526196</v>
      </c>
      <c r="K505">
        <v>0.13617252648141401</v>
      </c>
      <c r="L505">
        <v>0.99593296224598904</v>
      </c>
      <c r="M505" t="e">
        <v>#N/A</v>
      </c>
      <c r="N505">
        <v>0.16514109014100301</v>
      </c>
      <c r="O505">
        <v>61774.007704160002</v>
      </c>
      <c r="P505" s="1">
        <v>0.134146341463415</v>
      </c>
      <c r="Q505">
        <v>0.189024390243902</v>
      </c>
      <c r="R505">
        <v>0.67682926829268297</v>
      </c>
      <c r="S505">
        <v>20.5</v>
      </c>
      <c r="T505">
        <v>67541.658536579998</v>
      </c>
      <c r="U505" s="1">
        <v>122.872386341463</v>
      </c>
      <c r="V505">
        <v>78992.195082971506</v>
      </c>
      <c r="W505" s="1">
        <v>0.60259959973296795</v>
      </c>
      <c r="X505">
        <v>0.240397237462908</v>
      </c>
      <c r="Y505">
        <v>0.15700316280412499</v>
      </c>
      <c r="Z505">
        <v>0.39740040026703199</v>
      </c>
      <c r="AA505">
        <v>78.992195082971506</v>
      </c>
      <c r="AB505">
        <v>1713.9249513332099</v>
      </c>
      <c r="AC505" s="1">
        <v>169.36430321886399</v>
      </c>
      <c r="AD505">
        <v>63046.793246332301</v>
      </c>
      <c r="AE505" s="1">
        <v>13</v>
      </c>
      <c r="AF505">
        <v>30968</v>
      </c>
      <c r="AG505" s="1">
        <v>50093.012010443897</v>
      </c>
      <c r="AH505" s="1">
        <v>28.749976792023901</v>
      </c>
      <c r="AI505">
        <v>20</v>
      </c>
      <c r="AJ505">
        <v>21.3461974278501</v>
      </c>
      <c r="AK505">
        <v>4.7</v>
      </c>
      <c r="AL505">
        <v>4.0015749999999999</v>
      </c>
      <c r="AM505">
        <v>4.5008929999999996</v>
      </c>
      <c r="AN505">
        <v>0</v>
      </c>
      <c r="AO505">
        <v>0.53760464923641904</v>
      </c>
      <c r="AP505">
        <v>1556.60977819097</v>
      </c>
      <c r="AQ505" s="1">
        <v>6699.8245357809101</v>
      </c>
      <c r="AR505" s="1">
        <v>7634.7074580554699</v>
      </c>
      <c r="AS505" s="1">
        <v>487.66032060739002</v>
      </c>
      <c r="AT505">
        <v>326.90974501119501</v>
      </c>
      <c r="AU505">
        <v>16705.7118376459</v>
      </c>
      <c r="AV505" s="1">
        <v>9347.1753560941997</v>
      </c>
      <c r="AW505" s="1">
        <v>0.62145577249999995</v>
      </c>
      <c r="AX505">
        <v>1304.3286344293001</v>
      </c>
      <c r="AY505" s="1">
        <v>8.67195199E-2</v>
      </c>
      <c r="AZ505">
        <v>574.28274469339999</v>
      </c>
      <c r="BA505">
        <v>3.8181730099999998E-2</v>
      </c>
      <c r="BB505">
        <v>3814.9865087951998</v>
      </c>
      <c r="BC505" s="1">
        <v>0.25364297749999998</v>
      </c>
      <c r="BD505">
        <v>15040.7732440121</v>
      </c>
      <c r="BE505" s="1">
        <v>0.52204140943719701</v>
      </c>
      <c r="BF505">
        <v>0.236697145497684</v>
      </c>
      <c r="BG505">
        <v>0.15986497495016999</v>
      </c>
      <c r="BH505">
        <v>6.8482408653898597E-2</v>
      </c>
      <c r="BI505">
        <v>1.29140614610509E-2</v>
      </c>
    </row>
    <row r="506" spans="1:61" x14ac:dyDescent="0.35">
      <c r="A506" t="s">
        <v>1749</v>
      </c>
      <c r="B506" t="s">
        <v>1130</v>
      </c>
      <c r="C506">
        <v>21</v>
      </c>
      <c r="D506">
        <v>237.24105033333299</v>
      </c>
      <c r="E506">
        <v>4982.0620570000001</v>
      </c>
      <c r="F506">
        <v>4.3477798326666497E-2</v>
      </c>
      <c r="G506">
        <v>6.0205724254849102E-2</v>
      </c>
      <c r="H506" t="e">
        <v>#N/A</v>
      </c>
      <c r="I506">
        <v>3.0673746367726702E-2</v>
      </c>
      <c r="J506">
        <v>0.81404487264977099</v>
      </c>
      <c r="K506">
        <v>5.0393387790064699E-2</v>
      </c>
      <c r="L506">
        <v>0.37364890762583503</v>
      </c>
      <c r="M506">
        <v>2.4405494816286299E-2</v>
      </c>
      <c r="N506">
        <v>0.155918923336472</v>
      </c>
      <c r="O506">
        <v>77721.492913380003</v>
      </c>
      <c r="P506" s="1">
        <v>0.15030674846625799</v>
      </c>
      <c r="Q506">
        <v>0.14110429447852799</v>
      </c>
      <c r="R506">
        <v>0.70858895705521496</v>
      </c>
      <c r="S506">
        <v>38</v>
      </c>
      <c r="T506">
        <v>83354.963157890001</v>
      </c>
      <c r="U506" s="1">
        <v>131.106896236842</v>
      </c>
      <c r="V506">
        <v>292028.142836118</v>
      </c>
      <c r="W506" s="1">
        <v>0.77883936030262602</v>
      </c>
      <c r="X506">
        <v>0.207856248329742</v>
      </c>
      <c r="Y506">
        <v>1.3304391367632199E-2</v>
      </c>
      <c r="Z506">
        <v>0.22116063969737401</v>
      </c>
      <c r="AA506">
        <v>292.02814283611798</v>
      </c>
      <c r="AB506">
        <v>11319.996691081</v>
      </c>
      <c r="AC506" s="1">
        <v>1033.6546436157701</v>
      </c>
      <c r="AD506">
        <v>234340.48190280001</v>
      </c>
      <c r="AE506" s="1">
        <v>443</v>
      </c>
      <c r="AF506">
        <v>50008</v>
      </c>
      <c r="AG506" s="1">
        <v>81849.675071360602</v>
      </c>
      <c r="AH506" s="1">
        <v>50.879932880739801</v>
      </c>
      <c r="AI506">
        <v>38.599999364594801</v>
      </c>
      <c r="AJ506">
        <v>38.599997209092002</v>
      </c>
      <c r="AK506">
        <v>2.65</v>
      </c>
      <c r="AL506">
        <v>1.940045</v>
      </c>
      <c r="AM506">
        <v>2.121505</v>
      </c>
      <c r="AN506">
        <v>0</v>
      </c>
      <c r="AO506">
        <v>1.01571543752521</v>
      </c>
      <c r="AP506">
        <v>2166.43400393517</v>
      </c>
      <c r="AQ506" s="1">
        <v>2265.2483852832102</v>
      </c>
      <c r="AR506" s="1">
        <v>8817.0995478228306</v>
      </c>
      <c r="AS506" s="1">
        <v>951.33487414928004</v>
      </c>
      <c r="AT506">
        <v>291.95643959438502</v>
      </c>
      <c r="AU506">
        <v>14492.073250784901</v>
      </c>
      <c r="AV506" s="1">
        <v>4686.0451838111003</v>
      </c>
      <c r="AW506" s="1">
        <v>0.28727603699999998</v>
      </c>
      <c r="AX506">
        <v>9714.3652468566997</v>
      </c>
      <c r="AY506" s="1">
        <v>0.59553509199999999</v>
      </c>
      <c r="AZ506">
        <v>932.56396814840002</v>
      </c>
      <c r="BA506" s="1">
        <v>5.71704434E-2</v>
      </c>
      <c r="BB506">
        <v>979.02027113480005</v>
      </c>
      <c r="BC506">
        <v>6.00184276E-2</v>
      </c>
      <c r="BD506">
        <v>16311.994669951</v>
      </c>
      <c r="BE506" s="1">
        <v>0.56808304432288403</v>
      </c>
      <c r="BF506">
        <v>0.255141172201786</v>
      </c>
      <c r="BG506">
        <v>0.11712766690139501</v>
      </c>
      <c r="BH506">
        <v>4.1205886077391098E-2</v>
      </c>
      <c r="BI506">
        <v>1.84422304965439E-2</v>
      </c>
    </row>
    <row r="507" spans="1:61" x14ac:dyDescent="0.35">
      <c r="A507" t="s">
        <v>1750</v>
      </c>
      <c r="B507" t="s">
        <v>1131</v>
      </c>
      <c r="C507">
        <v>22</v>
      </c>
      <c r="D507">
        <v>23.745247636363601</v>
      </c>
      <c r="E507">
        <v>522.39544799999999</v>
      </c>
      <c r="F507" t="e">
        <v>#N/A</v>
      </c>
      <c r="G507" t="e">
        <v>#N/A</v>
      </c>
      <c r="H507" t="e">
        <v>#N/A</v>
      </c>
      <c r="I507">
        <v>6.6139937315578295E-2</v>
      </c>
      <c r="J507">
        <v>0.90684021268640003</v>
      </c>
      <c r="K507" t="e">
        <v>#N/A</v>
      </c>
      <c r="L507">
        <v>0.33359698382312197</v>
      </c>
      <c r="M507">
        <v>4.8571338989022501E-2</v>
      </c>
      <c r="N507">
        <v>0.167213180714917</v>
      </c>
      <c r="O507">
        <v>55763.707317070002</v>
      </c>
      <c r="P507" s="1">
        <v>0.34146341463414598</v>
      </c>
      <c r="Q507">
        <v>9.7560975609756101E-2</v>
      </c>
      <c r="R507">
        <v>0.56097560975609795</v>
      </c>
      <c r="S507">
        <v>6.03</v>
      </c>
      <c r="T507">
        <v>82441.131011599995</v>
      </c>
      <c r="U507" s="1">
        <v>86.632744278607007</v>
      </c>
      <c r="V507">
        <v>312463.65301406698</v>
      </c>
      <c r="W507" s="1">
        <v>0.72950235309664102</v>
      </c>
      <c r="X507">
        <v>0.18548873399731</v>
      </c>
      <c r="Y507">
        <v>8.5008912906048506E-2</v>
      </c>
      <c r="Z507">
        <v>0.27049764690335898</v>
      </c>
      <c r="AA507">
        <v>312.46365301406701</v>
      </c>
      <c r="AB507">
        <v>8280.0683209628605</v>
      </c>
      <c r="AC507" s="1">
        <v>847.52143552368796</v>
      </c>
      <c r="AD507">
        <v>239846.919859813</v>
      </c>
      <c r="AE507" s="1">
        <v>456</v>
      </c>
      <c r="AF507">
        <v>42524.5</v>
      </c>
      <c r="AG507" s="1">
        <v>77524.302397868596</v>
      </c>
      <c r="AH507" s="1">
        <v>53.099999495530803</v>
      </c>
      <c r="AI507">
        <v>23.8999979592929</v>
      </c>
      <c r="AJ507">
        <v>24.530992742075298</v>
      </c>
      <c r="AK507">
        <v>2.1</v>
      </c>
      <c r="AL507">
        <v>0.88490800000000003</v>
      </c>
      <c r="AM507">
        <v>1.1888829999999999</v>
      </c>
      <c r="AN507">
        <v>0</v>
      </c>
      <c r="AO507">
        <v>0.76589663928450002</v>
      </c>
      <c r="AP507">
        <v>2687.61744646749</v>
      </c>
      <c r="AQ507" s="1">
        <v>2973.4854810603201</v>
      </c>
      <c r="AR507" s="1">
        <v>7550.6483356646704</v>
      </c>
      <c r="AS507" s="1">
        <v>673.95845685087204</v>
      </c>
      <c r="AT507">
        <v>601.201199593914</v>
      </c>
      <c r="AU507">
        <v>14486.910919637299</v>
      </c>
      <c r="AV507" s="1">
        <v>7391.3924427545999</v>
      </c>
      <c r="AW507" s="1">
        <v>0.37629040419999998</v>
      </c>
      <c r="AX507">
        <v>7420.9311208926001</v>
      </c>
      <c r="AY507" s="1">
        <v>0.37779419679999998</v>
      </c>
      <c r="AZ507">
        <v>1654.1896669446</v>
      </c>
      <c r="BA507">
        <v>8.4213590800000002E-2</v>
      </c>
      <c r="BB507">
        <v>3176.2742560023999</v>
      </c>
      <c r="BC507" s="1">
        <v>0.1617018083</v>
      </c>
      <c r="BD507">
        <v>19642.787486594199</v>
      </c>
      <c r="BE507" s="1">
        <v>0.51976483552370201</v>
      </c>
      <c r="BF507">
        <v>0.21712576945230999</v>
      </c>
      <c r="BG507">
        <v>0.219976261182872</v>
      </c>
      <c r="BH507">
        <v>3.0356783710444601E-2</v>
      </c>
      <c r="BI507">
        <v>1.27763501306712E-2</v>
      </c>
    </row>
    <row r="508" spans="1:61" x14ac:dyDescent="0.35">
      <c r="A508" t="s">
        <v>1751</v>
      </c>
      <c r="B508" t="s">
        <v>1132</v>
      </c>
      <c r="C508">
        <v>24</v>
      </c>
      <c r="D508">
        <v>78.087980000000002</v>
      </c>
      <c r="E508">
        <v>1874.1115199999999</v>
      </c>
      <c r="F508">
        <v>4.15823206397581E-2</v>
      </c>
      <c r="G508">
        <v>0.20927656787658</v>
      </c>
      <c r="H508" t="e">
        <v>#N/A</v>
      </c>
      <c r="I508">
        <v>2.5838959931054398E-2</v>
      </c>
      <c r="J508">
        <v>0.66308768086793002</v>
      </c>
      <c r="K508">
        <v>5.7068417003414897E-2</v>
      </c>
      <c r="L508">
        <v>0.391064086920895</v>
      </c>
      <c r="M508">
        <v>2.1471534278465199E-2</v>
      </c>
      <c r="N508">
        <v>0.146926351459574</v>
      </c>
      <c r="O508">
        <v>72078.513415509995</v>
      </c>
      <c r="P508" s="1">
        <v>0.29496402877697803</v>
      </c>
      <c r="Q508">
        <v>0.16546762589928099</v>
      </c>
      <c r="R508">
        <v>0.53956834532374098</v>
      </c>
      <c r="S508">
        <v>15</v>
      </c>
      <c r="T508">
        <v>100750.66666666001</v>
      </c>
      <c r="U508" s="1">
        <v>124.94076800000001</v>
      </c>
      <c r="V508">
        <v>314113.78336759802</v>
      </c>
      <c r="W508" s="1">
        <v>0.63144372163101503</v>
      </c>
      <c r="X508">
        <v>0.34486563306448897</v>
      </c>
      <c r="Y508">
        <v>2.3690645304496501E-2</v>
      </c>
      <c r="Z508">
        <v>0.36855627836898502</v>
      </c>
      <c r="AA508">
        <v>314.11378336759799</v>
      </c>
      <c r="AB508">
        <v>11678.142824713001</v>
      </c>
      <c r="AC508" s="1">
        <v>834.22668465321601</v>
      </c>
      <c r="AD508" s="1">
        <v>262539.34629168198</v>
      </c>
      <c r="AE508" s="1">
        <v>492</v>
      </c>
      <c r="AF508">
        <v>46498</v>
      </c>
      <c r="AG508" s="1">
        <v>69594.980992268</v>
      </c>
      <c r="AH508" s="1">
        <v>68.149998099855793</v>
      </c>
      <c r="AI508">
        <v>33.643597410078897</v>
      </c>
      <c r="AJ508">
        <v>41.521996904987802</v>
      </c>
      <c r="AK508">
        <v>2</v>
      </c>
      <c r="AL508">
        <v>1.532705</v>
      </c>
      <c r="AM508">
        <v>1.846285</v>
      </c>
      <c r="AN508">
        <v>0</v>
      </c>
      <c r="AO508">
        <v>0.82919470855073496</v>
      </c>
      <c r="AP508">
        <v>2513.4558641419599</v>
      </c>
      <c r="AQ508" s="1">
        <v>2838.2227969016499</v>
      </c>
      <c r="AR508" s="1">
        <v>9100.9444838159907</v>
      </c>
      <c r="AS508" s="1">
        <v>1145.5255821702599</v>
      </c>
      <c r="AT508" s="1">
        <v>397.07542057049</v>
      </c>
      <c r="AU508">
        <v>15995.2241476004</v>
      </c>
      <c r="AV508" s="1">
        <v>3740.3997876973999</v>
      </c>
      <c r="AW508" s="1">
        <v>0.2228244862</v>
      </c>
      <c r="AX508">
        <v>10937.073607971</v>
      </c>
      <c r="AY508" s="1">
        <v>0.65154741370000002</v>
      </c>
      <c r="AZ508">
        <v>1070.9610901361</v>
      </c>
      <c r="BA508" s="1">
        <v>6.3799692099999999E-2</v>
      </c>
      <c r="BB508">
        <v>1037.8705147467001</v>
      </c>
      <c r="BC508" s="1">
        <v>6.1828408000000001E-2</v>
      </c>
      <c r="BD508">
        <v>16786.305000551201</v>
      </c>
      <c r="BE508" s="1">
        <v>0.57948512292503296</v>
      </c>
      <c r="BF508">
        <v>0.26903407342445601</v>
      </c>
      <c r="BG508">
        <v>0.109036349731366</v>
      </c>
      <c r="BH508">
        <v>1.9531212788135199E-2</v>
      </c>
      <c r="BI508">
        <v>2.2913241131010599E-2</v>
      </c>
    </row>
    <row r="509" spans="1:61" x14ac:dyDescent="0.35">
      <c r="A509" t="s">
        <v>1752</v>
      </c>
      <c r="B509" t="s">
        <v>1133</v>
      </c>
      <c r="C509">
        <v>25</v>
      </c>
      <c r="D509">
        <v>208.0504004</v>
      </c>
      <c r="E509">
        <v>5201.26001</v>
      </c>
      <c r="F509">
        <v>9.1592716514367206E-2</v>
      </c>
      <c r="G509">
        <v>3.6827366023071802E-2</v>
      </c>
      <c r="H509">
        <v>4.4732274275402504E-3</v>
      </c>
      <c r="I509">
        <v>6.5530578392998695E-2</v>
      </c>
      <c r="J509">
        <v>0.76452586980460102</v>
      </c>
      <c r="K509">
        <v>3.7050241837421401E-2</v>
      </c>
      <c r="L509">
        <v>0.229784605223046</v>
      </c>
      <c r="M509">
        <v>4.6523512719278397E-2</v>
      </c>
      <c r="N509">
        <v>0.11787654586915</v>
      </c>
      <c r="O509">
        <v>82295.328418599995</v>
      </c>
      <c r="P509" s="1">
        <v>0.261658031088083</v>
      </c>
      <c r="Q509">
        <v>0.113989637305699</v>
      </c>
      <c r="R509">
        <v>0.62435233160621795</v>
      </c>
      <c r="S509">
        <v>30.83</v>
      </c>
      <c r="T509">
        <v>109905.97632176</v>
      </c>
      <c r="U509" s="1">
        <v>168.70775251378501</v>
      </c>
      <c r="V509">
        <v>362118.21873523301</v>
      </c>
      <c r="W509" s="1">
        <v>0.77580994994980002</v>
      </c>
      <c r="X509">
        <v>0.19560285135474401</v>
      </c>
      <c r="Y509">
        <v>2.8587198695455399E-2</v>
      </c>
      <c r="Z509">
        <v>0.22419005005020001</v>
      </c>
      <c r="AA509">
        <v>362.11821873523297</v>
      </c>
      <c r="AB509">
        <v>14042.8344015819</v>
      </c>
      <c r="AC509" s="1">
        <v>1331.5489874923601</v>
      </c>
      <c r="AD509">
        <v>322129.14820954902</v>
      </c>
      <c r="AE509" s="1">
        <v>555</v>
      </c>
      <c r="AF509">
        <v>54269.5</v>
      </c>
      <c r="AG509" s="1">
        <v>99703.257722245005</v>
      </c>
      <c r="AH509" s="1">
        <v>83.679988321636401</v>
      </c>
      <c r="AI509">
        <v>35.658399611200402</v>
      </c>
      <c r="AJ509">
        <v>44.597398078185797</v>
      </c>
      <c r="AK509">
        <v>1</v>
      </c>
      <c r="AL509">
        <v>0.65562600000000004</v>
      </c>
      <c r="AM509">
        <v>0.70739399999999997</v>
      </c>
      <c r="AN509">
        <v>0</v>
      </c>
      <c r="AO509">
        <v>0.78819806900799305</v>
      </c>
      <c r="AP509">
        <v>2535.7770914436601</v>
      </c>
      <c r="AQ509" s="1">
        <v>3280.8426183639299</v>
      </c>
      <c r="AR509" s="1">
        <v>9739.3618012955303</v>
      </c>
      <c r="AS509" s="1">
        <v>1180.0474804565699</v>
      </c>
      <c r="AT509">
        <v>550.15557086137699</v>
      </c>
      <c r="AU509">
        <v>17286.184562421098</v>
      </c>
      <c r="AV509" s="1">
        <v>3003.4140976102999</v>
      </c>
      <c r="AW509" s="1">
        <v>0.1688711561</v>
      </c>
      <c r="AX509">
        <v>12009.2315355216</v>
      </c>
      <c r="AY509" s="1">
        <v>0.67523583070000004</v>
      </c>
      <c r="AZ509">
        <v>1778.2530313259999</v>
      </c>
      <c r="BA509">
        <v>9.9984762500000005E-2</v>
      </c>
      <c r="BB509">
        <v>994.34167565400003</v>
      </c>
      <c r="BC509" s="1">
        <v>5.5908250700000002E-2</v>
      </c>
      <c r="BD509">
        <v>17785.240340111901</v>
      </c>
      <c r="BE509" s="1">
        <v>0.59298195216916805</v>
      </c>
      <c r="BF509">
        <v>0.25743581472599097</v>
      </c>
      <c r="BG509">
        <v>8.8454596728436405E-2</v>
      </c>
      <c r="BH509">
        <v>4.6177474870224999E-2</v>
      </c>
      <c r="BI509">
        <v>1.4950161506179499E-2</v>
      </c>
    </row>
    <row r="510" spans="1:61" x14ac:dyDescent="0.35">
      <c r="A510" t="s">
        <v>1753</v>
      </c>
      <c r="B510" t="s">
        <v>1134</v>
      </c>
      <c r="C510">
        <v>6</v>
      </c>
      <c r="D510">
        <v>268.24092566666701</v>
      </c>
      <c r="E510">
        <v>1609.4455539999999</v>
      </c>
      <c r="F510" t="e">
        <v>#N/A</v>
      </c>
      <c r="G510">
        <v>8.7601242264930199E-2</v>
      </c>
      <c r="H510" t="e">
        <v>#N/A</v>
      </c>
      <c r="I510">
        <v>0.11178424568908001</v>
      </c>
      <c r="J510">
        <v>0.69618479594914595</v>
      </c>
      <c r="K510">
        <v>9.8530752764437401E-2</v>
      </c>
      <c r="L510">
        <v>0.80693737448712199</v>
      </c>
      <c r="M510">
        <v>1.5727260232546201E-2</v>
      </c>
      <c r="N510">
        <v>0.14402841308410799</v>
      </c>
      <c r="O510">
        <v>67446.019859320004</v>
      </c>
      <c r="P510" s="1">
        <v>0.13953488372093001</v>
      </c>
      <c r="Q510">
        <v>0.162790697674419</v>
      </c>
      <c r="R510">
        <v>0.69767441860465096</v>
      </c>
      <c r="S510">
        <v>13.25</v>
      </c>
      <c r="T510">
        <v>84038.377358490005</v>
      </c>
      <c r="U510" s="1">
        <v>121.467588981132</v>
      </c>
      <c r="V510">
        <v>134167.837777009</v>
      </c>
      <c r="W510" s="1">
        <v>0.86083448957961295</v>
      </c>
      <c r="X510">
        <v>8.3514347757850105E-2</v>
      </c>
      <c r="Y510">
        <v>5.56511626625373E-2</v>
      </c>
      <c r="Z510">
        <v>0.139165510420387</v>
      </c>
      <c r="AA510">
        <v>134.167837777009</v>
      </c>
      <c r="AB510">
        <v>3602.9295837863401</v>
      </c>
      <c r="AC510" s="1">
        <v>481.557706673437</v>
      </c>
      <c r="AD510">
        <v>76428.885113920405</v>
      </c>
      <c r="AE510" s="1">
        <v>25</v>
      </c>
      <c r="AF510">
        <v>32982</v>
      </c>
      <c r="AG510" s="1">
        <v>47521.464686707703</v>
      </c>
      <c r="AH510" s="1">
        <v>60.599996005685199</v>
      </c>
      <c r="AI510">
        <v>23.556799980805302</v>
      </c>
      <c r="AJ510">
        <v>38.351889291960497</v>
      </c>
      <c r="AK510">
        <v>2.8</v>
      </c>
      <c r="AL510">
        <v>1.881751</v>
      </c>
      <c r="AM510">
        <v>2.1916579999999999</v>
      </c>
      <c r="AN510">
        <v>0</v>
      </c>
      <c r="AO510" s="1">
        <v>1.0108568029781899</v>
      </c>
      <c r="AP510">
        <v>1618.83263681997</v>
      </c>
      <c r="AQ510" s="1">
        <v>3466.6584502553501</v>
      </c>
      <c r="AR510" s="1">
        <v>8886.0150096136804</v>
      </c>
      <c r="AS510" s="1">
        <v>829.67091162625297</v>
      </c>
      <c r="AT510">
        <v>228.77874873423599</v>
      </c>
      <c r="AU510">
        <v>15029.9557570495</v>
      </c>
      <c r="AV510" s="1">
        <v>10270.9775947051</v>
      </c>
      <c r="AW510" s="1">
        <v>0.58105869170000002</v>
      </c>
      <c r="AX510">
        <v>3067.3906527372001</v>
      </c>
      <c r="AY510" s="1">
        <v>0.173531096</v>
      </c>
      <c r="AZ510">
        <v>866.26109099969995</v>
      </c>
      <c r="BA510">
        <v>4.9006876999999997E-2</v>
      </c>
      <c r="BB510">
        <v>3471.6876020812001</v>
      </c>
      <c r="BC510" s="1">
        <v>0.19640333530000001</v>
      </c>
      <c r="BD510">
        <v>17676.3169405232</v>
      </c>
      <c r="BE510" s="1">
        <v>0.58388843809368496</v>
      </c>
      <c r="BF510">
        <v>0.217301603814645</v>
      </c>
      <c r="BG510">
        <v>0.15198398845703001</v>
      </c>
      <c r="BH510">
        <v>3.1087302322868601E-2</v>
      </c>
      <c r="BI510">
        <v>1.5738667311771402E-2</v>
      </c>
    </row>
    <row r="511" spans="1:61" x14ac:dyDescent="0.35">
      <c r="A511" t="s">
        <v>1754</v>
      </c>
      <c r="B511" t="s">
        <v>1135</v>
      </c>
      <c r="C511">
        <v>51</v>
      </c>
      <c r="D511">
        <v>6.9517297647058802</v>
      </c>
      <c r="E511">
        <v>354.53821799999997</v>
      </c>
      <c r="F511" t="e">
        <v>#N/A</v>
      </c>
      <c r="G511" t="e">
        <v>#N/A</v>
      </c>
      <c r="H511" t="e">
        <v>#N/A</v>
      </c>
      <c r="I511">
        <v>0.11285049605542199</v>
      </c>
      <c r="J511">
        <v>0.86745783966679701</v>
      </c>
      <c r="K511" t="e">
        <v>#N/A</v>
      </c>
      <c r="L511">
        <v>0.53695017728823802</v>
      </c>
      <c r="M511" t="e">
        <v>#N/A</v>
      </c>
      <c r="N511">
        <v>0.176078711953668</v>
      </c>
      <c r="O511">
        <v>61046.294989620001</v>
      </c>
      <c r="P511" s="1">
        <v>0.11111111111111099</v>
      </c>
      <c r="Q511">
        <v>0.30555555555555602</v>
      </c>
      <c r="R511">
        <v>0.58333333333333304</v>
      </c>
      <c r="S511">
        <v>4</v>
      </c>
      <c r="T511">
        <v>85527.5</v>
      </c>
      <c r="U511" s="1">
        <v>88.634554499999993</v>
      </c>
      <c r="V511">
        <v>243804.91470739001</v>
      </c>
      <c r="W511" s="1">
        <v>0.72932267415224905</v>
      </c>
      <c r="X511">
        <v>5.8754027156524398E-2</v>
      </c>
      <c r="Y511">
        <v>0.211923298691226</v>
      </c>
      <c r="Z511">
        <v>0.270677325847751</v>
      </c>
      <c r="AA511">
        <v>243.80491470739</v>
      </c>
      <c r="AB511">
        <v>6758.9779559393</v>
      </c>
      <c r="AC511" s="1">
        <v>785.42381571963597</v>
      </c>
      <c r="AD511" s="1">
        <v>199179.5911322</v>
      </c>
      <c r="AE511" s="1">
        <v>359</v>
      </c>
      <c r="AF511">
        <v>40421</v>
      </c>
      <c r="AG511" s="1">
        <v>59670.726454293603</v>
      </c>
      <c r="AH511" s="1">
        <v>38.899982858633898</v>
      </c>
      <c r="AI511">
        <v>23.899995098452099</v>
      </c>
      <c r="AJ511">
        <v>34.861841574137699</v>
      </c>
      <c r="AK511">
        <v>5</v>
      </c>
      <c r="AL511">
        <v>4.6884180000000004</v>
      </c>
      <c r="AM511">
        <v>5</v>
      </c>
      <c r="AN511">
        <v>3553.51419406074</v>
      </c>
      <c r="AO511">
        <v>1.5870628565703999</v>
      </c>
      <c r="AP511">
        <v>3171.5632135320302</v>
      </c>
      <c r="AQ511" s="1">
        <v>4052.26050975413</v>
      </c>
      <c r="AR511" s="1">
        <v>11259.1523771917</v>
      </c>
      <c r="AS511" s="1">
        <v>1059.1569566697599</v>
      </c>
      <c r="AT511">
        <v>142.691584239869</v>
      </c>
      <c r="AU511">
        <v>19684.824641387499</v>
      </c>
      <c r="AV511" s="1">
        <v>9461.1500374015995</v>
      </c>
      <c r="AW511" s="1">
        <v>0.45252997750000001</v>
      </c>
      <c r="AX511">
        <v>8084.4291871678997</v>
      </c>
      <c r="AY511" s="1">
        <v>0.3866809578</v>
      </c>
      <c r="AZ511">
        <v>2051.9183331349</v>
      </c>
      <c r="BA511" s="1">
        <v>9.8143941600000006E-2</v>
      </c>
      <c r="BB511">
        <v>1309.7362327661001</v>
      </c>
      <c r="BC511" s="1">
        <v>6.2645122999999997E-2</v>
      </c>
      <c r="BD511">
        <v>20907.233790470498</v>
      </c>
      <c r="BE511" s="1">
        <v>0.50878002423674196</v>
      </c>
      <c r="BF511">
        <v>0.24294512708982899</v>
      </c>
      <c r="BG511">
        <v>0.19704721674711301</v>
      </c>
      <c r="BH511">
        <v>3.7771910773921197E-2</v>
      </c>
      <c r="BI511">
        <v>1.34557211523954E-2</v>
      </c>
    </row>
    <row r="512" spans="1:61" x14ac:dyDescent="0.35">
      <c r="A512" t="s">
        <v>1755</v>
      </c>
      <c r="B512" t="s">
        <v>1137</v>
      </c>
      <c r="C512">
        <v>43</v>
      </c>
      <c r="D512">
        <v>26.255882348837201</v>
      </c>
      <c r="E512">
        <v>1129.002941</v>
      </c>
      <c r="F512" t="e">
        <v>#N/A</v>
      </c>
      <c r="G512">
        <v>1.68751923563829E-2</v>
      </c>
      <c r="H512" t="e">
        <v>#N/A</v>
      </c>
      <c r="I512">
        <v>7.9266852143684494E-2</v>
      </c>
      <c r="J512">
        <v>0.84866808206713995</v>
      </c>
      <c r="K512">
        <v>4.81130905409052E-2</v>
      </c>
      <c r="L512">
        <v>0.40167165268650001</v>
      </c>
      <c r="M512" t="e">
        <v>#N/A</v>
      </c>
      <c r="N512">
        <v>0.20780583076523201</v>
      </c>
      <c r="O512">
        <v>62664.229759870002</v>
      </c>
      <c r="P512" s="1">
        <v>0.175824175824176</v>
      </c>
      <c r="Q512">
        <v>0.175824175824176</v>
      </c>
      <c r="R512">
        <v>0.64835164835164805</v>
      </c>
      <c r="S512">
        <v>10</v>
      </c>
      <c r="T512">
        <v>85098.2</v>
      </c>
      <c r="U512" s="1">
        <v>112.9002941</v>
      </c>
      <c r="V512">
        <v>270635.92033636698</v>
      </c>
      <c r="W512" s="1">
        <v>0.78047496512422299</v>
      </c>
      <c r="X512">
        <v>0.12776484930800699</v>
      </c>
      <c r="Y512">
        <v>9.1760185567769506E-2</v>
      </c>
      <c r="Z512">
        <v>0.21952503487577699</v>
      </c>
      <c r="AA512">
        <v>270.63592033636701</v>
      </c>
      <c r="AB512">
        <v>7117.0532052670696</v>
      </c>
      <c r="AC512" s="1">
        <v>703.82190439307305</v>
      </c>
      <c r="AD512">
        <v>209824.85186209501</v>
      </c>
      <c r="AE512" s="1">
        <v>393</v>
      </c>
      <c r="AF512">
        <v>43124</v>
      </c>
      <c r="AG512" s="1">
        <v>70037.419190802597</v>
      </c>
      <c r="AH512" s="1">
        <v>54.099962157432898</v>
      </c>
      <c r="AI512">
        <v>22.7999965614578</v>
      </c>
      <c r="AJ512">
        <v>27.695173904456599</v>
      </c>
      <c r="AK512">
        <v>1.4</v>
      </c>
      <c r="AL512">
        <v>1.4</v>
      </c>
      <c r="AM512">
        <v>1.4</v>
      </c>
      <c r="AN512">
        <v>2017.0082001584401</v>
      </c>
      <c r="AO512" s="1">
        <v>1.1282836780839001</v>
      </c>
      <c r="AP512">
        <v>2249.244813969</v>
      </c>
      <c r="AQ512" s="1">
        <v>2848.7052010256898</v>
      </c>
      <c r="AR512" s="1">
        <v>8147.9036554608901</v>
      </c>
      <c r="AS512" s="1">
        <v>1036.0849449727</v>
      </c>
      <c r="AT512">
        <v>795.99591583349104</v>
      </c>
      <c r="AU512">
        <v>15077.934531261801</v>
      </c>
      <c r="AV512" s="1">
        <v>5640.8003137462001</v>
      </c>
      <c r="AW512" s="1">
        <v>0.35463534819999998</v>
      </c>
      <c r="AX512">
        <v>7834.2495142821999</v>
      </c>
      <c r="AY512" s="1">
        <v>0.4925368121</v>
      </c>
      <c r="AZ512">
        <v>1167.5922580592</v>
      </c>
      <c r="BA512">
        <v>7.3406159400000004E-2</v>
      </c>
      <c r="BB512">
        <v>1263.2746333550999</v>
      </c>
      <c r="BC512" s="1">
        <v>7.9421680300000005E-2</v>
      </c>
      <c r="BD512">
        <v>15905.916719442699</v>
      </c>
      <c r="BE512" s="1">
        <v>0.55593575510342097</v>
      </c>
      <c r="BF512">
        <v>0.211260053619303</v>
      </c>
      <c r="BG512">
        <v>0.18601425062350099</v>
      </c>
      <c r="BH512">
        <v>3.2342655613548002E-2</v>
      </c>
      <c r="BI512">
        <v>1.4447285040227201E-2</v>
      </c>
    </row>
    <row r="513" spans="1:61" x14ac:dyDescent="0.35">
      <c r="A513" t="s">
        <v>1756</v>
      </c>
      <c r="B513" t="s">
        <v>1138</v>
      </c>
      <c r="C513">
        <v>546</v>
      </c>
      <c r="D513">
        <v>3.5082389450549401</v>
      </c>
      <c r="E513">
        <v>1915.498464</v>
      </c>
      <c r="F513" t="e">
        <v>#N/A</v>
      </c>
      <c r="G513" t="e">
        <v>#N/A</v>
      </c>
      <c r="H513" t="e">
        <v>#N/A</v>
      </c>
      <c r="I513">
        <v>1.1050637500282999E-2</v>
      </c>
      <c r="J513">
        <v>0.96902261793896505</v>
      </c>
      <c r="K513">
        <v>1.41497737034747E-2</v>
      </c>
      <c r="L513">
        <v>0.59567371405818403</v>
      </c>
      <c r="M513" t="e">
        <v>#N/A</v>
      </c>
      <c r="N513">
        <v>0.19320765358758099</v>
      </c>
      <c r="O513">
        <v>67016.041314500006</v>
      </c>
      <c r="P513" s="1">
        <v>0.16595744680851099</v>
      </c>
      <c r="Q513">
        <v>0.24680851063829801</v>
      </c>
      <c r="R513">
        <v>0.587234042553191</v>
      </c>
      <c r="S513">
        <v>28</v>
      </c>
      <c r="T513">
        <v>73912.785714280006</v>
      </c>
      <c r="U513" s="1">
        <v>68.410659428571407</v>
      </c>
      <c r="V513">
        <v>783709.50340788194</v>
      </c>
      <c r="W513" s="1">
        <v>0.254863509178542</v>
      </c>
      <c r="X513">
        <v>0.19711641600569599</v>
      </c>
      <c r="Y513">
        <v>0.54802007481576298</v>
      </c>
      <c r="Z513">
        <v>0.74513649082145805</v>
      </c>
      <c r="AA513">
        <v>783.70950340788204</v>
      </c>
      <c r="AB513">
        <v>24481.397861355799</v>
      </c>
      <c r="AC513" s="1">
        <v>560.21929548255696</v>
      </c>
      <c r="AD513">
        <v>660938.33634509204</v>
      </c>
      <c r="AE513" s="1">
        <v>603</v>
      </c>
      <c r="AF513">
        <v>38613</v>
      </c>
      <c r="AG513" s="1">
        <v>79254.484733342397</v>
      </c>
      <c r="AH513" s="1">
        <v>35.399998473291099</v>
      </c>
      <c r="AI513">
        <v>20.051996387032901</v>
      </c>
      <c r="AJ513">
        <v>34.129148367890799</v>
      </c>
      <c r="AK513">
        <v>0.5</v>
      </c>
      <c r="AL513">
        <v>0.30729099999999998</v>
      </c>
      <c r="AM513">
        <v>0.47982799999999998</v>
      </c>
      <c r="AN513">
        <v>0</v>
      </c>
      <c r="AO513">
        <v>0.67971746846501802</v>
      </c>
      <c r="AP513">
        <v>3365.93283219673</v>
      </c>
      <c r="AQ513" s="1">
        <v>7450.3246377962096</v>
      </c>
      <c r="AR513" s="1">
        <v>13204.864595495699</v>
      </c>
      <c r="AS513" s="1">
        <v>1774.5163903195901</v>
      </c>
      <c r="AT513" s="1">
        <v>2434.52258910295</v>
      </c>
      <c r="AU513" s="1">
        <v>28230.161044911201</v>
      </c>
      <c r="AV513" s="1">
        <v>7825.5324793349</v>
      </c>
      <c r="AW513" s="1">
        <v>0.2352994182</v>
      </c>
      <c r="AX513">
        <v>20121.557976087901</v>
      </c>
      <c r="AY513" s="1">
        <v>0.60501836750000004</v>
      </c>
      <c r="AZ513">
        <v>1988.1524953948999</v>
      </c>
      <c r="BA513">
        <v>5.9780101500000002E-2</v>
      </c>
      <c r="BB513">
        <v>3322.5208721027002</v>
      </c>
      <c r="BC513" s="1">
        <v>9.9902112799999998E-2</v>
      </c>
      <c r="BD513">
        <v>33257.763822920402</v>
      </c>
      <c r="BE513" s="1">
        <v>0.50596308234554299</v>
      </c>
      <c r="BF513">
        <v>0.235556314010616</v>
      </c>
      <c r="BG513">
        <v>0.18584158675534801</v>
      </c>
      <c r="BH513">
        <v>5.3277439835041601E-2</v>
      </c>
      <c r="BI513">
        <v>1.9361577053451699E-2</v>
      </c>
    </row>
    <row r="514" spans="1:61" x14ac:dyDescent="0.35">
      <c r="A514" t="s">
        <v>1757</v>
      </c>
      <c r="B514" t="s">
        <v>1139</v>
      </c>
      <c r="C514">
        <v>17</v>
      </c>
      <c r="D514">
        <v>327.66062247058801</v>
      </c>
      <c r="E514">
        <v>5570.2305820000001</v>
      </c>
      <c r="F514">
        <v>0.17035432992597399</v>
      </c>
      <c r="G514">
        <v>7.5043934133166998E-2</v>
      </c>
      <c r="H514" t="e">
        <v>#N/A</v>
      </c>
      <c r="I514">
        <v>6.8578978742542304E-2</v>
      </c>
      <c r="J514">
        <v>0.61163252203165597</v>
      </c>
      <c r="K514">
        <v>7.3236779327350399E-2</v>
      </c>
      <c r="L514">
        <v>0.18045793208622199</v>
      </c>
      <c r="M514">
        <v>8.1352233974682803E-2</v>
      </c>
      <c r="N514">
        <v>0.106409262521865</v>
      </c>
      <c r="O514">
        <v>80435.813598220004</v>
      </c>
      <c r="P514" s="1">
        <v>0.15124153498871301</v>
      </c>
      <c r="Q514">
        <v>0.286681715575621</v>
      </c>
      <c r="R514">
        <v>0.56207674943566599</v>
      </c>
      <c r="S514">
        <v>34.18</v>
      </c>
      <c r="T514">
        <v>113421.60503218</v>
      </c>
      <c r="U514" s="1">
        <v>162.96754189584601</v>
      </c>
      <c r="V514">
        <v>460371.71931206802</v>
      </c>
      <c r="W514" s="1">
        <v>0.67450804213576099</v>
      </c>
      <c r="X514">
        <v>0.29581239788478297</v>
      </c>
      <c r="Y514">
        <v>2.96795599794559E-2</v>
      </c>
      <c r="Z514">
        <v>0.32549195786423901</v>
      </c>
      <c r="AA514">
        <v>460.37171931206802</v>
      </c>
      <c r="AB514">
        <v>14458.2170907337</v>
      </c>
      <c r="AC514" s="1">
        <v>878.32965762852496</v>
      </c>
      <c r="AD514">
        <v>386362.43620117899</v>
      </c>
      <c r="AE514" s="1">
        <v>583</v>
      </c>
      <c r="AF514">
        <v>70404.5</v>
      </c>
      <c r="AG514" s="1">
        <v>169022.06164009601</v>
      </c>
      <c r="AH514" s="1">
        <v>70.449997286806394</v>
      </c>
      <c r="AI514">
        <v>25.622499895443902</v>
      </c>
      <c r="AJ514">
        <v>40.674499429456098</v>
      </c>
      <c r="AK514">
        <v>0</v>
      </c>
      <c r="AL514">
        <v>0</v>
      </c>
      <c r="AM514">
        <v>0</v>
      </c>
      <c r="AN514">
        <v>0</v>
      </c>
      <c r="AO514">
        <v>0.406263846937165</v>
      </c>
      <c r="AP514">
        <v>1964.27170992829</v>
      </c>
      <c r="AQ514" s="1">
        <v>2605.2428057277102</v>
      </c>
      <c r="AR514" s="1">
        <v>10736.1887554981</v>
      </c>
      <c r="AS514" s="1">
        <v>1377.99777711249</v>
      </c>
      <c r="AT514" s="1">
        <v>576.87125563233997</v>
      </c>
      <c r="AU514">
        <v>17260.572303898902</v>
      </c>
      <c r="AV514" s="1">
        <v>2150.0710240541998</v>
      </c>
      <c r="AW514" s="1">
        <v>0.1234070027</v>
      </c>
      <c r="AX514">
        <v>12334.521501126201</v>
      </c>
      <c r="AY514" s="1">
        <v>0.70796095140000004</v>
      </c>
      <c r="AZ514">
        <v>2458.0601321861</v>
      </c>
      <c r="BA514" s="1">
        <v>0.1410845641</v>
      </c>
      <c r="BB514">
        <v>479.94879705540001</v>
      </c>
      <c r="BC514" s="1">
        <v>2.7547481799999999E-2</v>
      </c>
      <c r="BD514">
        <v>17422.6014544219</v>
      </c>
      <c r="BE514" s="1">
        <v>0.62172869967364597</v>
      </c>
      <c r="BF514">
        <v>0.22458097221488499</v>
      </c>
      <c r="BG514">
        <v>9.9835025066445995E-2</v>
      </c>
      <c r="BH514">
        <v>3.8977538347726999E-2</v>
      </c>
      <c r="BI514">
        <v>1.4877764697296399E-2</v>
      </c>
    </row>
    <row r="515" spans="1:61" x14ac:dyDescent="0.35">
      <c r="A515" t="s">
        <v>1758</v>
      </c>
      <c r="B515" t="s">
        <v>1140</v>
      </c>
      <c r="C515">
        <v>29</v>
      </c>
      <c r="D515">
        <v>262.934796482759</v>
      </c>
      <c r="E515">
        <v>7625.1090979999999</v>
      </c>
      <c r="F515">
        <v>3.0082721099581902E-2</v>
      </c>
      <c r="G515">
        <v>6.6501676086415801E-2</v>
      </c>
      <c r="H515">
        <v>1.29707814339994E-3</v>
      </c>
      <c r="I515">
        <v>6.3877850939400502E-2</v>
      </c>
      <c r="J515">
        <v>0.76217084286908898</v>
      </c>
      <c r="K515">
        <v>7.6069830862112803E-2</v>
      </c>
      <c r="L515">
        <v>0.31581884220989898</v>
      </c>
      <c r="M515">
        <v>3.28174957012883E-2</v>
      </c>
      <c r="N515">
        <v>0.14033655937762499</v>
      </c>
      <c r="O515">
        <v>74007.166287650005</v>
      </c>
      <c r="P515" s="1">
        <v>0.190944881889764</v>
      </c>
      <c r="Q515">
        <v>0.21259842519684999</v>
      </c>
      <c r="R515">
        <v>0.59645669291338599</v>
      </c>
      <c r="S515">
        <v>55.66</v>
      </c>
      <c r="T515">
        <v>104039.38196191</v>
      </c>
      <c r="U515" s="1">
        <v>136.99441426518101</v>
      </c>
      <c r="V515">
        <v>237642.46736814399</v>
      </c>
      <c r="W515" s="1">
        <v>0.78717061596774895</v>
      </c>
      <c r="X515">
        <v>0.18603506987617199</v>
      </c>
      <c r="Y515">
        <v>2.6794314156078299E-2</v>
      </c>
      <c r="Z515">
        <v>0.21282938403225099</v>
      </c>
      <c r="AA515">
        <v>237.642467368144</v>
      </c>
      <c r="AB515">
        <v>10077.7108907406</v>
      </c>
      <c r="AC515" s="1">
        <v>1040.8147566153</v>
      </c>
      <c r="AD515" s="1">
        <v>212569.768018943</v>
      </c>
      <c r="AE515" s="1">
        <v>401</v>
      </c>
      <c r="AF515">
        <v>52305.5</v>
      </c>
      <c r="AG515" s="1">
        <v>107452.11006221799</v>
      </c>
      <c r="AH515" s="1">
        <v>81.799997240108297</v>
      </c>
      <c r="AI515">
        <v>39.038899473595698</v>
      </c>
      <c r="AJ515">
        <v>50.984898464809802</v>
      </c>
      <c r="AK515">
        <v>1.3</v>
      </c>
      <c r="AL515">
        <v>1.009652</v>
      </c>
      <c r="AM515">
        <v>1.2357629999999999</v>
      </c>
      <c r="AN515">
        <v>0</v>
      </c>
      <c r="AO515">
        <v>0.70784159179358697</v>
      </c>
      <c r="AP515">
        <v>1886.8511578114601</v>
      </c>
      <c r="AQ515" s="1">
        <v>3230.2606065610898</v>
      </c>
      <c r="AR515" s="1">
        <v>8319.0884451263992</v>
      </c>
      <c r="AS515" s="1">
        <v>935.04784238039201</v>
      </c>
      <c r="AT515">
        <v>254.75614250680201</v>
      </c>
      <c r="AU515">
        <v>14626.0041943862</v>
      </c>
      <c r="AV515" s="1">
        <v>3643.4973953156</v>
      </c>
      <c r="AW515" s="1">
        <v>0.25076151610000003</v>
      </c>
      <c r="AX515">
        <v>8826.2962955335006</v>
      </c>
      <c r="AY515" s="1">
        <v>0.60746453219999996</v>
      </c>
      <c r="AZ515">
        <v>892.99035640600005</v>
      </c>
      <c r="BA515">
        <v>6.1459524000000001E-2</v>
      </c>
      <c r="BB515">
        <v>1166.9470372722001</v>
      </c>
      <c r="BC515" s="1">
        <v>8.0314427699999996E-2</v>
      </c>
      <c r="BD515">
        <v>14529.7310845273</v>
      </c>
      <c r="BE515" s="1">
        <v>0.63102024599528606</v>
      </c>
      <c r="BF515">
        <v>0.23318110783068399</v>
      </c>
      <c r="BG515">
        <v>7.0811260326417699E-2</v>
      </c>
      <c r="BH515">
        <v>4.9670237594778698E-2</v>
      </c>
      <c r="BI515">
        <v>1.53171482528335E-2</v>
      </c>
    </row>
    <row r="516" spans="1:61" x14ac:dyDescent="0.35">
      <c r="A516" t="s">
        <v>1759</v>
      </c>
      <c r="B516" t="s">
        <v>1141</v>
      </c>
      <c r="C516">
        <v>150</v>
      </c>
      <c r="D516">
        <v>4.5687387333333298</v>
      </c>
      <c r="E516">
        <v>685.31080999999995</v>
      </c>
      <c r="F516" t="e">
        <v>#N/A</v>
      </c>
      <c r="G516" t="e">
        <v>#N/A</v>
      </c>
      <c r="H516" t="e">
        <v>#N/A</v>
      </c>
      <c r="I516" t="e">
        <v>#N/A</v>
      </c>
      <c r="J516">
        <v>0.96985047881870601</v>
      </c>
      <c r="K516">
        <v>1.6125438491603201E-2</v>
      </c>
      <c r="L516">
        <v>0.99304274812333604</v>
      </c>
      <c r="M516" t="e">
        <v>#N/A</v>
      </c>
      <c r="N516">
        <v>0.21156156533218501</v>
      </c>
      <c r="O516">
        <v>61284.050789710003</v>
      </c>
      <c r="P516" s="1">
        <v>0.375</v>
      </c>
      <c r="Q516">
        <v>0.359375</v>
      </c>
      <c r="R516">
        <v>0.265625</v>
      </c>
      <c r="S516">
        <v>8.1999999999999993</v>
      </c>
      <c r="T516">
        <v>82980.341463410005</v>
      </c>
      <c r="U516" s="1">
        <v>83.574489024390203</v>
      </c>
      <c r="V516">
        <v>273829.30089779297</v>
      </c>
      <c r="W516" s="1">
        <v>0.381678645716376</v>
      </c>
      <c r="X516">
        <v>6.08089666008697E-3</v>
      </c>
      <c r="Y516">
        <v>0.61224045762353696</v>
      </c>
      <c r="Z516">
        <v>0.618321354283624</v>
      </c>
      <c r="AA516">
        <v>273.82930089779302</v>
      </c>
      <c r="AB516">
        <v>5593.9377346170904</v>
      </c>
      <c r="AC516" s="1">
        <v>302.524032854523</v>
      </c>
      <c r="AD516">
        <v>142354.79269984001</v>
      </c>
      <c r="AE516" s="1">
        <v>146</v>
      </c>
      <c r="AF516">
        <v>41001.5</v>
      </c>
      <c r="AG516" s="1">
        <v>61106.863578680197</v>
      </c>
      <c r="AH516" s="1">
        <v>20.6999917226562</v>
      </c>
      <c r="AI516">
        <v>19.999994415367102</v>
      </c>
      <c r="AJ516">
        <v>19.9994742053929</v>
      </c>
      <c r="AK516">
        <v>0.5</v>
      </c>
      <c r="AL516">
        <v>0.229657</v>
      </c>
      <c r="AM516">
        <v>0.33583400000000002</v>
      </c>
      <c r="AN516">
        <v>0</v>
      </c>
      <c r="AO516">
        <v>0.72483885790694602</v>
      </c>
      <c r="AP516">
        <v>2777.67429350779</v>
      </c>
      <c r="AQ516" s="1">
        <v>4897.5633552314803</v>
      </c>
      <c r="AR516" s="1">
        <v>11632.938301381801</v>
      </c>
      <c r="AS516" s="1">
        <v>692.34824998601698</v>
      </c>
      <c r="AT516">
        <v>51.598383513022398</v>
      </c>
      <c r="AU516">
        <v>20052.122583620101</v>
      </c>
      <c r="AV516" s="1">
        <v>12732.7838613935</v>
      </c>
      <c r="AW516" s="1">
        <v>0.59245161420000003</v>
      </c>
      <c r="AX516">
        <v>5183.2729307225</v>
      </c>
      <c r="AY516" s="1">
        <v>0.24117572779999999</v>
      </c>
      <c r="AZ516">
        <v>803.39672873049994</v>
      </c>
      <c r="BA516">
        <v>3.7381745700000003E-2</v>
      </c>
      <c r="BB516">
        <v>2772.2321413628001</v>
      </c>
      <c r="BC516" s="1">
        <v>0.12899091230000001</v>
      </c>
      <c r="BD516">
        <v>21491.6856622093</v>
      </c>
      <c r="BE516" s="1">
        <v>0.544068912488608</v>
      </c>
      <c r="BF516">
        <v>0.23062911019561899</v>
      </c>
      <c r="BG516">
        <v>9.9514506036036898E-2</v>
      </c>
      <c r="BH516">
        <v>0.11493062391624601</v>
      </c>
      <c r="BI516">
        <v>1.08568473634912E-2</v>
      </c>
    </row>
    <row r="517" spans="1:61" x14ac:dyDescent="0.35">
      <c r="A517" t="s">
        <v>1760</v>
      </c>
      <c r="B517" t="s">
        <v>1142</v>
      </c>
      <c r="C517">
        <v>138</v>
      </c>
      <c r="D517">
        <v>19.8468699347826</v>
      </c>
      <c r="E517">
        <v>2738.8680509999999</v>
      </c>
      <c r="F517">
        <v>2.5954860284848402E-2</v>
      </c>
      <c r="G517">
        <v>3.00279049920304E-2</v>
      </c>
      <c r="H517" t="e">
        <v>#N/A</v>
      </c>
      <c r="I517">
        <v>2.3609783173703099E-2</v>
      </c>
      <c r="J517">
        <v>0.887638046903936</v>
      </c>
      <c r="K517">
        <v>3.2769404645482197E-2</v>
      </c>
      <c r="L517">
        <v>0.39227409086822501</v>
      </c>
      <c r="M517">
        <v>2.46928236655145E-2</v>
      </c>
      <c r="N517">
        <v>0.13695194049193801</v>
      </c>
      <c r="O517">
        <v>73501.456034949995</v>
      </c>
      <c r="P517" s="1">
        <v>0.16847826086956499</v>
      </c>
      <c r="Q517">
        <v>0.13586956521739099</v>
      </c>
      <c r="R517">
        <v>0.69565217391304301</v>
      </c>
      <c r="S517">
        <v>13.1</v>
      </c>
      <c r="T517">
        <v>103329.01526717001</v>
      </c>
      <c r="U517" s="1">
        <v>209.07389702290101</v>
      </c>
      <c r="V517">
        <v>412591.66522732202</v>
      </c>
      <c r="W517" s="1">
        <v>0.76278732395454296</v>
      </c>
      <c r="X517">
        <v>0.188442777387617</v>
      </c>
      <c r="Y517">
        <v>4.8769898657839601E-2</v>
      </c>
      <c r="Z517">
        <v>0.23721267604545701</v>
      </c>
      <c r="AA517">
        <v>412.59166522732198</v>
      </c>
      <c r="AB517">
        <v>8821.2847607531603</v>
      </c>
      <c r="AC517" s="1">
        <v>925.54995815678296</v>
      </c>
      <c r="AD517">
        <v>286089.39110803598</v>
      </c>
      <c r="AE517" s="1">
        <v>518</v>
      </c>
      <c r="AF517">
        <v>42886.5</v>
      </c>
      <c r="AG517" s="1">
        <v>77265.453763623998</v>
      </c>
      <c r="AH517" s="1">
        <v>48.2999873892362</v>
      </c>
      <c r="AI517">
        <v>19.999998607849399</v>
      </c>
      <c r="AJ517">
        <v>19.9999746415501</v>
      </c>
      <c r="AK517">
        <v>2</v>
      </c>
      <c r="AL517">
        <v>2</v>
      </c>
      <c r="AM517">
        <v>2</v>
      </c>
      <c r="AN517">
        <v>3252.9018573008998</v>
      </c>
      <c r="AO517" s="1">
        <v>1.34252270544157</v>
      </c>
      <c r="AP517">
        <v>1636.5003083531201</v>
      </c>
      <c r="AQ517" s="1">
        <v>3002.76068684552</v>
      </c>
      <c r="AR517" s="1">
        <v>8880.5360525197502</v>
      </c>
      <c r="AS517" s="1">
        <v>1081.9937305552201</v>
      </c>
      <c r="AT517" s="1">
        <v>395.11563896073199</v>
      </c>
      <c r="AU517">
        <v>14996.906417234301</v>
      </c>
      <c r="AV517" s="1">
        <v>3926.7048361571001</v>
      </c>
      <c r="AW517" s="1">
        <v>0.2288515737</v>
      </c>
      <c r="AX517">
        <v>10483.549523825601</v>
      </c>
      <c r="AY517" s="1">
        <v>0.61098985189999999</v>
      </c>
      <c r="AZ517">
        <v>1517.6122234423999</v>
      </c>
      <c r="BA517">
        <v>8.8447683200000002E-2</v>
      </c>
      <c r="BB517">
        <v>1230.4372603511999</v>
      </c>
      <c r="BC517" s="1">
        <v>7.1710891200000001E-2</v>
      </c>
      <c r="BD517">
        <v>17158.303843776299</v>
      </c>
      <c r="BE517" s="1">
        <v>0.54841532364574197</v>
      </c>
      <c r="BF517">
        <v>0.20798310841586601</v>
      </c>
      <c r="BG517">
        <v>0.19615309057349301</v>
      </c>
      <c r="BH517">
        <v>2.0864242693716499E-2</v>
      </c>
      <c r="BI517">
        <v>2.6584234671182601E-2</v>
      </c>
    </row>
    <row r="518" spans="1:61" x14ac:dyDescent="0.35">
      <c r="A518" t="s">
        <v>1761</v>
      </c>
      <c r="B518" t="s">
        <v>1143</v>
      </c>
      <c r="C518">
        <v>14</v>
      </c>
      <c r="D518">
        <v>175.088436642857</v>
      </c>
      <c r="E518">
        <v>2451.2381129999999</v>
      </c>
      <c r="F518">
        <v>9.5625326930502602E-2</v>
      </c>
      <c r="G518">
        <v>5.6617173342995701E-2</v>
      </c>
      <c r="H518" t="e">
        <v>#N/A</v>
      </c>
      <c r="I518">
        <v>3.4094398982049502E-2</v>
      </c>
      <c r="J518">
        <v>0.77020259354585097</v>
      </c>
      <c r="K518">
        <v>4.24156594725709E-2</v>
      </c>
      <c r="L518">
        <v>0.34426031769565602</v>
      </c>
      <c r="M518">
        <v>5.7119448362462001E-2</v>
      </c>
      <c r="N518">
        <v>0.15843991007567401</v>
      </c>
      <c r="O518">
        <v>70577.474180789999</v>
      </c>
      <c r="P518" s="1">
        <v>0.265822784810127</v>
      </c>
      <c r="Q518">
        <v>0.189873417721519</v>
      </c>
      <c r="R518">
        <v>0.544303797468354</v>
      </c>
      <c r="S518">
        <v>19.8</v>
      </c>
      <c r="T518">
        <v>83061.565656559993</v>
      </c>
      <c r="U518" s="1">
        <v>123.79990469697</v>
      </c>
      <c r="V518">
        <v>263649.82519346097</v>
      </c>
      <c r="W518" s="1">
        <v>0.84206474553533095</v>
      </c>
      <c r="X518">
        <v>0.14288302771990299</v>
      </c>
      <c r="Y518">
        <v>1.5052226744766301E-2</v>
      </c>
      <c r="Z518">
        <v>0.15793525446466899</v>
      </c>
      <c r="AA518">
        <v>263.64982519346103</v>
      </c>
      <c r="AB518">
        <v>9029.1889158464601</v>
      </c>
      <c r="AC518" s="1">
        <v>983.60339096114603</v>
      </c>
      <c r="AD518">
        <v>187967.27056186399</v>
      </c>
      <c r="AE518" s="1">
        <v>320</v>
      </c>
      <c r="AF518">
        <v>45702</v>
      </c>
      <c r="AG518" s="1">
        <v>75454.7805480924</v>
      </c>
      <c r="AH518" s="1">
        <v>70.469932502585394</v>
      </c>
      <c r="AI518">
        <v>31.7599973186325</v>
      </c>
      <c r="AJ518">
        <v>45.087198724724097</v>
      </c>
      <c r="AK518">
        <v>1.25</v>
      </c>
      <c r="AL518">
        <v>0.55511100000000002</v>
      </c>
      <c r="AM518">
        <v>0.97691799999999995</v>
      </c>
      <c r="AN518">
        <v>0</v>
      </c>
      <c r="AO518">
        <v>1.07619945816036</v>
      </c>
      <c r="AP518">
        <v>1702.12033578967</v>
      </c>
      <c r="AQ518" s="1">
        <v>3078.3965988374798</v>
      </c>
      <c r="AR518" s="1">
        <v>8587.8786472671</v>
      </c>
      <c r="AS518" s="1">
        <v>1082.11098135777</v>
      </c>
      <c r="AT518">
        <v>232.60982153307401</v>
      </c>
      <c r="AU518">
        <v>14683.1163847851</v>
      </c>
      <c r="AV518" s="1">
        <v>5324.0952664690003</v>
      </c>
      <c r="AW518" s="1">
        <v>0.32620372110000001</v>
      </c>
      <c r="AX518">
        <v>8264.3930857605992</v>
      </c>
      <c r="AY518" s="1">
        <v>0.50635378259999997</v>
      </c>
      <c r="AZ518">
        <v>1291.374318569</v>
      </c>
      <c r="BA518">
        <v>7.9121632299999994E-2</v>
      </c>
      <c r="BB518">
        <v>1441.5184854253</v>
      </c>
      <c r="BC518" s="1">
        <v>8.8320863999999999E-2</v>
      </c>
      <c r="BD518">
        <v>16321.381156223901</v>
      </c>
      <c r="BE518" s="1">
        <v>0.490784042205334</v>
      </c>
      <c r="BF518">
        <v>0.212592971057849</v>
      </c>
      <c r="BG518">
        <v>0.24537886813138801</v>
      </c>
      <c r="BH518">
        <v>3.03176700493221E-2</v>
      </c>
      <c r="BI518">
        <v>2.0926448556107299E-2</v>
      </c>
    </row>
    <row r="519" spans="1:61" x14ac:dyDescent="0.35">
      <c r="A519" t="s">
        <v>1762</v>
      </c>
      <c r="B519" t="s">
        <v>1144</v>
      </c>
      <c r="C519">
        <v>152</v>
      </c>
      <c r="D519">
        <v>28.470971217105301</v>
      </c>
      <c r="E519">
        <v>4327.5876250000001</v>
      </c>
      <c r="F519">
        <v>1.27145392380528E-2</v>
      </c>
      <c r="G519">
        <v>2.20444699816995E-2</v>
      </c>
      <c r="H519" t="e">
        <v>#N/A</v>
      </c>
      <c r="I519">
        <v>2.4912540840414301E-2</v>
      </c>
      <c r="J519">
        <v>0.89643847429709</v>
      </c>
      <c r="K519">
        <v>4.2758812708697802E-2</v>
      </c>
      <c r="L519">
        <v>0.38109383090582799</v>
      </c>
      <c r="M519">
        <v>8.7389243535880602E-3</v>
      </c>
      <c r="N519">
        <v>0.20946163688543501</v>
      </c>
      <c r="O519">
        <v>75975.740308570006</v>
      </c>
      <c r="P519" s="1">
        <v>0.243445692883895</v>
      </c>
      <c r="Q519">
        <v>0.19850187265917599</v>
      </c>
      <c r="R519">
        <v>0.55805243445692898</v>
      </c>
      <c r="S519">
        <v>22.5</v>
      </c>
      <c r="T519">
        <v>115368.93333333</v>
      </c>
      <c r="U519" s="1">
        <v>192.337227777778</v>
      </c>
      <c r="V519">
        <v>233945.49983260001</v>
      </c>
      <c r="W519" s="1">
        <v>0.74179395866131204</v>
      </c>
      <c r="X519">
        <v>7.2748113887358898E-2</v>
      </c>
      <c r="Y519">
        <v>0.185457927451329</v>
      </c>
      <c r="Z519">
        <v>0.25820604133868802</v>
      </c>
      <c r="AA519">
        <v>233.94549983260001</v>
      </c>
      <c r="AB519">
        <v>4735.3125518746701</v>
      </c>
      <c r="AC519" s="1">
        <v>509.75020985277001</v>
      </c>
      <c r="AD519">
        <v>175067.63842698801</v>
      </c>
      <c r="AE519" s="1">
        <v>275</v>
      </c>
      <c r="AF519">
        <v>53336</v>
      </c>
      <c r="AG519" s="1">
        <v>78892.286896426303</v>
      </c>
      <c r="AH519" s="1">
        <v>21.299991345392101</v>
      </c>
      <c r="AI519">
        <v>19.999999201072502</v>
      </c>
      <c r="AJ519">
        <v>19.999994569026398</v>
      </c>
      <c r="AK519">
        <v>3.7</v>
      </c>
      <c r="AL519">
        <v>3.7</v>
      </c>
      <c r="AM519">
        <v>3.7</v>
      </c>
      <c r="AN519">
        <v>2528.5304234596501</v>
      </c>
      <c r="AO519" s="1">
        <v>1.1210130878784701</v>
      </c>
      <c r="AP519">
        <v>1581.0925376698799</v>
      </c>
      <c r="AQ519" s="1">
        <v>2572.5426276030598</v>
      </c>
      <c r="AR519" s="1">
        <v>8298.7537774003995</v>
      </c>
      <c r="AS519" s="1">
        <v>691.11704468375694</v>
      </c>
      <c r="AT519">
        <v>309.41577757192101</v>
      </c>
      <c r="AU519">
        <v>13452.921764929</v>
      </c>
      <c r="AV519" s="1">
        <v>6480.9318847291997</v>
      </c>
      <c r="AW519" s="1">
        <v>0.43002496130000001</v>
      </c>
      <c r="AX519">
        <v>6248.3979240387998</v>
      </c>
      <c r="AY519" s="1">
        <v>0.41459579009999997</v>
      </c>
      <c r="AZ519">
        <v>1414.5337912544001</v>
      </c>
      <c r="BA519">
        <v>9.3857619500000003E-2</v>
      </c>
      <c r="BB519">
        <v>927.19614711839995</v>
      </c>
      <c r="BC519" s="1">
        <v>6.1521629000000001E-2</v>
      </c>
      <c r="BD519">
        <v>15071.0597471408</v>
      </c>
      <c r="BE519" s="1">
        <v>0.59548748679502095</v>
      </c>
      <c r="BF519">
        <v>0.229625124470896</v>
      </c>
      <c r="BG519">
        <v>0.12800471582169901</v>
      </c>
      <c r="BH519">
        <v>3.4809176870810997E-2</v>
      </c>
      <c r="BI519">
        <v>1.20734960415722E-2</v>
      </c>
    </row>
    <row r="520" spans="1:61" x14ac:dyDescent="0.35">
      <c r="A520" t="s">
        <v>1763</v>
      </c>
      <c r="B520" t="s">
        <v>1145</v>
      </c>
      <c r="C520">
        <v>43</v>
      </c>
      <c r="D520">
        <v>60.142483441860499</v>
      </c>
      <c r="E520">
        <v>2586.126788</v>
      </c>
      <c r="F520" t="e">
        <v>#N/A</v>
      </c>
      <c r="G520">
        <v>4.6514176125944896E-3</v>
      </c>
      <c r="H520" t="e">
        <v>#N/A</v>
      </c>
      <c r="I520">
        <v>0.17913969632865401</v>
      </c>
      <c r="J520">
        <v>0.77403425018968497</v>
      </c>
      <c r="K520">
        <v>3.7373074649886102E-2</v>
      </c>
      <c r="L520">
        <v>0.66424737566389103</v>
      </c>
      <c r="M520">
        <v>8.7339686480278594E-2</v>
      </c>
      <c r="N520">
        <v>0.166058801904334</v>
      </c>
      <c r="O520">
        <v>68213.607376340005</v>
      </c>
      <c r="P520" s="1">
        <v>0.14110429447852799</v>
      </c>
      <c r="Q520">
        <v>0.14110429447852799</v>
      </c>
      <c r="R520">
        <v>0.71779141104294497</v>
      </c>
      <c r="S520">
        <v>14</v>
      </c>
      <c r="T520">
        <v>103631.35714285</v>
      </c>
      <c r="U520" s="1">
        <v>184.723342</v>
      </c>
      <c r="V520">
        <v>155727.80571653901</v>
      </c>
      <c r="W520" s="1">
        <v>0.86593389621406902</v>
      </c>
      <c r="X520">
        <v>8.7297937821406504E-2</v>
      </c>
      <c r="Y520">
        <v>4.6768165964524502E-2</v>
      </c>
      <c r="Z520">
        <v>0.13406610378593101</v>
      </c>
      <c r="AA520">
        <v>155.727805716539</v>
      </c>
      <c r="AB520">
        <v>4293.0818595271403</v>
      </c>
      <c r="AC520" s="1">
        <v>634.258748492574</v>
      </c>
      <c r="AD520">
        <v>120150.96001585601</v>
      </c>
      <c r="AE520" s="1">
        <v>88</v>
      </c>
      <c r="AF520">
        <v>39723</v>
      </c>
      <c r="AG520" s="1">
        <v>60469.611338398601</v>
      </c>
      <c r="AH520" s="1">
        <v>33.839977955968202</v>
      </c>
      <c r="AI520">
        <v>27.0399974582722</v>
      </c>
      <c r="AJ520">
        <v>29.443683112016</v>
      </c>
      <c r="AK520">
        <v>4.5</v>
      </c>
      <c r="AL520">
        <v>1.8547439999999999</v>
      </c>
      <c r="AM520">
        <v>3.719738</v>
      </c>
      <c r="AN520">
        <v>0</v>
      </c>
      <c r="AO520">
        <v>0.91685427508751205</v>
      </c>
      <c r="AP520">
        <v>1607.6813632232499</v>
      </c>
      <c r="AQ520" s="1">
        <v>3543.6385418238801</v>
      </c>
      <c r="AR520" s="1">
        <v>8388.3440791302801</v>
      </c>
      <c r="AS520" s="1">
        <v>926.758553030386</v>
      </c>
      <c r="AT520">
        <v>372.94002153153502</v>
      </c>
      <c r="AU520">
        <v>14839.3625587393</v>
      </c>
      <c r="AV520" s="1">
        <v>9049.6232437891995</v>
      </c>
      <c r="AW520" s="1">
        <v>0.56317761150000001</v>
      </c>
      <c r="AX520">
        <v>3879.6681004365</v>
      </c>
      <c r="AY520" s="1">
        <v>0.24144013019999999</v>
      </c>
      <c r="AZ520">
        <v>929.31790669589998</v>
      </c>
      <c r="BA520">
        <v>5.7833461699999998E-2</v>
      </c>
      <c r="BB520">
        <v>2210.2526132721</v>
      </c>
      <c r="BC520" s="1">
        <v>0.1375487967</v>
      </c>
      <c r="BD520">
        <v>16068.861864193699</v>
      </c>
      <c r="BE520" s="1">
        <v>0.53267039846531705</v>
      </c>
      <c r="BF520">
        <v>0.257215739011036</v>
      </c>
      <c r="BG520">
        <v>0.15902549594582699</v>
      </c>
      <c r="BH520">
        <v>3.9511965440984002E-2</v>
      </c>
      <c r="BI520">
        <v>1.15764011368355E-2</v>
      </c>
    </row>
    <row r="521" spans="1:61" x14ac:dyDescent="0.35">
      <c r="A521" t="s">
        <v>1928</v>
      </c>
      <c r="B521" t="s">
        <v>1146</v>
      </c>
      <c r="C521">
        <v>24</v>
      </c>
      <c r="D521">
        <v>76.388684083333303</v>
      </c>
      <c r="E521">
        <v>1833.3284180000001</v>
      </c>
      <c r="F521">
        <v>6.61214700003527E-3</v>
      </c>
      <c r="G521">
        <v>1.3494716303597901E-2</v>
      </c>
      <c r="H521" t="e">
        <v>#N/A</v>
      </c>
      <c r="I521">
        <v>3.0398715783449E-2</v>
      </c>
      <c r="J521">
        <v>0.89756183510533105</v>
      </c>
      <c r="K521">
        <v>5.1932585807586397E-2</v>
      </c>
      <c r="L521">
        <v>0.42800707467011001</v>
      </c>
      <c r="M521" t="e">
        <v>#N/A</v>
      </c>
      <c r="N521">
        <v>0.19058709038204699</v>
      </c>
      <c r="O521">
        <v>72070.073623449993</v>
      </c>
      <c r="P521" s="1">
        <v>0.162790697674419</v>
      </c>
      <c r="Q521">
        <v>0.224806201550388</v>
      </c>
      <c r="R521">
        <v>0.612403100775194</v>
      </c>
      <c r="S521">
        <v>17.07</v>
      </c>
      <c r="T521">
        <v>88145.019917979997</v>
      </c>
      <c r="U521" s="1">
        <v>107.400610310486</v>
      </c>
      <c r="V521">
        <v>275122.41944639903</v>
      </c>
      <c r="W521" s="1">
        <v>0.79903814460940203</v>
      </c>
      <c r="X521">
        <v>8.2037035843809294E-2</v>
      </c>
      <c r="Y521">
        <v>0.118924819546789</v>
      </c>
      <c r="Z521">
        <v>0.20096185539059799</v>
      </c>
      <c r="AA521">
        <v>275.12241944639902</v>
      </c>
      <c r="AB521">
        <v>7043.1854288749701</v>
      </c>
      <c r="AC521" s="1">
        <v>794.10117451198505</v>
      </c>
      <c r="AD521">
        <v>214323.78035252099</v>
      </c>
      <c r="AE521" s="1">
        <v>408</v>
      </c>
      <c r="AF521">
        <v>53393</v>
      </c>
      <c r="AG521" s="1">
        <v>107652.500677256</v>
      </c>
      <c r="AH521" s="1">
        <v>44.899995765569898</v>
      </c>
      <c r="AI521">
        <v>22.1784986178954</v>
      </c>
      <c r="AJ521">
        <v>30.949398046915</v>
      </c>
      <c r="AK521">
        <v>0.5</v>
      </c>
      <c r="AL521">
        <v>0.34455999999999998</v>
      </c>
      <c r="AM521">
        <v>0.39659899999999998</v>
      </c>
      <c r="AN521">
        <v>0</v>
      </c>
      <c r="AO521">
        <v>0.38259574303187399</v>
      </c>
      <c r="AP521">
        <v>1924.94825550672</v>
      </c>
      <c r="AQ521" s="1">
        <v>2785.27154211167</v>
      </c>
      <c r="AR521" s="1">
        <v>8685.4501210268209</v>
      </c>
      <c r="AS521" s="1">
        <v>1090.0497316133301</v>
      </c>
      <c r="AT521">
        <v>470.04526932500698</v>
      </c>
      <c r="AU521">
        <v>14955.7649195835</v>
      </c>
      <c r="AV521" s="1">
        <v>4211.6530585680002</v>
      </c>
      <c r="AW521" s="1">
        <v>0.2783048387</v>
      </c>
      <c r="AX521">
        <v>5954.5708231028002</v>
      </c>
      <c r="AY521" s="1">
        <v>0.39347634990000002</v>
      </c>
      <c r="AZ521">
        <v>3380.7225248281002</v>
      </c>
      <c r="BA521" s="1">
        <v>0.22339718489999999</v>
      </c>
      <c r="BB521">
        <v>1586.2905063379001</v>
      </c>
      <c r="BC521" s="1">
        <v>0.10482162640000001</v>
      </c>
      <c r="BD521">
        <v>15133.236912836799</v>
      </c>
      <c r="BE521" s="1">
        <v>0.56367803163320696</v>
      </c>
      <c r="BF521">
        <v>0.20319811274896701</v>
      </c>
      <c r="BG521">
        <v>0.180963491696531</v>
      </c>
      <c r="BH521">
        <v>3.8991996743443599E-2</v>
      </c>
      <c r="BI521">
        <v>1.31683671778519E-2</v>
      </c>
    </row>
    <row r="522" spans="1:61" x14ac:dyDescent="0.35">
      <c r="A522" t="s">
        <v>1764</v>
      </c>
      <c r="B522" t="s">
        <v>1147</v>
      </c>
      <c r="C522">
        <v>41</v>
      </c>
      <c r="D522">
        <v>55.688907853658499</v>
      </c>
      <c r="E522">
        <v>2283.245222</v>
      </c>
      <c r="F522">
        <v>1.24320699841802E-2</v>
      </c>
      <c r="G522">
        <v>1.4469166961410301E-2</v>
      </c>
      <c r="H522" t="e">
        <v>#N/A</v>
      </c>
      <c r="I522">
        <v>6.6747657115255196E-2</v>
      </c>
      <c r="J522">
        <v>0.84559028792647895</v>
      </c>
      <c r="K522">
        <v>5.9926503142312001E-2</v>
      </c>
      <c r="L522">
        <v>5.8070904690610298E-2</v>
      </c>
      <c r="M522">
        <v>4.2775406834989196E-3</v>
      </c>
      <c r="N522">
        <v>0.17363097634806199</v>
      </c>
      <c r="O522">
        <v>62404.546744669999</v>
      </c>
      <c r="P522" s="1">
        <v>0.28915662650602397</v>
      </c>
      <c r="Q522">
        <v>0.234939759036145</v>
      </c>
      <c r="R522">
        <v>0.47590361445783103</v>
      </c>
      <c r="S522">
        <v>26</v>
      </c>
      <c r="T522">
        <v>88686.038461529999</v>
      </c>
      <c r="U522" s="1">
        <v>87.817123923076906</v>
      </c>
      <c r="V522">
        <v>234729.78497269799</v>
      </c>
      <c r="W522" s="1">
        <v>0.74547775981617204</v>
      </c>
      <c r="X522">
        <v>0.13978887337197601</v>
      </c>
      <c r="Y522">
        <v>0.11473336681185201</v>
      </c>
      <c r="Z522">
        <v>0.25452224018382802</v>
      </c>
      <c r="AA522">
        <v>234.72978497269801</v>
      </c>
      <c r="AB522">
        <v>6662.7114133078403</v>
      </c>
      <c r="AC522" s="1">
        <v>602.91950541964195</v>
      </c>
      <c r="AD522">
        <v>150852.39136077999</v>
      </c>
      <c r="AE522" s="1">
        <v>174</v>
      </c>
      <c r="AF522">
        <v>36874</v>
      </c>
      <c r="AG522" s="1">
        <v>61800.0753841693</v>
      </c>
      <c r="AH522" s="1">
        <v>51.779996536070001</v>
      </c>
      <c r="AI522">
        <v>23.079997608223</v>
      </c>
      <c r="AJ522">
        <v>37.471389191881798</v>
      </c>
      <c r="AK522">
        <v>2.72</v>
      </c>
      <c r="AL522">
        <v>1.4821569999999999</v>
      </c>
      <c r="AM522">
        <v>2.1463269999999999</v>
      </c>
      <c r="AN522">
        <v>0</v>
      </c>
      <c r="AO522">
        <v>0.78137531367111501</v>
      </c>
      <c r="AP522">
        <v>1937.2226239131501</v>
      </c>
      <c r="AQ522" s="1">
        <v>2642.3288886663399</v>
      </c>
      <c r="AR522" s="1">
        <v>8480.0139833600406</v>
      </c>
      <c r="AS522" s="1">
        <v>1010.59790589589</v>
      </c>
      <c r="AT522">
        <v>538.393694271355</v>
      </c>
      <c r="AU522">
        <v>14608.557096106801</v>
      </c>
      <c r="AV522" s="1">
        <v>6689.1066038271001</v>
      </c>
      <c r="AW522" s="1">
        <v>0.43102712259999998</v>
      </c>
      <c r="AX522">
        <v>5606.1573753982002</v>
      </c>
      <c r="AY522" s="1">
        <v>0.36124493530000001</v>
      </c>
      <c r="AZ522">
        <v>1530.5119299853</v>
      </c>
      <c r="BA522">
        <v>9.8621862699999993E-2</v>
      </c>
      <c r="BB522">
        <v>1693.2164075917001</v>
      </c>
      <c r="BC522" s="1">
        <v>0.1091060794</v>
      </c>
      <c r="BD522">
        <v>15518.9923168023</v>
      </c>
      <c r="BE522" s="1">
        <v>0.53815297269581996</v>
      </c>
      <c r="BF522">
        <v>0.18812368542692601</v>
      </c>
      <c r="BG522">
        <v>0.21276171066368699</v>
      </c>
      <c r="BH522">
        <v>4.0555550924649603E-2</v>
      </c>
      <c r="BI522">
        <v>2.0406080288916599E-2</v>
      </c>
    </row>
    <row r="523" spans="1:61" x14ac:dyDescent="0.35">
      <c r="A523" t="s">
        <v>1765</v>
      </c>
      <c r="B523" t="s">
        <v>1148</v>
      </c>
      <c r="C523">
        <v>28</v>
      </c>
      <c r="D523">
        <v>84.159954464285704</v>
      </c>
      <c r="E523">
        <v>2356.4787249999999</v>
      </c>
      <c r="F523">
        <v>1.53721460121752E-2</v>
      </c>
      <c r="G523">
        <v>1.0308346332724601E-2</v>
      </c>
      <c r="H523" t="e">
        <v>#N/A</v>
      </c>
      <c r="I523">
        <v>3.0651956667303901E-2</v>
      </c>
      <c r="J523">
        <v>0.91885632190158495</v>
      </c>
      <c r="K523">
        <v>2.3530216918530099E-2</v>
      </c>
      <c r="L523">
        <v>0.14773908035017699</v>
      </c>
      <c r="M523">
        <v>1.21420038027017E-2</v>
      </c>
      <c r="N523">
        <v>0.113930171676596</v>
      </c>
      <c r="O523">
        <v>75136.557155229995</v>
      </c>
      <c r="P523" s="1">
        <v>0.101910828025478</v>
      </c>
      <c r="Q523">
        <v>0.17197452229299401</v>
      </c>
      <c r="R523">
        <v>0.72611464968152895</v>
      </c>
      <c r="S523">
        <v>27</v>
      </c>
      <c r="T523">
        <v>67980.431851849993</v>
      </c>
      <c r="U523" s="1">
        <v>87.276989814814797</v>
      </c>
      <c r="V523">
        <v>257072.89167229799</v>
      </c>
      <c r="W523" s="1">
        <v>0.80154549422337995</v>
      </c>
      <c r="X523">
        <v>0.16434791910289201</v>
      </c>
      <c r="Y523">
        <v>3.4106586673727499E-2</v>
      </c>
      <c r="Z523">
        <v>0.19845450577661999</v>
      </c>
      <c r="AA523">
        <v>257.072891672298</v>
      </c>
      <c r="AB523">
        <v>8534.8027065255992</v>
      </c>
      <c r="AC523" s="1">
        <v>946.65696589304002</v>
      </c>
      <c r="AD523">
        <v>199934.63770654399</v>
      </c>
      <c r="AE523" s="1">
        <v>361</v>
      </c>
      <c r="AF523">
        <v>49644</v>
      </c>
      <c r="AG523" s="1">
        <v>96152.081026162006</v>
      </c>
      <c r="AH523" s="1">
        <v>45.9199605833509</v>
      </c>
      <c r="AI523">
        <v>32.619999008167099</v>
      </c>
      <c r="AJ523">
        <v>33.388596602243098</v>
      </c>
      <c r="AK523">
        <v>2</v>
      </c>
      <c r="AL523">
        <v>1.1399600000000001</v>
      </c>
      <c r="AM523">
        <v>1.60287</v>
      </c>
      <c r="AN523">
        <v>0</v>
      </c>
      <c r="AO523">
        <v>0.84198284517683097</v>
      </c>
      <c r="AP523">
        <v>1946.2910703766299</v>
      </c>
      <c r="AQ523" s="1">
        <v>2539.1023719087498</v>
      </c>
      <c r="AR523" s="1">
        <v>8233.6671679478004</v>
      </c>
      <c r="AS523" s="1">
        <v>883.73938534072704</v>
      </c>
      <c r="AT523">
        <v>172.87724929492001</v>
      </c>
      <c r="AU523">
        <v>13775.677244868801</v>
      </c>
      <c r="AV523" s="1">
        <v>4588.2514753107998</v>
      </c>
      <c r="AW523" s="1">
        <v>0.32503791879999999</v>
      </c>
      <c r="AX523">
        <v>7640.9313798802996</v>
      </c>
      <c r="AY523" s="1">
        <v>0.54129387780000005</v>
      </c>
      <c r="AZ523">
        <v>1330.5434681738</v>
      </c>
      <c r="BA523">
        <v>9.4257492700000001E-2</v>
      </c>
      <c r="BB523">
        <v>556.32355793379998</v>
      </c>
      <c r="BC523" s="1">
        <v>3.9410710699999997E-2</v>
      </c>
      <c r="BD523">
        <v>14116.049881298701</v>
      </c>
      <c r="BE523" s="1">
        <v>0.59062132915730003</v>
      </c>
      <c r="BF523">
        <v>0.22174819580923</v>
      </c>
      <c r="BG523">
        <v>8.8035878291225306E-2</v>
      </c>
      <c r="BH523">
        <v>3.1482348220434303E-2</v>
      </c>
      <c r="BI523">
        <v>6.8112248521810206E-2</v>
      </c>
    </row>
    <row r="524" spans="1:61" x14ac:dyDescent="0.35">
      <c r="A524" t="s">
        <v>1766</v>
      </c>
      <c r="B524" t="s">
        <v>1149</v>
      </c>
      <c r="C524">
        <v>70</v>
      </c>
      <c r="D524">
        <v>280.571287442857</v>
      </c>
      <c r="E524">
        <v>19639.990120999999</v>
      </c>
      <c r="F524">
        <v>3.7746888004407501E-3</v>
      </c>
      <c r="G524">
        <v>0.462223293698585</v>
      </c>
      <c r="H524">
        <v>1.4939851165567E-3</v>
      </c>
      <c r="I524">
        <v>0.15041032743333499</v>
      </c>
      <c r="J524">
        <v>0.259839268986785</v>
      </c>
      <c r="K524">
        <v>0.122258435964299</v>
      </c>
      <c r="L524">
        <v>0.93759161467888097</v>
      </c>
      <c r="M524">
        <v>1.9619649677093599E-2</v>
      </c>
      <c r="N524">
        <v>0.22305645111413799</v>
      </c>
      <c r="O524">
        <v>76674.767612109994</v>
      </c>
      <c r="P524" s="1">
        <v>0.162977867203219</v>
      </c>
      <c r="Q524">
        <v>0.24480214621059701</v>
      </c>
      <c r="R524">
        <v>0.59221998658618402</v>
      </c>
      <c r="S524">
        <v>320</v>
      </c>
      <c r="T524">
        <v>103339.5645625</v>
      </c>
      <c r="U524" s="1">
        <v>61.374969128125002</v>
      </c>
      <c r="V524">
        <v>135506.31968772601</v>
      </c>
      <c r="W524" s="1">
        <v>0.641742819765592</v>
      </c>
      <c r="X524">
        <v>0.26444020112283301</v>
      </c>
      <c r="Y524">
        <v>9.3816979111574605E-2</v>
      </c>
      <c r="Z524">
        <v>0.358257180234408</v>
      </c>
      <c r="AA524">
        <v>135.50631968772601</v>
      </c>
      <c r="AB524">
        <v>5919.9158086990001</v>
      </c>
      <c r="AC524" s="1">
        <v>565.68576824896695</v>
      </c>
      <c r="AD524">
        <v>71672.478290432497</v>
      </c>
      <c r="AE524" s="1">
        <v>17</v>
      </c>
      <c r="AF524">
        <v>32146</v>
      </c>
      <c r="AG524" s="1">
        <v>46049.407323621803</v>
      </c>
      <c r="AH524" s="1">
        <v>65.349996799892807</v>
      </c>
      <c r="AI524">
        <v>35.547599744298502</v>
      </c>
      <c r="AJ524">
        <v>55.755598998655799</v>
      </c>
      <c r="AK524">
        <v>2</v>
      </c>
      <c r="AL524">
        <v>1.6517839999999999</v>
      </c>
      <c r="AM524">
        <v>1.901429</v>
      </c>
      <c r="AN524">
        <v>0</v>
      </c>
      <c r="AO524">
        <v>0.93622706576188897</v>
      </c>
      <c r="AP524">
        <v>3925.11681447195</v>
      </c>
      <c r="AQ524" s="1">
        <v>4905.8606560589296</v>
      </c>
      <c r="AR524" s="1">
        <v>10653.3129869694</v>
      </c>
      <c r="AS524" s="1">
        <v>1690.6549756609199</v>
      </c>
      <c r="AT524" s="1">
        <v>951.70345477996102</v>
      </c>
      <c r="AU524">
        <v>22126.648887941199</v>
      </c>
      <c r="AV524" s="1">
        <v>10516.199711155399</v>
      </c>
      <c r="AW524" s="1">
        <v>0.46915651190000002</v>
      </c>
      <c r="AX524">
        <v>5087.1008851352999</v>
      </c>
      <c r="AY524" s="1">
        <v>0.22694952290000001</v>
      </c>
      <c r="AZ524">
        <v>1251.1510475018999</v>
      </c>
      <c r="BA524">
        <v>5.5817279800000001E-2</v>
      </c>
      <c r="BB524">
        <v>5560.6687786000002</v>
      </c>
      <c r="BC524" s="1">
        <v>0.2480766855</v>
      </c>
      <c r="BD524">
        <v>22415.1204223926</v>
      </c>
      <c r="BE524" s="1">
        <v>0.56491959189276797</v>
      </c>
      <c r="BF524">
        <v>0.19833261020731599</v>
      </c>
      <c r="BG524">
        <v>0.198181403112756</v>
      </c>
      <c r="BH524">
        <v>2.4623513076949599E-2</v>
      </c>
      <c r="BI524">
        <v>1.3942881710210299E-2</v>
      </c>
    </row>
    <row r="525" spans="1:61" x14ac:dyDescent="0.35">
      <c r="A525" t="s">
        <v>1767</v>
      </c>
      <c r="B525" t="s">
        <v>1150</v>
      </c>
      <c r="C525">
        <v>5</v>
      </c>
      <c r="D525">
        <v>150.45710159999999</v>
      </c>
      <c r="E525">
        <v>752.28550800000005</v>
      </c>
      <c r="F525">
        <v>1.3096070653416199E-2</v>
      </c>
      <c r="G525">
        <v>1.7013762773620999E-2</v>
      </c>
      <c r="H525" t="e">
        <v>#N/A</v>
      </c>
      <c r="I525">
        <v>1.50792045581247E-2</v>
      </c>
      <c r="J525">
        <v>0.88321531852662605</v>
      </c>
      <c r="K525">
        <v>6.9197266920311695E-2</v>
      </c>
      <c r="L525">
        <v>0.603196130826953</v>
      </c>
      <c r="M525" t="e">
        <v>#N/A</v>
      </c>
      <c r="N525">
        <v>0.19322930234661001</v>
      </c>
      <c r="O525">
        <v>56392.900505899997</v>
      </c>
      <c r="P525" s="1">
        <v>0.28333333333333299</v>
      </c>
      <c r="Q525">
        <v>0.116666666666667</v>
      </c>
      <c r="R525">
        <v>0.6</v>
      </c>
      <c r="S525">
        <v>10</v>
      </c>
      <c r="T525">
        <v>70931.7</v>
      </c>
      <c r="U525" s="1">
        <v>75.228550799999994</v>
      </c>
      <c r="V525">
        <v>141324.28296093101</v>
      </c>
      <c r="W525" s="1">
        <v>0.62993780534501698</v>
      </c>
      <c r="X525">
        <v>0.108996455009072</v>
      </c>
      <c r="Y525">
        <v>0.26106573964591101</v>
      </c>
      <c r="Z525">
        <v>0.37006219465498302</v>
      </c>
      <c r="AA525">
        <v>141.32428296093099</v>
      </c>
      <c r="AB525">
        <v>3595.5604238490801</v>
      </c>
      <c r="AC525" s="1">
        <v>424.76078111556501</v>
      </c>
      <c r="AD525">
        <v>130638.395122899</v>
      </c>
      <c r="AE525" s="1">
        <v>111</v>
      </c>
      <c r="AF525">
        <v>37020</v>
      </c>
      <c r="AG525" s="1">
        <v>54286.0067460317</v>
      </c>
      <c r="AH525" s="1">
        <v>37.649988182530898</v>
      </c>
      <c r="AI525">
        <v>20</v>
      </c>
      <c r="AJ525">
        <v>27.6526157459944</v>
      </c>
      <c r="AK525">
        <v>0.5</v>
      </c>
      <c r="AL525">
        <v>0.37421900000000002</v>
      </c>
      <c r="AM525">
        <v>0.42804500000000001</v>
      </c>
      <c r="AN525">
        <v>0</v>
      </c>
      <c r="AO525">
        <v>0.52843854203640495</v>
      </c>
      <c r="AP525">
        <v>2439.6516621452702</v>
      </c>
      <c r="AQ525" s="1">
        <v>2460.9358552205399</v>
      </c>
      <c r="AR525" s="1">
        <v>8844.6045141680406</v>
      </c>
      <c r="AS525" s="1">
        <v>967.54879930506399</v>
      </c>
      <c r="AT525">
        <v>48.624810143225602</v>
      </c>
      <c r="AU525">
        <v>14761.3656409821</v>
      </c>
      <c r="AV525" s="1">
        <v>10104.8617680315</v>
      </c>
      <c r="AW525" s="1">
        <v>0.62974667409999996</v>
      </c>
      <c r="AX525">
        <v>2895.830845035</v>
      </c>
      <c r="AY525" s="1">
        <v>0.18047152799999999</v>
      </c>
      <c r="AZ525">
        <v>763.68186202430002</v>
      </c>
      <c r="BA525">
        <v>4.7593536999999998E-2</v>
      </c>
      <c r="BB525">
        <v>2281.5407848117002</v>
      </c>
      <c r="BC525" s="1">
        <v>0.1421882609</v>
      </c>
      <c r="BD525">
        <v>16045.9152599025</v>
      </c>
      <c r="BE525" s="1">
        <v>0.52597123808950996</v>
      </c>
      <c r="BF525">
        <v>0.28415108892515001</v>
      </c>
      <c r="BG525">
        <v>0.13773145034036</v>
      </c>
      <c r="BH525">
        <v>3.9814760592626799E-2</v>
      </c>
      <c r="BI525">
        <v>1.2331462052352599E-2</v>
      </c>
    </row>
    <row r="526" spans="1:61" x14ac:dyDescent="0.35">
      <c r="A526" t="s">
        <v>1768</v>
      </c>
      <c r="B526" t="s">
        <v>1151</v>
      </c>
      <c r="C526">
        <v>58</v>
      </c>
      <c r="D526">
        <v>11.9642427241379</v>
      </c>
      <c r="E526">
        <v>693.92607799999996</v>
      </c>
      <c r="F526" t="e">
        <v>#N/A</v>
      </c>
      <c r="G526" t="e">
        <v>#N/A</v>
      </c>
      <c r="H526" t="e">
        <v>#N/A</v>
      </c>
      <c r="I526">
        <v>1.6627653056127099E-2</v>
      </c>
      <c r="J526">
        <v>0.956649836282216</v>
      </c>
      <c r="K526">
        <v>2.3901042886437199E-2</v>
      </c>
      <c r="L526">
        <v>0.47679353194312801</v>
      </c>
      <c r="M526" t="e">
        <v>#N/A</v>
      </c>
      <c r="N526">
        <v>0.138458353675528</v>
      </c>
      <c r="O526">
        <v>64673.939008169997</v>
      </c>
      <c r="P526" s="1">
        <v>0.18032786885245899</v>
      </c>
      <c r="Q526">
        <v>0.18032786885245899</v>
      </c>
      <c r="R526">
        <v>0.63934426229508201</v>
      </c>
      <c r="S526">
        <v>9.5</v>
      </c>
      <c r="T526">
        <v>87472.842105260002</v>
      </c>
      <c r="U526" s="1">
        <v>73.044850315789503</v>
      </c>
      <c r="V526">
        <v>289031.86716669297</v>
      </c>
      <c r="W526" s="1">
        <v>0.83874435817502202</v>
      </c>
      <c r="X526">
        <v>0.105849199829982</v>
      </c>
      <c r="Y526">
        <v>5.5406441994996697E-2</v>
      </c>
      <c r="Z526">
        <v>0.16125564182497801</v>
      </c>
      <c r="AA526">
        <v>289.03186716669302</v>
      </c>
      <c r="AB526">
        <v>9152.58152324404</v>
      </c>
      <c r="AC526" s="1">
        <v>944.00958656578996</v>
      </c>
      <c r="AD526">
        <v>184838.68621273301</v>
      </c>
      <c r="AE526" s="1">
        <v>308</v>
      </c>
      <c r="AF526">
        <v>42588</v>
      </c>
      <c r="AG526" s="1">
        <v>68221.431423290196</v>
      </c>
      <c r="AH526" s="1">
        <v>38.949885221309998</v>
      </c>
      <c r="AI526">
        <v>31.099990768274001</v>
      </c>
      <c r="AJ526">
        <v>32.341521340491198</v>
      </c>
      <c r="AK526">
        <v>2</v>
      </c>
      <c r="AL526">
        <v>0.58372000000000002</v>
      </c>
      <c r="AM526">
        <v>1.4497359999999999</v>
      </c>
      <c r="AN526">
        <v>2096.0527873402698</v>
      </c>
      <c r="AO526" s="1">
        <v>1.6998134026509399</v>
      </c>
      <c r="AP526">
        <v>2260.5907022851502</v>
      </c>
      <c r="AQ526" s="1">
        <v>3977.4093776023201</v>
      </c>
      <c r="AR526" s="1">
        <v>10255.1237885601</v>
      </c>
      <c r="AS526" s="1">
        <v>1162.15504153455</v>
      </c>
      <c r="AT526" s="1">
        <v>700.57612102019903</v>
      </c>
      <c r="AU526">
        <v>18355.855031002298</v>
      </c>
      <c r="AV526" s="1">
        <v>8425.1662877882009</v>
      </c>
      <c r="AW526" s="1">
        <v>0.4213517517</v>
      </c>
      <c r="AX526">
        <v>9110.3294908657008</v>
      </c>
      <c r="AY526" s="1">
        <v>0.45561751049999999</v>
      </c>
      <c r="AZ526">
        <v>1582.9685116718999</v>
      </c>
      <c r="BA526">
        <v>7.9165981100000005E-2</v>
      </c>
      <c r="BB526">
        <v>877.10058804890002</v>
      </c>
      <c r="BC526" s="1">
        <v>4.38647567E-2</v>
      </c>
      <c r="BD526">
        <v>19995.564878374698</v>
      </c>
      <c r="BE526" s="1">
        <v>0.53123112988951404</v>
      </c>
      <c r="BF526">
        <v>0.23134457767733499</v>
      </c>
      <c r="BG526">
        <v>0.18269751002304399</v>
      </c>
      <c r="BH526">
        <v>3.6620649543712698E-2</v>
      </c>
      <c r="BI526">
        <v>1.8106132866393902E-2</v>
      </c>
    </row>
    <row r="527" spans="1:61" x14ac:dyDescent="0.35">
      <c r="A527" t="s">
        <v>1929</v>
      </c>
      <c r="B527" t="s">
        <v>1152</v>
      </c>
      <c r="C527">
        <v>230</v>
      </c>
      <c r="D527">
        <v>12.0297167</v>
      </c>
      <c r="E527">
        <v>2766.8348409999999</v>
      </c>
      <c r="F527">
        <v>4.2825384380549099E-3</v>
      </c>
      <c r="G527">
        <v>3.6078271648685798E-3</v>
      </c>
      <c r="H527" t="e">
        <v>#N/A</v>
      </c>
      <c r="I527">
        <v>1.5719521397720201E-2</v>
      </c>
      <c r="J527">
        <v>0.91533586021623103</v>
      </c>
      <c r="K527">
        <v>5.9275115116015901E-2</v>
      </c>
      <c r="L527">
        <v>0.35482535335808102</v>
      </c>
      <c r="M527" t="e">
        <v>#N/A</v>
      </c>
      <c r="N527">
        <v>0.17672626206036601</v>
      </c>
      <c r="O527">
        <v>61431.894332429998</v>
      </c>
      <c r="P527" s="1">
        <v>0.18452380952381001</v>
      </c>
      <c r="Q527">
        <v>0.125</v>
      </c>
      <c r="R527">
        <v>0.69047619047619002</v>
      </c>
      <c r="S527">
        <v>20</v>
      </c>
      <c r="T527">
        <v>98204.9</v>
      </c>
      <c r="U527" s="1">
        <v>138.34174204999999</v>
      </c>
      <c r="V527">
        <v>234738.17460143799</v>
      </c>
      <c r="W527" s="1">
        <v>0.57889976771634</v>
      </c>
      <c r="X527">
        <v>0.107586100647384</v>
      </c>
      <c r="Y527">
        <v>0.31351413163627601</v>
      </c>
      <c r="Z527">
        <v>0.42110023228366</v>
      </c>
      <c r="AA527">
        <v>234.738174601438</v>
      </c>
      <c r="AB527">
        <v>5924.2274808408101</v>
      </c>
      <c r="AC527" s="1">
        <v>408.54342415012297</v>
      </c>
      <c r="AD527">
        <v>194511.902376538</v>
      </c>
      <c r="AE527" s="1">
        <v>347</v>
      </c>
      <c r="AF527">
        <v>42754.5</v>
      </c>
      <c r="AG527" s="1">
        <v>69823.977766919095</v>
      </c>
      <c r="AH527" s="1">
        <v>35.549996117801001</v>
      </c>
      <c r="AI527">
        <v>19.9999978722546</v>
      </c>
      <c r="AJ527">
        <v>23.368974490380801</v>
      </c>
      <c r="AK527">
        <v>0.5</v>
      </c>
      <c r="AL527">
        <v>0.32414700000000002</v>
      </c>
      <c r="AM527">
        <v>0.5</v>
      </c>
      <c r="AN527">
        <v>0</v>
      </c>
      <c r="AO527">
        <v>0.61480063493238601</v>
      </c>
      <c r="AP527">
        <v>1987.0426844896001</v>
      </c>
      <c r="AQ527" s="1">
        <v>2631.8232740513599</v>
      </c>
      <c r="AR527" s="1">
        <v>7717.4357874872503</v>
      </c>
      <c r="AS527" s="1">
        <v>526.24627550004197</v>
      </c>
      <c r="AT527">
        <v>7.9941345512354003</v>
      </c>
      <c r="AU527">
        <v>12870.5421560795</v>
      </c>
      <c r="AV527" s="1">
        <v>7031.6511405575002</v>
      </c>
      <c r="AW527" s="1">
        <v>0.43644871530000001</v>
      </c>
      <c r="AX527">
        <v>5504.9083264499004</v>
      </c>
      <c r="AY527" s="1">
        <v>0.34168506360000001</v>
      </c>
      <c r="AZ527">
        <v>957.12844450620003</v>
      </c>
      <c r="BA527">
        <v>5.9408163399999998E-2</v>
      </c>
      <c r="BB527">
        <v>2617.3714047487001</v>
      </c>
      <c r="BC527" s="1">
        <v>0.16245805769999999</v>
      </c>
      <c r="BD527">
        <v>16111.059316262301</v>
      </c>
      <c r="BE527" s="1">
        <v>0.53347132016788101</v>
      </c>
      <c r="BF527">
        <v>0.24137887440682099</v>
      </c>
      <c r="BG527">
        <v>9.2626395087252705E-2</v>
      </c>
      <c r="BH527">
        <v>3.6847691169558799E-2</v>
      </c>
      <c r="BI527">
        <v>9.5675719168486897E-2</v>
      </c>
    </row>
    <row r="528" spans="1:61" x14ac:dyDescent="0.35">
      <c r="A528" t="s">
        <v>1769</v>
      </c>
      <c r="B528" t="s">
        <v>1153</v>
      </c>
      <c r="C528">
        <v>86</v>
      </c>
      <c r="D528">
        <v>8.4508774651162799</v>
      </c>
      <c r="E528">
        <v>726.77546199999995</v>
      </c>
      <c r="F528" t="e">
        <v>#N/A</v>
      </c>
      <c r="G528" t="e">
        <v>#N/A</v>
      </c>
      <c r="H528" t="e">
        <v>#N/A</v>
      </c>
      <c r="I528">
        <v>1.39809690337754E-2</v>
      </c>
      <c r="J528">
        <v>0.96062053915893797</v>
      </c>
      <c r="K528">
        <v>2.1738019914807501E-2</v>
      </c>
      <c r="L528">
        <v>0.48091298661252102</v>
      </c>
      <c r="M528" t="e">
        <v>#N/A</v>
      </c>
      <c r="N528">
        <v>0.12403299038931399</v>
      </c>
      <c r="O528">
        <v>63940.954144620002</v>
      </c>
      <c r="P528" s="1">
        <v>0.17741935483870999</v>
      </c>
      <c r="Q528">
        <v>0.14516129032258099</v>
      </c>
      <c r="R528">
        <v>0.67741935483870996</v>
      </c>
      <c r="S528">
        <v>9.25</v>
      </c>
      <c r="T528">
        <v>71863.054054049993</v>
      </c>
      <c r="U528" s="1">
        <v>78.570320216216203</v>
      </c>
      <c r="V528">
        <v>231935.981349904</v>
      </c>
      <c r="W528" s="1">
        <v>0.79571030540197496</v>
      </c>
      <c r="X528">
        <v>2.4429630805566399E-2</v>
      </c>
      <c r="Y528">
        <v>0.179860063792458</v>
      </c>
      <c r="Z528">
        <v>0.20428969459802501</v>
      </c>
      <c r="AA528">
        <v>231.93598134990401</v>
      </c>
      <c r="AB528">
        <v>4851.4695175550696</v>
      </c>
      <c r="AC528" s="1">
        <v>470.29715210720798</v>
      </c>
      <c r="AD528">
        <v>167057.45773555999</v>
      </c>
      <c r="AE528" s="1">
        <v>249</v>
      </c>
      <c r="AF528">
        <v>40031</v>
      </c>
      <c r="AG528" s="1">
        <v>62255.2874680307</v>
      </c>
      <c r="AH528" s="1">
        <v>25.099989511243699</v>
      </c>
      <c r="AI528">
        <v>19.9999985089005</v>
      </c>
      <c r="AJ528">
        <v>19.999805730465599</v>
      </c>
      <c r="AK528">
        <v>0</v>
      </c>
      <c r="AL528">
        <v>0</v>
      </c>
      <c r="AM528">
        <v>0</v>
      </c>
      <c r="AN528">
        <v>2514.7840640772802</v>
      </c>
      <c r="AO528" s="1">
        <v>1.8495881070081499</v>
      </c>
      <c r="AP528">
        <v>1686.0621251959701</v>
      </c>
      <c r="AQ528" s="1">
        <v>3001.0081573172301</v>
      </c>
      <c r="AR528" s="1">
        <v>8074.2810906843797</v>
      </c>
      <c r="AS528" s="1">
        <v>1260.8035189828699</v>
      </c>
      <c r="AT528">
        <v>409.42104619376897</v>
      </c>
      <c r="AU528">
        <v>14431.575938374201</v>
      </c>
      <c r="AV528" s="1">
        <v>8843.6927967063002</v>
      </c>
      <c r="AW528" s="1">
        <v>0.50855781889999996</v>
      </c>
      <c r="AX528">
        <v>6154.3144322274002</v>
      </c>
      <c r="AY528" s="1">
        <v>0.35390473140000001</v>
      </c>
      <c r="AZ528">
        <v>1560.0246900863001</v>
      </c>
      <c r="BA528">
        <v>8.9709442900000005E-2</v>
      </c>
      <c r="BB528">
        <v>831.71703163330005</v>
      </c>
      <c r="BC528" s="1">
        <v>4.7828006800000003E-2</v>
      </c>
      <c r="BD528">
        <v>17389.748950653298</v>
      </c>
      <c r="BE528" s="1">
        <v>0.55178951543570998</v>
      </c>
      <c r="BF528">
        <v>0.227596743135482</v>
      </c>
      <c r="BG528">
        <v>0.162592436493745</v>
      </c>
      <c r="BH528">
        <v>3.7309519432257097E-2</v>
      </c>
      <c r="BI528">
        <v>2.0711785502805599E-2</v>
      </c>
    </row>
    <row r="529" spans="1:61" x14ac:dyDescent="0.35">
      <c r="A529" t="s">
        <v>1770</v>
      </c>
      <c r="B529" t="s">
        <v>1154</v>
      </c>
      <c r="C529">
        <v>83</v>
      </c>
      <c r="D529">
        <v>8.9591941445783103</v>
      </c>
      <c r="E529">
        <v>743.613114</v>
      </c>
      <c r="F529" t="e">
        <v>#N/A</v>
      </c>
      <c r="G529" t="e">
        <v>#N/A</v>
      </c>
      <c r="H529" t="e">
        <v>#N/A</v>
      </c>
      <c r="I529">
        <v>2.2270097462560701E-2</v>
      </c>
      <c r="J529">
        <v>0.92026370745685404</v>
      </c>
      <c r="K529">
        <v>4.5260243551004699E-2</v>
      </c>
      <c r="L529">
        <v>0.31965155478208301</v>
      </c>
      <c r="M529" t="e">
        <v>#N/A</v>
      </c>
      <c r="N529">
        <v>0.19638793096465401</v>
      </c>
      <c r="O529">
        <v>57352.021568960001</v>
      </c>
      <c r="P529" s="1">
        <v>0.328125</v>
      </c>
      <c r="Q529">
        <v>0.234375</v>
      </c>
      <c r="R529">
        <v>0.4375</v>
      </c>
      <c r="S529">
        <v>10</v>
      </c>
      <c r="T529">
        <v>76412.3</v>
      </c>
      <c r="U529" s="1">
        <v>74.361311400000005</v>
      </c>
      <c r="V529">
        <v>236991.30190433899</v>
      </c>
      <c r="W529" s="1">
        <v>0.93588991512447595</v>
      </c>
      <c r="X529">
        <v>2.8972221730440201E-2</v>
      </c>
      <c r="Y529">
        <v>3.51378631450837E-2</v>
      </c>
      <c r="Z529">
        <v>6.4110084875523901E-2</v>
      </c>
      <c r="AA529">
        <v>236.991301904339</v>
      </c>
      <c r="AB529">
        <v>4819.1498139716796</v>
      </c>
      <c r="AC529" s="1">
        <v>575.32652658409097</v>
      </c>
      <c r="AD529">
        <v>181412.164694696</v>
      </c>
      <c r="AE529" s="1">
        <v>299</v>
      </c>
      <c r="AF529">
        <v>45488</v>
      </c>
      <c r="AG529" s="1">
        <v>73721.499815429997</v>
      </c>
      <c r="AH529" s="1">
        <v>25.599854013184</v>
      </c>
      <c r="AI529">
        <v>19.9999902990164</v>
      </c>
      <c r="AJ529">
        <v>24.7615932562571</v>
      </c>
      <c r="AK529">
        <v>0.25</v>
      </c>
      <c r="AL529">
        <v>0.20517299999999999</v>
      </c>
      <c r="AM529">
        <v>0.245389</v>
      </c>
      <c r="AN529">
        <v>3854.13696456139</v>
      </c>
      <c r="AO529" s="1">
        <v>1.3558088638077901</v>
      </c>
      <c r="AP529">
        <v>2779.7041513713798</v>
      </c>
      <c r="AQ529" s="1">
        <v>3689.5927577737698</v>
      </c>
      <c r="AR529" s="1">
        <v>7047.2095923795096</v>
      </c>
      <c r="AS529" s="1">
        <v>960.310269622276</v>
      </c>
      <c r="AT529">
        <v>377.70240291916099</v>
      </c>
      <c r="AU529">
        <v>14854.519174066099</v>
      </c>
      <c r="AV529" s="1">
        <v>8671.4582879739992</v>
      </c>
      <c r="AW529" s="1">
        <v>0.44336018420000001</v>
      </c>
      <c r="AX529">
        <v>8029.4430607894001</v>
      </c>
      <c r="AY529" s="1">
        <v>0.41053479539999999</v>
      </c>
      <c r="AZ529">
        <v>1378.665619805</v>
      </c>
      <c r="BA529">
        <v>7.0489348300000004E-2</v>
      </c>
      <c r="BB529">
        <v>1478.9288034306001</v>
      </c>
      <c r="BC529" s="1">
        <v>7.5615672100000003E-2</v>
      </c>
      <c r="BD529">
        <v>19558.495771999002</v>
      </c>
      <c r="BE529" s="1">
        <v>0.50616161751329403</v>
      </c>
      <c r="BF529">
        <v>0.187997606803777</v>
      </c>
      <c r="BG529">
        <v>0.24204885557257999</v>
      </c>
      <c r="BH529">
        <v>5.03200671052784E-2</v>
      </c>
      <c r="BI529">
        <v>1.3471853005070601E-2</v>
      </c>
    </row>
    <row r="530" spans="1:61" x14ac:dyDescent="0.35">
      <c r="A530" t="s">
        <v>1771</v>
      </c>
      <c r="B530" t="s">
        <v>1155</v>
      </c>
      <c r="C530">
        <v>39</v>
      </c>
      <c r="D530">
        <v>18.0833701025641</v>
      </c>
      <c r="E530">
        <v>705.25143400000002</v>
      </c>
      <c r="F530" t="e">
        <v>#N/A</v>
      </c>
      <c r="G530" t="e">
        <v>#N/A</v>
      </c>
      <c r="H530" t="e">
        <v>#N/A</v>
      </c>
      <c r="I530" t="e">
        <v>#N/A</v>
      </c>
      <c r="J530">
        <v>0.95869686541844801</v>
      </c>
      <c r="K530">
        <v>3.2074129917443198E-2</v>
      </c>
      <c r="L530">
        <v>1</v>
      </c>
      <c r="M530" t="e">
        <v>#N/A</v>
      </c>
      <c r="N530">
        <v>0.28349220727833102</v>
      </c>
      <c r="O530">
        <v>65377.306547610002</v>
      </c>
      <c r="P530" s="1">
        <v>0.26086956521739102</v>
      </c>
      <c r="Q530">
        <v>0.115942028985507</v>
      </c>
      <c r="R530">
        <v>0.623188405797101</v>
      </c>
      <c r="S530">
        <v>10</v>
      </c>
      <c r="T530">
        <v>82060.5</v>
      </c>
      <c r="U530" s="1">
        <v>70.525143400000005</v>
      </c>
      <c r="V530">
        <v>90328.253058185204</v>
      </c>
      <c r="W530" s="1">
        <v>0.77225338451368897</v>
      </c>
      <c r="X530">
        <v>4.0812424563368199E-2</v>
      </c>
      <c r="Y530">
        <v>0.186934190922943</v>
      </c>
      <c r="Z530">
        <v>0.227746615486311</v>
      </c>
      <c r="AA530">
        <v>90.328253058185197</v>
      </c>
      <c r="AB530">
        <v>1931.51822786652</v>
      </c>
      <c r="AC530" s="1">
        <v>228.061882962439</v>
      </c>
      <c r="AD530">
        <v>72761.692461717699</v>
      </c>
      <c r="AE530" s="1">
        <v>19</v>
      </c>
      <c r="AF530">
        <v>34375.5</v>
      </c>
      <c r="AG530" s="1">
        <v>46238.281848929</v>
      </c>
      <c r="AH530" s="1">
        <v>27.399886467458501</v>
      </c>
      <c r="AI530">
        <v>19.9999878038196</v>
      </c>
      <c r="AJ530">
        <v>20.0010000307702</v>
      </c>
      <c r="AK530">
        <v>0</v>
      </c>
      <c r="AL530">
        <v>0</v>
      </c>
      <c r="AM530">
        <v>0</v>
      </c>
      <c r="AN530">
        <v>0</v>
      </c>
      <c r="AO530">
        <v>0.69718012049243105</v>
      </c>
      <c r="AP530">
        <v>3030.0728037938302</v>
      </c>
      <c r="AQ530" s="1">
        <v>4516.7422091338804</v>
      </c>
      <c r="AR530" s="1">
        <v>13034.6402103168</v>
      </c>
      <c r="AS530" s="1">
        <v>1034.45499693943</v>
      </c>
      <c r="AT530">
        <v>1137.0849761363299</v>
      </c>
      <c r="AU530" s="1">
        <v>22752.995196320298</v>
      </c>
      <c r="AV530" s="1">
        <v>15473.467787125201</v>
      </c>
      <c r="AW530" s="1">
        <v>0.69210419099999998</v>
      </c>
      <c r="AX530">
        <v>2350.6889781083</v>
      </c>
      <c r="AY530" s="1">
        <v>0.10514266849999999</v>
      </c>
      <c r="AZ530">
        <v>448.27078490370002</v>
      </c>
      <c r="BA530">
        <v>2.0050456299999998E-2</v>
      </c>
      <c r="BB530">
        <v>4084.7088280544999</v>
      </c>
      <c r="BC530" s="1">
        <v>0.18270268419999999</v>
      </c>
      <c r="BD530">
        <v>22357.136378191699</v>
      </c>
      <c r="BE530" s="1">
        <v>0.50407676544408098</v>
      </c>
      <c r="BF530">
        <v>0.246080409371704</v>
      </c>
      <c r="BG530">
        <v>0.17739691095103599</v>
      </c>
      <c r="BH530">
        <v>6.1711057269912398E-2</v>
      </c>
      <c r="BI530">
        <v>1.0734856963266801E-2</v>
      </c>
    </row>
    <row r="531" spans="1:61" x14ac:dyDescent="0.35">
      <c r="A531" t="s">
        <v>1772</v>
      </c>
      <c r="B531" t="s">
        <v>1156</v>
      </c>
      <c r="C531">
        <v>97</v>
      </c>
      <c r="D531">
        <v>14.548279298969099</v>
      </c>
      <c r="E531">
        <v>1411.183092</v>
      </c>
      <c r="F531" t="e">
        <v>#N/A</v>
      </c>
      <c r="G531">
        <v>9.2106987988215001E-3</v>
      </c>
      <c r="H531" t="e">
        <v>#N/A</v>
      </c>
      <c r="I531">
        <v>2.7476350166302701E-2</v>
      </c>
      <c r="J531">
        <v>0.92223562678143001</v>
      </c>
      <c r="K531">
        <v>3.6321614756028901E-2</v>
      </c>
      <c r="L531">
        <v>0.39781674166870801</v>
      </c>
      <c r="M531">
        <v>8.0201248018386493E-3</v>
      </c>
      <c r="N531">
        <v>0.15797506538463699</v>
      </c>
      <c r="O531">
        <v>65255.774758979998</v>
      </c>
      <c r="P531" s="1">
        <v>0.13559322033898299</v>
      </c>
      <c r="Q531">
        <v>0.12711864406779699</v>
      </c>
      <c r="R531">
        <v>0.73728813559322004</v>
      </c>
      <c r="S531">
        <v>10.65</v>
      </c>
      <c r="T531">
        <v>92817.746478870002</v>
      </c>
      <c r="U531" s="1">
        <v>132.50545464788701</v>
      </c>
      <c r="V531">
        <v>402312.303214585</v>
      </c>
      <c r="W531" s="1">
        <v>0.65692152652837099</v>
      </c>
      <c r="X531">
        <v>7.9253481616254506E-2</v>
      </c>
      <c r="Y531">
        <v>0.263824991855374</v>
      </c>
      <c r="Z531">
        <v>0.34307847347162901</v>
      </c>
      <c r="AA531">
        <v>402.31230321458497</v>
      </c>
      <c r="AB531">
        <v>11280.663785050499</v>
      </c>
      <c r="AC531" s="1">
        <v>749.24501008689799</v>
      </c>
      <c r="AD531">
        <v>304367.48292386299</v>
      </c>
      <c r="AE531" s="1">
        <v>537</v>
      </c>
      <c r="AF531">
        <v>40876</v>
      </c>
      <c r="AG531" s="1">
        <v>72906.199417508993</v>
      </c>
      <c r="AH531" s="1">
        <v>43.449988960698697</v>
      </c>
      <c r="AI531">
        <v>22.2499968562161</v>
      </c>
      <c r="AJ531">
        <v>24.729192613948001</v>
      </c>
      <c r="AK531">
        <v>3</v>
      </c>
      <c r="AL531">
        <v>1.367955</v>
      </c>
      <c r="AM531">
        <v>2.2242299999999999</v>
      </c>
      <c r="AN531">
        <v>2241.19566619637</v>
      </c>
      <c r="AO531">
        <v>1.31641944911016</v>
      </c>
      <c r="AP531">
        <v>1816.4756965498</v>
      </c>
      <c r="AQ531" s="1">
        <v>2653.44692777824</v>
      </c>
      <c r="AR531" s="1">
        <v>9351.0394468359991</v>
      </c>
      <c r="AS531" s="1">
        <v>1128.2925716913301</v>
      </c>
      <c r="AT531">
        <v>865.23744999631799</v>
      </c>
      <c r="AU531">
        <v>15814.4920928517</v>
      </c>
      <c r="AV531" s="1">
        <v>6209.5301252257996</v>
      </c>
      <c r="AW531" s="1">
        <v>0.35055486260000002</v>
      </c>
      <c r="AX531">
        <v>7903.1827730712002</v>
      </c>
      <c r="AY531" s="1">
        <v>0.44616888799999999</v>
      </c>
      <c r="AZ531">
        <v>837.23639658019999</v>
      </c>
      <c r="BA531">
        <v>4.7265619799999999E-2</v>
      </c>
      <c r="BB531">
        <v>2763.4838608552</v>
      </c>
      <c r="BC531" s="1">
        <v>0.15601062969999999</v>
      </c>
      <c r="BD531">
        <v>17713.4331557324</v>
      </c>
      <c r="BE531" s="1">
        <v>0.56136229408205796</v>
      </c>
      <c r="BF531">
        <v>0.252332491931755</v>
      </c>
      <c r="BG531">
        <v>0.15329894630368199</v>
      </c>
      <c r="BH531">
        <v>2.0459715377179898E-2</v>
      </c>
      <c r="BI531">
        <v>1.2546552305324799E-2</v>
      </c>
    </row>
    <row r="532" spans="1:61" x14ac:dyDescent="0.35">
      <c r="A532" t="s">
        <v>1773</v>
      </c>
      <c r="B532" t="s">
        <v>1157</v>
      </c>
      <c r="C532">
        <v>31</v>
      </c>
      <c r="D532">
        <v>76.998285096774197</v>
      </c>
      <c r="E532">
        <v>2386.9468379999998</v>
      </c>
      <c r="F532" t="e">
        <v>#N/A</v>
      </c>
      <c r="G532">
        <v>0.83804382146614098</v>
      </c>
      <c r="H532">
        <v>4.31412749739083E-3</v>
      </c>
      <c r="I532">
        <v>3.2403484901896103E-2</v>
      </c>
      <c r="J532">
        <v>6.5174122897422096E-2</v>
      </c>
      <c r="K532">
        <v>5.9082966958438801E-2</v>
      </c>
      <c r="L532">
        <v>0.967704188683844</v>
      </c>
      <c r="M532">
        <v>9.8100660148541206E-3</v>
      </c>
      <c r="N532">
        <v>0.13797185197012099</v>
      </c>
      <c r="O532">
        <v>69256.775282229995</v>
      </c>
      <c r="P532" s="1">
        <v>0.31666666666666698</v>
      </c>
      <c r="Q532">
        <v>0.24444444444444399</v>
      </c>
      <c r="R532">
        <v>0.43888888888888899</v>
      </c>
      <c r="S532">
        <v>29</v>
      </c>
      <c r="T532">
        <v>105493.65517241</v>
      </c>
      <c r="U532" s="1">
        <v>82.308511655172396</v>
      </c>
      <c r="V532">
        <v>129919.014141026</v>
      </c>
      <c r="W532" s="1">
        <v>0.75928672742923498</v>
      </c>
      <c r="X532">
        <v>0.175374862411627</v>
      </c>
      <c r="Y532">
        <v>6.53384101591378E-2</v>
      </c>
      <c r="Z532">
        <v>0.240713272570765</v>
      </c>
      <c r="AA532">
        <v>129.919014141026</v>
      </c>
      <c r="AB532">
        <v>3955.87151321382</v>
      </c>
      <c r="AC532" s="1">
        <v>625.00946240177598</v>
      </c>
      <c r="AD532">
        <v>62983.312062062199</v>
      </c>
      <c r="AE532" s="1">
        <v>12</v>
      </c>
      <c r="AF532">
        <v>31353</v>
      </c>
      <c r="AG532" s="1">
        <v>43341.662525145002</v>
      </c>
      <c r="AH532" s="1">
        <v>48.939990366240799</v>
      </c>
      <c r="AI532">
        <v>27.082197977900801</v>
      </c>
      <c r="AJ532">
        <v>38.1350824282814</v>
      </c>
      <c r="AK532">
        <v>3.01</v>
      </c>
      <c r="AL532">
        <v>1.887281</v>
      </c>
      <c r="AM532">
        <v>2.3741910000000002</v>
      </c>
      <c r="AN532">
        <v>0</v>
      </c>
      <c r="AO532">
        <v>1.10944197108902</v>
      </c>
      <c r="AP532">
        <v>2953.05889841523</v>
      </c>
      <c r="AQ532" s="1">
        <v>3766.51409946483</v>
      </c>
      <c r="AR532" s="1">
        <v>10942.9065256794</v>
      </c>
      <c r="AS532" s="1">
        <v>1487.0897975148</v>
      </c>
      <c r="AT532" s="1">
        <v>861.43087783340104</v>
      </c>
      <c r="AU532">
        <v>20011.000198907699</v>
      </c>
      <c r="AV532" s="1">
        <v>12506.0916893103</v>
      </c>
      <c r="AW532" s="1">
        <v>0.61179009139999996</v>
      </c>
      <c r="AX532">
        <v>3287.4453903550002</v>
      </c>
      <c r="AY532" s="1">
        <v>0.16081974809999999</v>
      </c>
      <c r="AZ532">
        <v>1219.312417782</v>
      </c>
      <c r="BA532">
        <v>5.9647991900000003E-2</v>
      </c>
      <c r="BB532">
        <v>3428.9521358381999</v>
      </c>
      <c r="BC532" s="1">
        <v>0.16774216859999999</v>
      </c>
      <c r="BD532">
        <v>20441.8016332855</v>
      </c>
      <c r="BE532" s="1">
        <v>0.57042581156784899</v>
      </c>
      <c r="BF532">
        <v>0.207575339823247</v>
      </c>
      <c r="BG532">
        <v>0.115982676868443</v>
      </c>
      <c r="BH532">
        <v>3.3833478257323198E-2</v>
      </c>
      <c r="BI532">
        <v>7.21826934831378E-2</v>
      </c>
    </row>
    <row r="533" spans="1:61" x14ac:dyDescent="0.35">
      <c r="A533" t="s">
        <v>1774</v>
      </c>
      <c r="B533" t="s">
        <v>1158</v>
      </c>
      <c r="C533">
        <v>39</v>
      </c>
      <c r="D533">
        <v>101.92368612820501</v>
      </c>
      <c r="E533">
        <v>3975.0237590000002</v>
      </c>
      <c r="F533">
        <v>3.5237435275527099E-2</v>
      </c>
      <c r="G533">
        <v>4.0817652802139302E-2</v>
      </c>
      <c r="H533" t="e">
        <v>#N/A</v>
      </c>
      <c r="I533">
        <v>5.4026024789371997E-2</v>
      </c>
      <c r="J533">
        <v>0.77809736980573097</v>
      </c>
      <c r="K533">
        <v>9.1095967187037399E-2</v>
      </c>
      <c r="L533">
        <v>0.44838488620498601</v>
      </c>
      <c r="M533">
        <v>3.0480438129761998E-2</v>
      </c>
      <c r="N533">
        <v>0.14963235053719301</v>
      </c>
      <c r="O533">
        <v>75056.188600320005</v>
      </c>
      <c r="P533" s="1">
        <v>0.172284644194757</v>
      </c>
      <c r="Q533">
        <v>0.16853932584269701</v>
      </c>
      <c r="R533">
        <v>0.65917602996254698</v>
      </c>
      <c r="S533">
        <v>54</v>
      </c>
      <c r="T533">
        <v>83263.055555550003</v>
      </c>
      <c r="U533" s="1">
        <v>73.611551092592606</v>
      </c>
      <c r="V533">
        <v>255061.564777933</v>
      </c>
      <c r="W533" s="1">
        <v>0.760549946266593</v>
      </c>
      <c r="X533">
        <v>0.20001451262599401</v>
      </c>
      <c r="Y533">
        <v>3.9435541107412597E-2</v>
      </c>
      <c r="Z533">
        <v>0.239450053733407</v>
      </c>
      <c r="AA533">
        <v>255.061564777933</v>
      </c>
      <c r="AB533">
        <v>6029.6852177884002</v>
      </c>
      <c r="AC533" s="1">
        <v>598.94411564446705</v>
      </c>
      <c r="AD533">
        <v>203319.54789383401</v>
      </c>
      <c r="AE533" s="1">
        <v>374</v>
      </c>
      <c r="AF533">
        <v>45610</v>
      </c>
      <c r="AG533" s="1">
        <v>78667.539653905304</v>
      </c>
      <c r="AH533" s="1">
        <v>49.199979791279901</v>
      </c>
      <c r="AI533">
        <v>19.999999481262702</v>
      </c>
      <c r="AJ533">
        <v>32.442098808978997</v>
      </c>
      <c r="AK533">
        <v>3.4</v>
      </c>
      <c r="AL533">
        <v>2.996499</v>
      </c>
      <c r="AM533">
        <v>3.371683</v>
      </c>
      <c r="AN533">
        <v>3509.7606570054199</v>
      </c>
      <c r="AO533" s="1">
        <v>1.0928402156461301</v>
      </c>
      <c r="AP533">
        <v>1699.49236773857</v>
      </c>
      <c r="AQ533" s="1">
        <v>2241.1308762192498</v>
      </c>
      <c r="AR533" s="1">
        <v>8683.5081581206705</v>
      </c>
      <c r="AS533" s="1">
        <v>693.54248858465803</v>
      </c>
      <c r="AT533">
        <v>610.42057031891102</v>
      </c>
      <c r="AU533">
        <v>13928.0944609821</v>
      </c>
      <c r="AV533" s="1">
        <v>4911.3225555037998</v>
      </c>
      <c r="AW533" s="1">
        <v>0.29473192409999999</v>
      </c>
      <c r="AX533">
        <v>8927.6761094565009</v>
      </c>
      <c r="AY533" s="1">
        <v>0.53575612839999998</v>
      </c>
      <c r="AZ533">
        <v>1095.4659052992999</v>
      </c>
      <c r="BA533">
        <v>6.5739680199999997E-2</v>
      </c>
      <c r="BB533">
        <v>1729.2292927077999</v>
      </c>
      <c r="BC533" s="1">
        <v>0.1037722672</v>
      </c>
      <c r="BD533">
        <v>16663.6938629674</v>
      </c>
      <c r="BE533" s="1">
        <v>0.58243426536421095</v>
      </c>
      <c r="BF533">
        <v>0.244512220520617</v>
      </c>
      <c r="BG533">
        <v>0.14188494996255299</v>
      </c>
      <c r="BH533">
        <v>1.86361364755449E-2</v>
      </c>
      <c r="BI533">
        <v>1.25324276770735E-2</v>
      </c>
    </row>
    <row r="534" spans="1:61" x14ac:dyDescent="0.35">
      <c r="A534" t="s">
        <v>1775</v>
      </c>
      <c r="B534" t="s">
        <v>1159</v>
      </c>
      <c r="C534">
        <v>95</v>
      </c>
      <c r="D534">
        <v>12.9424507894737</v>
      </c>
      <c r="E534">
        <v>1229.532825</v>
      </c>
      <c r="F534" t="e">
        <v>#N/A</v>
      </c>
      <c r="G534" t="e">
        <v>#N/A</v>
      </c>
      <c r="H534" t="e">
        <v>#N/A</v>
      </c>
      <c r="I534" t="e">
        <v>#N/A</v>
      </c>
      <c r="J534">
        <v>0.97027553668448796</v>
      </c>
      <c r="K534">
        <v>1.9740960304344999E-2</v>
      </c>
      <c r="L534">
        <v>0.37653963168719901</v>
      </c>
      <c r="M534" t="e">
        <v>#N/A</v>
      </c>
      <c r="N534">
        <v>0.103366763994981</v>
      </c>
      <c r="O534">
        <v>64345.851502650003</v>
      </c>
      <c r="P534" s="1">
        <v>0.13793103448275901</v>
      </c>
      <c r="Q534">
        <v>0.10344827586206901</v>
      </c>
      <c r="R534">
        <v>0.75862068965517204</v>
      </c>
      <c r="S534">
        <v>9</v>
      </c>
      <c r="T534">
        <v>85301.222222220007</v>
      </c>
      <c r="U534" s="1">
        <v>136.61475833333299</v>
      </c>
      <c r="V534">
        <v>386664.08926496102</v>
      </c>
      <c r="W534" s="1">
        <v>0.563697483672148</v>
      </c>
      <c r="X534">
        <v>6.1456531381482798E-2</v>
      </c>
      <c r="Y534">
        <v>0.374845984946369</v>
      </c>
      <c r="Z534">
        <v>0.436302516327852</v>
      </c>
      <c r="AA534">
        <v>386.66408926496098</v>
      </c>
      <c r="AB534">
        <v>11237.3331716459</v>
      </c>
      <c r="AC534" s="1">
        <v>867.35062969953697</v>
      </c>
      <c r="AD534">
        <v>328948.59353023802</v>
      </c>
      <c r="AE534" s="1">
        <v>562</v>
      </c>
      <c r="AF534">
        <v>44071.5</v>
      </c>
      <c r="AG534" s="1">
        <v>78470.621242891997</v>
      </c>
      <c r="AH534" s="1">
        <v>29.9999915828624</v>
      </c>
      <c r="AI534">
        <v>28.4999965110757</v>
      </c>
      <c r="AJ534">
        <v>28.4999741592604</v>
      </c>
      <c r="AK534">
        <v>5</v>
      </c>
      <c r="AL534">
        <v>5</v>
      </c>
      <c r="AM534">
        <v>5</v>
      </c>
      <c r="AN534">
        <v>0</v>
      </c>
      <c r="AO534">
        <v>0.89613633155156203</v>
      </c>
      <c r="AP534">
        <v>1861.8687793064801</v>
      </c>
      <c r="AQ534" s="1">
        <v>3000.6644596902102</v>
      </c>
      <c r="AR534" s="1">
        <v>8198.6267101083704</v>
      </c>
      <c r="AS534" s="1">
        <v>561.93815728343804</v>
      </c>
      <c r="AT534">
        <v>272.91415338992698</v>
      </c>
      <c r="AU534">
        <v>13896.012259778399</v>
      </c>
      <c r="AV534" s="1">
        <v>5588.9425785678004</v>
      </c>
      <c r="AW534" s="1">
        <v>0.3300106303</v>
      </c>
      <c r="AX534">
        <v>8246.4151582996001</v>
      </c>
      <c r="AY534" s="1">
        <v>0.48692657439999998</v>
      </c>
      <c r="AZ534">
        <v>2088.6434664906001</v>
      </c>
      <c r="BA534" s="1">
        <v>0.123328257</v>
      </c>
      <c r="BB534">
        <v>1011.6428788122</v>
      </c>
      <c r="BC534" s="1">
        <v>5.9734538199999999E-2</v>
      </c>
      <c r="BD534">
        <v>16935.644082170202</v>
      </c>
      <c r="BE534" s="1">
        <v>0.52103396947344405</v>
      </c>
      <c r="BF534">
        <v>0.216597699147485</v>
      </c>
      <c r="BG534">
        <v>0.20711564463854801</v>
      </c>
      <c r="BH534">
        <v>3.7814160568509697E-2</v>
      </c>
      <c r="BI534">
        <v>1.7438526172014301E-2</v>
      </c>
    </row>
    <row r="535" spans="1:61" x14ac:dyDescent="0.35">
      <c r="A535" t="s">
        <v>1776</v>
      </c>
      <c r="B535" t="s">
        <v>1160</v>
      </c>
      <c r="C535">
        <v>45</v>
      </c>
      <c r="D535">
        <v>27.251674511111101</v>
      </c>
      <c r="E535">
        <v>1226.325353</v>
      </c>
      <c r="F535" t="e">
        <v>#N/A</v>
      </c>
      <c r="G535">
        <v>8.7610438292535196E-3</v>
      </c>
      <c r="H535" t="e">
        <v>#N/A</v>
      </c>
      <c r="I535">
        <v>2.04077767543401E-2</v>
      </c>
      <c r="J535">
        <v>0.94180899462777701</v>
      </c>
      <c r="K535">
        <v>2.81932703395101E-2</v>
      </c>
      <c r="L535">
        <v>0.30367644156708701</v>
      </c>
      <c r="M535" t="e">
        <v>#N/A</v>
      </c>
      <c r="N535">
        <v>0.14220826531071401</v>
      </c>
      <c r="O535">
        <v>64758.665241440001</v>
      </c>
      <c r="P535" s="1">
        <v>0.11111111111111099</v>
      </c>
      <c r="Q535">
        <v>0.133333333333333</v>
      </c>
      <c r="R535">
        <v>0.75555555555555598</v>
      </c>
      <c r="S535">
        <v>15</v>
      </c>
      <c r="T535">
        <v>71043.666666660007</v>
      </c>
      <c r="U535" s="1">
        <v>81.755023533333301</v>
      </c>
      <c r="V535">
        <v>249836.07266252101</v>
      </c>
      <c r="W535" s="1">
        <v>0.82393832684613399</v>
      </c>
      <c r="X535">
        <v>6.9195667306427094E-2</v>
      </c>
      <c r="Y535">
        <v>0.10686600584743799</v>
      </c>
      <c r="Z535">
        <v>0.17606167315386601</v>
      </c>
      <c r="AA535">
        <v>249.83607266252099</v>
      </c>
      <c r="AB535">
        <v>6991.4757768202198</v>
      </c>
      <c r="AC535" s="1">
        <v>773.06851536649299</v>
      </c>
      <c r="AD535">
        <v>200334.679525577</v>
      </c>
      <c r="AE535" s="1">
        <v>362</v>
      </c>
      <c r="AF535">
        <v>46084</v>
      </c>
      <c r="AG535" s="1">
        <v>79970.705920205903</v>
      </c>
      <c r="AH535" s="1">
        <v>57.519965401855302</v>
      </c>
      <c r="AI535">
        <v>23.999993978730998</v>
      </c>
      <c r="AJ535">
        <v>29.811242257734499</v>
      </c>
      <c r="AK535">
        <v>0.38</v>
      </c>
      <c r="AL535">
        <v>0.38</v>
      </c>
      <c r="AM535">
        <v>0.38</v>
      </c>
      <c r="AN535">
        <v>0</v>
      </c>
      <c r="AO535">
        <v>0.70453975595949103</v>
      </c>
      <c r="AP535">
        <v>1962.2276617810401</v>
      </c>
      <c r="AQ535" s="1">
        <v>2588.2885502082599</v>
      </c>
      <c r="AR535" s="1">
        <v>7022.9225702063704</v>
      </c>
      <c r="AS535" s="1">
        <v>842.82616148440695</v>
      </c>
      <c r="AT535">
        <v>225.881662906467</v>
      </c>
      <c r="AU535">
        <v>12642.146606586501</v>
      </c>
      <c r="AV535" s="1">
        <v>5830.5955497912</v>
      </c>
      <c r="AW535" s="1">
        <v>0.39589299639999997</v>
      </c>
      <c r="AX535">
        <v>6374.9491476528001</v>
      </c>
      <c r="AY535" s="1">
        <v>0.432854191</v>
      </c>
      <c r="AZ535">
        <v>1340.4806758013999</v>
      </c>
      <c r="BA535">
        <v>9.1017616800000006E-2</v>
      </c>
      <c r="BB535">
        <v>1181.6803540681999</v>
      </c>
      <c r="BC535" s="1">
        <v>8.02351959E-2</v>
      </c>
      <c r="BD535">
        <v>14727.7057273136</v>
      </c>
      <c r="BE535" s="1">
        <v>0.54877765837932901</v>
      </c>
      <c r="BF535">
        <v>0.28018726500290603</v>
      </c>
      <c r="BG535">
        <v>0.12553996850881199</v>
      </c>
      <c r="BH535">
        <v>2.71018776717156E-2</v>
      </c>
      <c r="BI535">
        <v>1.8393230437237999E-2</v>
      </c>
    </row>
    <row r="536" spans="1:61" x14ac:dyDescent="0.35">
      <c r="A536" t="s">
        <v>1777</v>
      </c>
      <c r="B536" t="s">
        <v>1161</v>
      </c>
      <c r="C536">
        <v>60</v>
      </c>
      <c r="D536">
        <v>11.861265616666699</v>
      </c>
      <c r="E536">
        <v>711.67593699999998</v>
      </c>
      <c r="F536" t="e">
        <v>#N/A</v>
      </c>
      <c r="G536" t="e">
        <v>#N/A</v>
      </c>
      <c r="H536" t="e">
        <v>#N/A</v>
      </c>
      <c r="I536">
        <v>1.42020329936747E-2</v>
      </c>
      <c r="J536">
        <v>0.96992874214331903</v>
      </c>
      <c r="K536" t="e">
        <v>#N/A</v>
      </c>
      <c r="L536">
        <v>0.47708842218272002</v>
      </c>
      <c r="M536" t="e">
        <v>#N/A</v>
      </c>
      <c r="N536">
        <v>0.151633354564219</v>
      </c>
      <c r="O536">
        <v>62463.215547699998</v>
      </c>
      <c r="P536" s="1">
        <v>0.16129032258064499</v>
      </c>
      <c r="Q536">
        <v>0.241935483870968</v>
      </c>
      <c r="R536">
        <v>0.59677419354838701</v>
      </c>
      <c r="S536">
        <v>5.7</v>
      </c>
      <c r="T536">
        <v>100604.91228069999</v>
      </c>
      <c r="U536" s="1">
        <v>124.85542754386</v>
      </c>
      <c r="V536">
        <v>253117.564659208</v>
      </c>
      <c r="W536" s="1">
        <v>0.87329980046373401</v>
      </c>
      <c r="X536">
        <v>4.3625797778676798E-2</v>
      </c>
      <c r="Y536">
        <v>8.3074401757588998E-2</v>
      </c>
      <c r="Z536">
        <v>0.12670019953626599</v>
      </c>
      <c r="AA536">
        <v>253.117564659208</v>
      </c>
      <c r="AB536">
        <v>5907.47386756172</v>
      </c>
      <c r="AC536" s="1">
        <v>614.28974519339397</v>
      </c>
      <c r="AD536">
        <v>185253.26367955399</v>
      </c>
      <c r="AE536" s="1">
        <v>309</v>
      </c>
      <c r="AF536">
        <v>40629</v>
      </c>
      <c r="AG536" s="1">
        <v>63095.3528241846</v>
      </c>
      <c r="AH536" s="1">
        <v>36.999952555424898</v>
      </c>
      <c r="AI536">
        <v>22.0999947875017</v>
      </c>
      <c r="AJ536">
        <v>22.124156184586401</v>
      </c>
      <c r="AK536">
        <v>2</v>
      </c>
      <c r="AL536">
        <v>1.4325840000000001</v>
      </c>
      <c r="AM536">
        <v>1.513736</v>
      </c>
      <c r="AN536">
        <v>3280.0225757808598</v>
      </c>
      <c r="AO536" s="1">
        <v>1.8015279310957499</v>
      </c>
      <c r="AP536">
        <v>2654.55299495394</v>
      </c>
      <c r="AQ536" s="1">
        <v>3330.5085176710099</v>
      </c>
      <c r="AR536" s="1">
        <v>9155.1599418486494</v>
      </c>
      <c r="AS536" s="1">
        <v>703.811895216572</v>
      </c>
      <c r="AT536">
        <v>459.50755533273002</v>
      </c>
      <c r="AU536">
        <v>16303.540905022899</v>
      </c>
      <c r="AV536" s="1">
        <v>8926.8930464407003</v>
      </c>
      <c r="AW536" s="1">
        <v>0.4744080745</v>
      </c>
      <c r="AX536">
        <v>7776.0785652640998</v>
      </c>
      <c r="AY536" s="1">
        <v>0.41324954159999999</v>
      </c>
      <c r="AZ536">
        <v>799.81844791089998</v>
      </c>
      <c r="BA536" s="1">
        <v>4.2505306999999999E-2</v>
      </c>
      <c r="BB536">
        <v>1314.1178429045001</v>
      </c>
      <c r="BC536" s="1">
        <v>6.9837076799999995E-2</v>
      </c>
      <c r="BD536">
        <v>18816.907902520201</v>
      </c>
      <c r="BE536" s="1">
        <v>0.54287325384252705</v>
      </c>
      <c r="BF536">
        <v>0.25453961674633402</v>
      </c>
      <c r="BG536">
        <v>0.142282026309169</v>
      </c>
      <c r="BH536">
        <v>3.2586837202090498E-2</v>
      </c>
      <c r="BI536">
        <v>2.7718265899879701E-2</v>
      </c>
    </row>
    <row r="537" spans="1:61" x14ac:dyDescent="0.35">
      <c r="A537" t="s">
        <v>1778</v>
      </c>
      <c r="B537" t="s">
        <v>1162</v>
      </c>
      <c r="C537">
        <v>23</v>
      </c>
      <c r="D537">
        <v>159.84483286956501</v>
      </c>
      <c r="E537">
        <v>3676.4311560000001</v>
      </c>
      <c r="F537">
        <v>0.11303480826255501</v>
      </c>
      <c r="G537">
        <v>0.25038823716955699</v>
      </c>
      <c r="H537">
        <v>2.7563937854765698E-3</v>
      </c>
      <c r="I537">
        <v>4.2790368867620901E-2</v>
      </c>
      <c r="J537">
        <v>0.52683403193132605</v>
      </c>
      <c r="K537">
        <v>6.4196159983464701E-2</v>
      </c>
      <c r="L537">
        <v>0.26680900653593798</v>
      </c>
      <c r="M537">
        <v>2.4478373921651302E-2</v>
      </c>
      <c r="N537">
        <v>0.13157090889859699</v>
      </c>
      <c r="O537">
        <v>88908.317714379999</v>
      </c>
      <c r="P537" s="1">
        <v>0.11600000000000001</v>
      </c>
      <c r="Q537">
        <v>0.16800000000000001</v>
      </c>
      <c r="R537">
        <v>0.71599999999999997</v>
      </c>
      <c r="S537">
        <v>29</v>
      </c>
      <c r="T537">
        <v>105095.32344827001</v>
      </c>
      <c r="U537" s="1">
        <v>126.773488137931</v>
      </c>
      <c r="V537">
        <v>364468.05152687</v>
      </c>
      <c r="W537" s="1">
        <v>0.717828947334052</v>
      </c>
      <c r="X537">
        <v>0.25989732239843</v>
      </c>
      <c r="Y537">
        <v>2.2273730267518398E-2</v>
      </c>
      <c r="Z537">
        <v>0.282171052665948</v>
      </c>
      <c r="AA537">
        <v>364.46805152687</v>
      </c>
      <c r="AB537">
        <v>13777.7904306282</v>
      </c>
      <c r="AC537" s="1">
        <v>955.45350394152695</v>
      </c>
      <c r="AD537">
        <v>266359.871056289</v>
      </c>
      <c r="AE537" s="1">
        <v>498</v>
      </c>
      <c r="AF537">
        <v>54132</v>
      </c>
      <c r="AG537" s="1">
        <v>93811.383241265503</v>
      </c>
      <c r="AH537" s="1">
        <v>69.609991455998397</v>
      </c>
      <c r="AI537">
        <v>35.016299960781801</v>
      </c>
      <c r="AJ537">
        <v>42.771799554144401</v>
      </c>
      <c r="AK537">
        <v>2.75</v>
      </c>
      <c r="AL537">
        <v>1.413648</v>
      </c>
      <c r="AM537">
        <v>2.0108220000000001</v>
      </c>
      <c r="AN537">
        <v>0</v>
      </c>
      <c r="AO537">
        <v>0.95066624955188594</v>
      </c>
      <c r="AP537">
        <v>2195.4109807897598</v>
      </c>
      <c r="AQ537" s="1">
        <v>2802.7987912090298</v>
      </c>
      <c r="AR537" s="1">
        <v>10359.266713819599</v>
      </c>
      <c r="AS537" s="1">
        <v>1198.5674157963199</v>
      </c>
      <c r="AT537">
        <v>282.771920889466</v>
      </c>
      <c r="AU537">
        <v>16838.815822504101</v>
      </c>
      <c r="AV537" s="1">
        <v>3090.6702159644001</v>
      </c>
      <c r="AW537" s="1">
        <v>0.1921737258</v>
      </c>
      <c r="AX537">
        <v>11293.2308546807</v>
      </c>
      <c r="AY537" s="1">
        <v>0.70219793699999999</v>
      </c>
      <c r="AZ537">
        <v>953.18198979800002</v>
      </c>
      <c r="BA537">
        <v>5.9267576799999999E-2</v>
      </c>
      <c r="BB537">
        <v>745.60568017289995</v>
      </c>
      <c r="BC537" s="1">
        <v>4.6360760500000001E-2</v>
      </c>
      <c r="BD537">
        <v>16082.688740616</v>
      </c>
      <c r="BE537" s="1">
        <v>0.58678310056068494</v>
      </c>
      <c r="BF537">
        <v>0.25449279579705802</v>
      </c>
      <c r="BG537">
        <v>0.12437677379305601</v>
      </c>
      <c r="BH537">
        <v>1.8518887902434101E-2</v>
      </c>
      <c r="BI537">
        <v>1.5828441946767399E-2</v>
      </c>
    </row>
    <row r="538" spans="1:61" x14ac:dyDescent="0.35">
      <c r="A538" t="s">
        <v>1779</v>
      </c>
      <c r="B538" t="s">
        <v>1163</v>
      </c>
      <c r="C538">
        <v>148</v>
      </c>
      <c r="D538">
        <v>8.5027987770270297</v>
      </c>
      <c r="E538">
        <v>1258.414219</v>
      </c>
      <c r="F538" t="e">
        <v>#N/A</v>
      </c>
      <c r="G538">
        <v>1.03611147054806E-2</v>
      </c>
      <c r="H538" t="e">
        <v>#N/A</v>
      </c>
      <c r="I538">
        <v>1.26838568924255E-2</v>
      </c>
      <c r="J538">
        <v>0.95389242890966497</v>
      </c>
      <c r="K538">
        <v>2.3062599492429201E-2</v>
      </c>
      <c r="L538">
        <v>0.46146567497705299</v>
      </c>
      <c r="M538" t="e">
        <v>#N/A</v>
      </c>
      <c r="N538">
        <v>0.150197883162632</v>
      </c>
      <c r="O538">
        <v>66696.910665090007</v>
      </c>
      <c r="P538" s="1">
        <v>0.15306122448979601</v>
      </c>
      <c r="Q538">
        <v>0.15306122448979601</v>
      </c>
      <c r="R538">
        <v>0.69387755102040805</v>
      </c>
      <c r="S538">
        <v>20.5</v>
      </c>
      <c r="T538">
        <v>67562.634146340002</v>
      </c>
      <c r="U538" s="1">
        <v>61.386059463414597</v>
      </c>
      <c r="V538">
        <v>323847.44533786899</v>
      </c>
      <c r="W538" s="1">
        <v>0.45595448509932501</v>
      </c>
      <c r="X538">
        <v>0.29151227370520499</v>
      </c>
      <c r="Y538">
        <v>0.25253324119546999</v>
      </c>
      <c r="Z538">
        <v>0.54404551490067499</v>
      </c>
      <c r="AA538">
        <v>323.84744533786898</v>
      </c>
      <c r="AB538">
        <v>14706.710811569401</v>
      </c>
      <c r="AC538" s="1">
        <v>413.96726303201399</v>
      </c>
      <c r="AD538">
        <v>305579.93884119799</v>
      </c>
      <c r="AE538" s="1">
        <v>538</v>
      </c>
      <c r="AF538">
        <v>39981</v>
      </c>
      <c r="AG538" s="1">
        <v>85343.601713586293</v>
      </c>
      <c r="AH538" s="1">
        <v>28.499987465498499</v>
      </c>
      <c r="AI538">
        <v>20.749574877570399</v>
      </c>
      <c r="AJ538">
        <v>20.7498693405784</v>
      </c>
      <c r="AK538">
        <v>0</v>
      </c>
      <c r="AL538">
        <v>0</v>
      </c>
      <c r="AM538">
        <v>0</v>
      </c>
      <c r="AN538">
        <v>0</v>
      </c>
      <c r="AO538">
        <v>0.55267559721696902</v>
      </c>
      <c r="AP538">
        <v>1918.9634967085501</v>
      </c>
      <c r="AQ538" s="1">
        <v>2875.1112275853902</v>
      </c>
      <c r="AR538" s="1">
        <v>9259.8844991277092</v>
      </c>
      <c r="AS538" s="1">
        <v>725.44264536794799</v>
      </c>
      <c r="AT538">
        <v>612.56010807996097</v>
      </c>
      <c r="AU538">
        <v>15391.961976869599</v>
      </c>
      <c r="AV538" s="1">
        <v>6999.3810986689996</v>
      </c>
      <c r="AW538" s="1">
        <v>0.4720523284</v>
      </c>
      <c r="AX538">
        <v>5817.2272254611999</v>
      </c>
      <c r="AY538" s="1">
        <v>0.39232549529999999</v>
      </c>
      <c r="AZ538">
        <v>1070.987122945</v>
      </c>
      <c r="BA538">
        <v>7.2229524000000003E-2</v>
      </c>
      <c r="BB538">
        <v>939.9579355198</v>
      </c>
      <c r="BC538" s="1">
        <v>6.3392652300000005E-2</v>
      </c>
      <c r="BD538">
        <v>14827.553382595001</v>
      </c>
      <c r="BE538" s="1">
        <v>0.573311088203595</v>
      </c>
      <c r="BF538">
        <v>0.266767570133567</v>
      </c>
      <c r="BG538">
        <v>0.103905013848007</v>
      </c>
      <c r="BH538">
        <v>4.0603985631743701E-2</v>
      </c>
      <c r="BI538">
        <v>1.54123421830863E-2</v>
      </c>
    </row>
    <row r="539" spans="1:61" x14ac:dyDescent="0.35">
      <c r="A539" t="s">
        <v>1780</v>
      </c>
      <c r="B539" t="s">
        <v>1164</v>
      </c>
      <c r="C539">
        <v>63</v>
      </c>
      <c r="D539">
        <v>31.487144936507899</v>
      </c>
      <c r="E539">
        <v>1983.6901310000001</v>
      </c>
      <c r="F539" t="e">
        <v>#N/A</v>
      </c>
      <c r="G539">
        <v>1.9577894434020401E-2</v>
      </c>
      <c r="H539" t="e">
        <v>#N/A</v>
      </c>
      <c r="I539">
        <v>1.5648171284102799E-2</v>
      </c>
      <c r="J539">
        <v>0.87516388077191098</v>
      </c>
      <c r="K539">
        <v>8.1431995976115501E-2</v>
      </c>
      <c r="L539">
        <v>0.52817945437555702</v>
      </c>
      <c r="M539" t="e">
        <v>#N/A</v>
      </c>
      <c r="N539">
        <v>0.14293922262408501</v>
      </c>
      <c r="O539">
        <v>68857.314000359998</v>
      </c>
      <c r="P539" s="1">
        <v>0.22314049586776899</v>
      </c>
      <c r="Q539">
        <v>0.214876033057851</v>
      </c>
      <c r="R539">
        <v>0.56198347107437996</v>
      </c>
      <c r="S539">
        <v>10</v>
      </c>
      <c r="T539">
        <v>108716.1</v>
      </c>
      <c r="U539" s="1">
        <v>198.36901309999999</v>
      </c>
      <c r="V539">
        <v>158216.822826952</v>
      </c>
      <c r="W539" s="1">
        <v>0.80076688731656798</v>
      </c>
      <c r="X539">
        <v>8.5668154039556396E-2</v>
      </c>
      <c r="Y539">
        <v>0.113564958643875</v>
      </c>
      <c r="Z539">
        <v>0.199233112683432</v>
      </c>
      <c r="AA539">
        <v>158.21682282695201</v>
      </c>
      <c r="AB539">
        <v>3362.1788482850502</v>
      </c>
      <c r="AC539" s="1">
        <v>375.19335725323498</v>
      </c>
      <c r="AD539">
        <v>124717.880776067</v>
      </c>
      <c r="AE539" s="1">
        <v>98</v>
      </c>
      <c r="AF539">
        <v>42018</v>
      </c>
      <c r="AG539" s="1">
        <v>71122.969135802501</v>
      </c>
      <c r="AH539" s="1">
        <v>30.589977420354</v>
      </c>
      <c r="AI539">
        <v>19.999999204211999</v>
      </c>
      <c r="AJ539">
        <v>20.5579825656948</v>
      </c>
      <c r="AK539">
        <v>1.21</v>
      </c>
      <c r="AL539">
        <v>1.21</v>
      </c>
      <c r="AM539">
        <v>1.21</v>
      </c>
      <c r="AN539">
        <v>970.25302990732098</v>
      </c>
      <c r="AO539">
        <v>0.89647525073537004</v>
      </c>
      <c r="AP539">
        <v>1774.7951985954601</v>
      </c>
      <c r="AQ539" s="1">
        <v>2086.92989661297</v>
      </c>
      <c r="AR539" s="1">
        <v>7819.0867099696197</v>
      </c>
      <c r="AS539" s="1">
        <v>680.72640928009901</v>
      </c>
      <c r="AT539">
        <v>438.10200313992499</v>
      </c>
      <c r="AU539">
        <v>12799.6402175981</v>
      </c>
      <c r="AV539" s="1">
        <v>7253.2183363751001</v>
      </c>
      <c r="AW539" s="1">
        <v>0.53417847839999999</v>
      </c>
      <c r="AX539">
        <v>3872.3931395698</v>
      </c>
      <c r="AY539" s="1">
        <v>0.2851905153</v>
      </c>
      <c r="AZ539">
        <v>824.53046269590004</v>
      </c>
      <c r="BA539">
        <v>6.07242754E-2</v>
      </c>
      <c r="BB539">
        <v>1628.1256812997001</v>
      </c>
      <c r="BC539" s="1">
        <v>0.11990673089999999</v>
      </c>
      <c r="BD539">
        <v>13578.2676199405</v>
      </c>
      <c r="BE539" s="1">
        <v>0.55571319440967404</v>
      </c>
      <c r="BF539">
        <v>0.25175941623382198</v>
      </c>
      <c r="BG539">
        <v>0.13699127765855099</v>
      </c>
      <c r="BH539">
        <v>3.81109306574502E-2</v>
      </c>
      <c r="BI539">
        <v>1.7425181040503002E-2</v>
      </c>
    </row>
    <row r="540" spans="1:61" x14ac:dyDescent="0.35">
      <c r="A540" t="s">
        <v>1781</v>
      </c>
      <c r="B540" t="s">
        <v>1165</v>
      </c>
      <c r="C540">
        <v>81</v>
      </c>
      <c r="D540">
        <v>12.227169999999999</v>
      </c>
      <c r="E540">
        <v>990.40076999999997</v>
      </c>
      <c r="F540" t="e">
        <v>#N/A</v>
      </c>
      <c r="G540" t="e">
        <v>#N/A</v>
      </c>
      <c r="H540" t="e">
        <v>#N/A</v>
      </c>
      <c r="I540">
        <v>1.3682692240257499E-2</v>
      </c>
      <c r="J540">
        <v>0.96100345903562501</v>
      </c>
      <c r="K540">
        <v>2.03163087180755E-2</v>
      </c>
      <c r="L540">
        <v>0.41822204177549199</v>
      </c>
      <c r="M540" t="e">
        <v>#N/A</v>
      </c>
      <c r="N540">
        <v>0.112873768157789</v>
      </c>
      <c r="O540">
        <v>65030.715271989997</v>
      </c>
      <c r="P540" s="1">
        <v>0.133333333333333</v>
      </c>
      <c r="Q540">
        <v>0.155555555555556</v>
      </c>
      <c r="R540">
        <v>0.71111111111111103</v>
      </c>
      <c r="S540">
        <v>9.6999999999999993</v>
      </c>
      <c r="T540">
        <v>77459.505154629995</v>
      </c>
      <c r="U540" s="1">
        <v>102.10317216494801</v>
      </c>
      <c r="V540">
        <v>390421.31398989097</v>
      </c>
      <c r="W540" s="1">
        <v>0.45566620961448201</v>
      </c>
      <c r="X540">
        <v>4.3664427335956803E-2</v>
      </c>
      <c r="Y540">
        <v>0.500669363049561</v>
      </c>
      <c r="Z540">
        <v>0.54433379038551799</v>
      </c>
      <c r="AA540">
        <v>390.42131398989102</v>
      </c>
      <c r="AB540">
        <v>9098.5399779121708</v>
      </c>
      <c r="AC540" s="1">
        <v>523.38378129492003</v>
      </c>
      <c r="AD540">
        <v>314752.67014429503</v>
      </c>
      <c r="AE540" s="1">
        <v>546</v>
      </c>
      <c r="AF540">
        <v>39128</v>
      </c>
      <c r="AG540" s="1">
        <v>62717.9487103469</v>
      </c>
      <c r="AH540" s="1">
        <v>26.599998832618201</v>
      </c>
      <c r="AI540">
        <v>19.9999965946642</v>
      </c>
      <c r="AJ540">
        <v>19.9999644631447</v>
      </c>
      <c r="AK540">
        <v>4</v>
      </c>
      <c r="AL540">
        <v>1.920007</v>
      </c>
      <c r="AM540">
        <v>1.900585</v>
      </c>
      <c r="AN540">
        <v>1113.16395684951</v>
      </c>
      <c r="AO540">
        <v>1.1166979459952899</v>
      </c>
      <c r="AP540">
        <v>2009.16557243791</v>
      </c>
      <c r="AQ540" s="1">
        <v>2691.5356598521198</v>
      </c>
      <c r="AR540" s="1">
        <v>9266.1735309434407</v>
      </c>
      <c r="AS540" s="1">
        <v>703.02804792851703</v>
      </c>
      <c r="AT540">
        <v>683.39430915426306</v>
      </c>
      <c r="AU540">
        <v>15353.2971203163</v>
      </c>
      <c r="AV540" s="1">
        <v>8410.3210219408993</v>
      </c>
      <c r="AW540" s="1">
        <v>0.4606599609</v>
      </c>
      <c r="AX540">
        <v>7076.6049991649998</v>
      </c>
      <c r="AY540" s="1">
        <v>0.38760810359999998</v>
      </c>
      <c r="AZ540">
        <v>1631.8990174257999</v>
      </c>
      <c r="BA540">
        <v>8.9384285800000005E-2</v>
      </c>
      <c r="BB540">
        <v>1138.2880952163</v>
      </c>
      <c r="BC540" s="1">
        <v>6.2347649800000002E-2</v>
      </c>
      <c r="BD540">
        <v>18257.113133748</v>
      </c>
      <c r="BE540" s="1">
        <v>0.56160744363341097</v>
      </c>
      <c r="BF540">
        <v>0.254940207414322</v>
      </c>
      <c r="BG540">
        <v>0.140145874877668</v>
      </c>
      <c r="BH540">
        <v>3.0756386453820801E-2</v>
      </c>
      <c r="BI540">
        <v>1.2550087620778101E-2</v>
      </c>
    </row>
    <row r="541" spans="1:61" x14ac:dyDescent="0.35">
      <c r="A541" t="s">
        <v>1782</v>
      </c>
      <c r="B541" t="s">
        <v>1166</v>
      </c>
      <c r="C541">
        <v>10</v>
      </c>
      <c r="D541">
        <v>639.50155830000006</v>
      </c>
      <c r="E541">
        <v>6395.0155830000003</v>
      </c>
      <c r="F541">
        <v>5.8296992632308198E-2</v>
      </c>
      <c r="G541">
        <v>1.53802116190435E-2</v>
      </c>
      <c r="H541" t="e">
        <v>#N/A</v>
      </c>
      <c r="I541">
        <v>3.5718094385385701E-2</v>
      </c>
      <c r="J541">
        <v>0.83780415902934702</v>
      </c>
      <c r="K541">
        <v>5.2498135275292603E-2</v>
      </c>
      <c r="L541">
        <v>7.2653528990073296E-2</v>
      </c>
      <c r="M541">
        <v>2.4058423117997899E-2</v>
      </c>
      <c r="N541">
        <v>0.18529134784877699</v>
      </c>
      <c r="O541">
        <v>91750.387922940005</v>
      </c>
      <c r="P541" s="1">
        <v>0.171171171171171</v>
      </c>
      <c r="Q541">
        <v>0.171171171171171</v>
      </c>
      <c r="R541">
        <v>0.65765765765765805</v>
      </c>
      <c r="S541">
        <v>42</v>
      </c>
      <c r="T541">
        <v>118311.54761903999</v>
      </c>
      <c r="U541" s="1">
        <v>152.262275785714</v>
      </c>
      <c r="V541">
        <v>458526.141483524</v>
      </c>
      <c r="W541" s="1">
        <v>0.92221986016337298</v>
      </c>
      <c r="X541">
        <v>6.5289744217013904E-2</v>
      </c>
      <c r="Y541">
        <v>1.24903956196134E-2</v>
      </c>
      <c r="Z541">
        <v>7.7780139836627293E-2</v>
      </c>
      <c r="AA541">
        <v>458.52614148352399</v>
      </c>
      <c r="AB541">
        <v>17846.936808629202</v>
      </c>
      <c r="AC541" s="1">
        <v>1551.1115260405099</v>
      </c>
      <c r="AD541" s="1">
        <v>376916.45471788698</v>
      </c>
      <c r="AE541" s="1">
        <v>579</v>
      </c>
      <c r="AF541">
        <v>85193.5</v>
      </c>
      <c r="AG541" s="1">
        <v>234134.94578510601</v>
      </c>
      <c r="AH541" s="1">
        <v>112.759983792651</v>
      </c>
      <c r="AI541">
        <v>37.088599820369602</v>
      </c>
      <c r="AJ541">
        <v>50.699195337343198</v>
      </c>
      <c r="AK541">
        <v>2</v>
      </c>
      <c r="AL541">
        <v>1.119132</v>
      </c>
      <c r="AM541">
        <v>1.3516360000000001</v>
      </c>
      <c r="AN541">
        <v>0</v>
      </c>
      <c r="AO541">
        <v>0.548490947080011</v>
      </c>
      <c r="AP541">
        <v>2050.7017879458999</v>
      </c>
      <c r="AQ541" s="1">
        <v>2214.6496761710901</v>
      </c>
      <c r="AR541" s="1">
        <v>11799.3388195314</v>
      </c>
      <c r="AS541" s="1">
        <v>1464.62433256591</v>
      </c>
      <c r="AT541" s="1">
        <v>886.734843160428</v>
      </c>
      <c r="AU541">
        <v>18416.049459374699</v>
      </c>
      <c r="AV541" s="1">
        <v>2423.5359386269001</v>
      </c>
      <c r="AW541" s="1">
        <v>0.1210669031</v>
      </c>
      <c r="AX541">
        <v>15311.579048834899</v>
      </c>
      <c r="AY541" s="1">
        <v>0.76488465780000003</v>
      </c>
      <c r="AZ541">
        <v>1595.6731533942</v>
      </c>
      <c r="BA541">
        <v>7.9711302799999995E-2</v>
      </c>
      <c r="BB541">
        <v>687.36608972229999</v>
      </c>
      <c r="BC541" s="1">
        <v>3.4337136300000001E-2</v>
      </c>
      <c r="BD541">
        <v>20018.1542305783</v>
      </c>
      <c r="BE541" s="1">
        <v>0.61687292298955099</v>
      </c>
      <c r="BF541">
        <v>0.20718483153153799</v>
      </c>
      <c r="BG541">
        <v>0.134034765205721</v>
      </c>
      <c r="BH541">
        <v>2.6928737027342001E-2</v>
      </c>
      <c r="BI541">
        <v>1.49787432458479E-2</v>
      </c>
    </row>
    <row r="542" spans="1:61" x14ac:dyDescent="0.35">
      <c r="A542" t="s">
        <v>1783</v>
      </c>
      <c r="B542" t="s">
        <v>1167</v>
      </c>
      <c r="C542">
        <v>214</v>
      </c>
      <c r="D542">
        <v>6.9678278364485999</v>
      </c>
      <c r="E542">
        <v>1491.115157</v>
      </c>
      <c r="F542" t="e">
        <v>#N/A</v>
      </c>
      <c r="G542">
        <v>7.7379991483489596E-3</v>
      </c>
      <c r="H542" t="e">
        <v>#N/A</v>
      </c>
      <c r="I542">
        <v>7.1893525811507195E-2</v>
      </c>
      <c r="J542">
        <v>0.887735168568349</v>
      </c>
      <c r="K542">
        <v>3.1001743566848299E-2</v>
      </c>
      <c r="L542">
        <v>0.45412962511029697</v>
      </c>
      <c r="M542">
        <v>2.3828836910253101E-2</v>
      </c>
      <c r="N542">
        <v>0.17962195064801301</v>
      </c>
      <c r="O542">
        <v>67089.761895579999</v>
      </c>
      <c r="P542" s="1">
        <v>0.15573770491803299</v>
      </c>
      <c r="Q542">
        <v>0.19672131147541</v>
      </c>
      <c r="R542">
        <v>0.64754098360655699</v>
      </c>
      <c r="S542">
        <v>13.5</v>
      </c>
      <c r="T542">
        <v>73340.740740740002</v>
      </c>
      <c r="U542" s="1">
        <v>110.45297459259299</v>
      </c>
      <c r="V542">
        <v>243596.71906949801</v>
      </c>
      <c r="W542" s="1">
        <v>0.78544705299738404</v>
      </c>
      <c r="X542">
        <v>0.13539478319512399</v>
      </c>
      <c r="Y542">
        <v>7.9158163807492493E-2</v>
      </c>
      <c r="Z542">
        <v>0.21455294700261601</v>
      </c>
      <c r="AA542">
        <v>243.59671906949799</v>
      </c>
      <c r="AB542">
        <v>5137.8164617503098</v>
      </c>
      <c r="AC542" s="1">
        <v>528.31237500458201</v>
      </c>
      <c r="AD542">
        <v>200379.111268493</v>
      </c>
      <c r="AE542" s="1">
        <v>363</v>
      </c>
      <c r="AF542">
        <v>39865.5</v>
      </c>
      <c r="AG542" s="1">
        <v>65845.368458274403</v>
      </c>
      <c r="AH542" s="1">
        <v>33.699954230353498</v>
      </c>
      <c r="AI542">
        <v>20.003394339255799</v>
      </c>
      <c r="AJ542">
        <v>20.0321678421214</v>
      </c>
      <c r="AK542">
        <v>2</v>
      </c>
      <c r="AL542">
        <v>1.691378</v>
      </c>
      <c r="AM542">
        <v>1.727366</v>
      </c>
      <c r="AN542">
        <v>3044.3405116563999</v>
      </c>
      <c r="AO542" s="1">
        <v>1.3788965780262299</v>
      </c>
      <c r="AP542">
        <v>2246.1581550404699</v>
      </c>
      <c r="AQ542" s="1">
        <v>2633.84780280924</v>
      </c>
      <c r="AR542" s="1">
        <v>8548.0791005063893</v>
      </c>
      <c r="AS542" s="1">
        <v>575.24660384094</v>
      </c>
      <c r="AT542">
        <v>638.50324740545796</v>
      </c>
      <c r="AU542">
        <v>14641.834909602499</v>
      </c>
      <c r="AV542" s="1">
        <v>6030.0927489399</v>
      </c>
      <c r="AW542" s="1">
        <v>0.37929464089999998</v>
      </c>
      <c r="AX542">
        <v>7789.9076096202998</v>
      </c>
      <c r="AY542" s="1">
        <v>0.48998752290000003</v>
      </c>
      <c r="AZ542">
        <v>917.71941343380001</v>
      </c>
      <c r="BA542">
        <v>5.7724826100000001E-2</v>
      </c>
      <c r="BB542">
        <v>1160.4556817885</v>
      </c>
      <c r="BC542" s="1">
        <v>7.2993010100000005E-2</v>
      </c>
      <c r="BD542">
        <v>15898.1754537825</v>
      </c>
      <c r="BE542" s="1">
        <v>0.54996739234936098</v>
      </c>
      <c r="BF542">
        <v>0.24089324821709601</v>
      </c>
      <c r="BG542">
        <v>0.112508300738085</v>
      </c>
      <c r="BH542">
        <v>4.6969750637047197E-2</v>
      </c>
      <c r="BI542">
        <v>4.9661308058410597E-2</v>
      </c>
    </row>
    <row r="543" spans="1:61" x14ac:dyDescent="0.35">
      <c r="A543" t="s">
        <v>1784</v>
      </c>
      <c r="B543" t="s">
        <v>1168</v>
      </c>
      <c r="C543">
        <v>98</v>
      </c>
      <c r="D543">
        <v>4.1070801020408201</v>
      </c>
      <c r="E543">
        <v>402.49385000000001</v>
      </c>
      <c r="F543" t="e">
        <v>#N/A</v>
      </c>
      <c r="G543" t="e">
        <v>#N/A</v>
      </c>
      <c r="H543" t="e">
        <v>#N/A</v>
      </c>
      <c r="I543">
        <v>5.0166959089726203E-2</v>
      </c>
      <c r="J543">
        <v>0.90362741099380695</v>
      </c>
      <c r="K543">
        <v>4.5819456391883298E-2</v>
      </c>
      <c r="L543">
        <v>0.675090306744349</v>
      </c>
      <c r="M543" t="e">
        <v>#N/A</v>
      </c>
      <c r="N543">
        <v>0.17696772700194799</v>
      </c>
      <c r="O543">
        <v>54875.417551120001</v>
      </c>
      <c r="P543" s="1">
        <v>0.30232558139534899</v>
      </c>
      <c r="Q543">
        <v>0.186046511627907</v>
      </c>
      <c r="R543">
        <v>0.51162790697674398</v>
      </c>
      <c r="S543">
        <v>6</v>
      </c>
      <c r="T543">
        <v>71439.5</v>
      </c>
      <c r="U543" s="1">
        <v>67.082308333333302</v>
      </c>
      <c r="V543">
        <v>353578.54536162497</v>
      </c>
      <c r="W543" s="1">
        <v>0.87171055613327197</v>
      </c>
      <c r="X543">
        <v>2.4044362999662901E-2</v>
      </c>
      <c r="Y543">
        <v>0.10424508086706499</v>
      </c>
      <c r="Z543">
        <v>0.128289443866728</v>
      </c>
      <c r="AA543">
        <v>353.578545361625</v>
      </c>
      <c r="AB543">
        <v>7919.5992684111798</v>
      </c>
      <c r="AC543" s="1">
        <v>843.87197468980003</v>
      </c>
      <c r="AD543">
        <v>184534.077075501</v>
      </c>
      <c r="AE543" s="1">
        <v>307</v>
      </c>
      <c r="AF543">
        <v>38757</v>
      </c>
      <c r="AG543" s="1">
        <v>58349.099341383102</v>
      </c>
      <c r="AH543" s="1">
        <v>28.399880017121198</v>
      </c>
      <c r="AI543">
        <v>21.699989948080699</v>
      </c>
      <c r="AJ543">
        <v>21.699792216445601</v>
      </c>
      <c r="AK543">
        <v>0</v>
      </c>
      <c r="AL543">
        <v>0</v>
      </c>
      <c r="AM543">
        <v>0</v>
      </c>
      <c r="AN543">
        <v>1368.9905820921199</v>
      </c>
      <c r="AO543" s="1">
        <v>1.5725679979582401</v>
      </c>
      <c r="AP543">
        <v>2337.3426948014198</v>
      </c>
      <c r="AQ543" s="1">
        <v>4580.6349339250801</v>
      </c>
      <c r="AR543" s="1">
        <v>8805.2500181058695</v>
      </c>
      <c r="AS543" s="1">
        <v>801.01914600682699</v>
      </c>
      <c r="AT543">
        <v>804.820893536634</v>
      </c>
      <c r="AU543">
        <v>17329.067686375802</v>
      </c>
      <c r="AV543" s="1">
        <v>11032.297607501399</v>
      </c>
      <c r="AW543" s="1">
        <v>0.4409038025</v>
      </c>
      <c r="AX543">
        <v>8230.9826733713999</v>
      </c>
      <c r="AY543" s="1">
        <v>0.32894975170000001</v>
      </c>
      <c r="AZ543">
        <v>3267.9385163165998</v>
      </c>
      <c r="BA543" s="1">
        <v>0.13060257880000001</v>
      </c>
      <c r="BB543">
        <v>2490.7872412772999</v>
      </c>
      <c r="BC543" s="1">
        <v>9.9543866999999994E-2</v>
      </c>
      <c r="BD543">
        <v>25022.006038466701</v>
      </c>
      <c r="BE543" s="1">
        <v>0.48282139720466</v>
      </c>
      <c r="BF543">
        <v>0.19776067371877301</v>
      </c>
      <c r="BG543">
        <v>0.238566575856969</v>
      </c>
      <c r="BH543">
        <v>6.4618355430260302E-2</v>
      </c>
      <c r="BI543">
        <v>1.62329977893379E-2</v>
      </c>
    </row>
    <row r="544" spans="1:61" x14ac:dyDescent="0.35">
      <c r="A544" t="s">
        <v>1785</v>
      </c>
      <c r="B544" t="s">
        <v>1169</v>
      </c>
      <c r="C544">
        <v>53</v>
      </c>
      <c r="D544">
        <v>32.033504415094299</v>
      </c>
      <c r="E544">
        <v>1697.7757340000001</v>
      </c>
      <c r="F544">
        <v>6.8943828295729998E-3</v>
      </c>
      <c r="G544">
        <v>3.3245064790241197E-2</v>
      </c>
      <c r="H544" t="e">
        <v>#N/A</v>
      </c>
      <c r="I544">
        <v>3.2472789008805299E-2</v>
      </c>
      <c r="J544">
        <v>0.82759350828001599</v>
      </c>
      <c r="K544">
        <v>9.9217298673794294E-2</v>
      </c>
      <c r="L544">
        <v>0.65513285708415803</v>
      </c>
      <c r="M544" t="e">
        <v>#N/A</v>
      </c>
      <c r="N544">
        <v>0.20679024404246199</v>
      </c>
      <c r="O544">
        <v>65819.908713049997</v>
      </c>
      <c r="P544" s="1">
        <v>0.223776223776224</v>
      </c>
      <c r="Q544">
        <v>0.160839160839161</v>
      </c>
      <c r="R544">
        <v>0.61538461538461497</v>
      </c>
      <c r="S544">
        <v>12</v>
      </c>
      <c r="T544">
        <v>90066.75</v>
      </c>
      <c r="U544" s="1">
        <v>141.48131116666701</v>
      </c>
      <c r="V544">
        <v>225293.360212439</v>
      </c>
      <c r="W544" s="1">
        <v>0.74961293874785095</v>
      </c>
      <c r="X544">
        <v>0.199048543049682</v>
      </c>
      <c r="Y544">
        <v>5.1338518202467202E-2</v>
      </c>
      <c r="Z544">
        <v>0.25038706125214899</v>
      </c>
      <c r="AA544">
        <v>225.29336021243901</v>
      </c>
      <c r="AB544">
        <v>6541.59131714861</v>
      </c>
      <c r="AC544" s="1">
        <v>657.59032105473602</v>
      </c>
      <c r="AD544">
        <v>157767.95821415601</v>
      </c>
      <c r="AE544" s="1">
        <v>210</v>
      </c>
      <c r="AF544">
        <v>38945</v>
      </c>
      <c r="AG544" s="1">
        <v>59193.149507353999</v>
      </c>
      <c r="AH544" s="1">
        <v>64.549984060588102</v>
      </c>
      <c r="AI544">
        <v>23.638299605039901</v>
      </c>
      <c r="AJ544">
        <v>40.203287319373203</v>
      </c>
      <c r="AK544">
        <v>3.5</v>
      </c>
      <c r="AL544">
        <v>1.1102350000000001</v>
      </c>
      <c r="AM544">
        <v>2.4064209999999999</v>
      </c>
      <c r="AN544">
        <v>0</v>
      </c>
      <c r="AO544">
        <v>0.83881641532967099</v>
      </c>
      <c r="AP544">
        <v>1549.0782836221199</v>
      </c>
      <c r="AQ544" s="1">
        <v>2652.566207546</v>
      </c>
      <c r="AR544" s="1">
        <v>10127.1161530219</v>
      </c>
      <c r="AS544" s="1">
        <v>1303.20325923565</v>
      </c>
      <c r="AT544" s="1">
        <v>443.67108971767198</v>
      </c>
      <c r="AU544">
        <v>16075.6349931433</v>
      </c>
      <c r="AV544" s="1">
        <v>7421.8675940883004</v>
      </c>
      <c r="AW544" s="1">
        <v>0.42522200129999999</v>
      </c>
      <c r="AX544">
        <v>5788.0647217178002</v>
      </c>
      <c r="AY544" s="1">
        <v>0.33161632610000003</v>
      </c>
      <c r="AZ544">
        <v>1097.4668752141999</v>
      </c>
      <c r="BA544" s="1">
        <v>6.2877308899999998E-2</v>
      </c>
      <c r="BB544">
        <v>3146.7014234136</v>
      </c>
      <c r="BC544" s="1">
        <v>0.18028436370000001</v>
      </c>
      <c r="BD544">
        <v>17454.100614433901</v>
      </c>
      <c r="BE544" s="1">
        <v>0.50925102437067804</v>
      </c>
      <c r="BF544">
        <v>0.20588665072141299</v>
      </c>
      <c r="BG544">
        <v>0.25611072021110998</v>
      </c>
      <c r="BH544">
        <v>1.55265172830934E-2</v>
      </c>
      <c r="BI544">
        <v>1.3225087413705299E-2</v>
      </c>
    </row>
    <row r="545" spans="1:61" x14ac:dyDescent="0.35">
      <c r="A545" t="s">
        <v>1786</v>
      </c>
      <c r="B545" t="s">
        <v>1170</v>
      </c>
      <c r="C545">
        <v>49</v>
      </c>
      <c r="D545">
        <v>19.5407102653061</v>
      </c>
      <c r="E545">
        <v>957.49480300000005</v>
      </c>
      <c r="F545" t="e">
        <v>#N/A</v>
      </c>
      <c r="G545" t="e">
        <v>#N/A</v>
      </c>
      <c r="H545" t="e">
        <v>#N/A</v>
      </c>
      <c r="I545">
        <v>2.1139574217950999E-2</v>
      </c>
      <c r="J545">
        <v>0.93890171098806197</v>
      </c>
      <c r="K545">
        <v>3.6749295719640203E-2</v>
      </c>
      <c r="L545">
        <v>0.47684441904587199</v>
      </c>
      <c r="M545" t="e">
        <v>#N/A</v>
      </c>
      <c r="N545">
        <v>0.13621194284676399</v>
      </c>
      <c r="O545">
        <v>51676.02755182</v>
      </c>
      <c r="P545" s="1">
        <v>0.21794871794871801</v>
      </c>
      <c r="Q545">
        <v>0.33333333333333298</v>
      </c>
      <c r="R545">
        <v>0.44871794871794901</v>
      </c>
      <c r="S545">
        <v>7.2</v>
      </c>
      <c r="T545">
        <v>78565.138888879999</v>
      </c>
      <c r="U545" s="1">
        <v>132.985389305556</v>
      </c>
      <c r="V545">
        <v>118119.62806026801</v>
      </c>
      <c r="W545" s="1">
        <v>0.75481562911337896</v>
      </c>
      <c r="X545">
        <v>7.1946304001284503E-2</v>
      </c>
      <c r="Y545">
        <v>0.17323806688533699</v>
      </c>
      <c r="Z545">
        <v>0.24518437088662101</v>
      </c>
      <c r="AA545">
        <v>118.119628060268</v>
      </c>
      <c r="AB545">
        <v>2471.51733104498</v>
      </c>
      <c r="AC545" s="1">
        <v>278.20731680775498</v>
      </c>
      <c r="AD545">
        <v>99205.177003270699</v>
      </c>
      <c r="AE545" s="1">
        <v>53</v>
      </c>
      <c r="AF545">
        <v>41220</v>
      </c>
      <c r="AG545" s="1">
        <v>72207.7893496701</v>
      </c>
      <c r="AH545" s="1">
        <v>25.209972520854301</v>
      </c>
      <c r="AI545">
        <v>20.0281976421373</v>
      </c>
      <c r="AJ545">
        <v>20</v>
      </c>
      <c r="AK545">
        <v>0</v>
      </c>
      <c r="AL545">
        <v>0</v>
      </c>
      <c r="AM545">
        <v>0</v>
      </c>
      <c r="AN545">
        <v>0</v>
      </c>
      <c r="AO545">
        <v>0.54087388709753503</v>
      </c>
      <c r="AP545">
        <v>2064.1131563405502</v>
      </c>
      <c r="AQ545" s="1">
        <v>4070.9867539615302</v>
      </c>
      <c r="AR545" s="1">
        <v>9089.7130749230801</v>
      </c>
      <c r="AS545" s="1">
        <v>792.43777368053202</v>
      </c>
      <c r="AT545">
        <v>316.68687814277399</v>
      </c>
      <c r="AU545">
        <v>16333.937637048501</v>
      </c>
      <c r="AV545" s="1">
        <v>11958.3263662425</v>
      </c>
      <c r="AW545" s="1">
        <v>0.66470982519999999</v>
      </c>
      <c r="AX545">
        <v>2184.9415883289998</v>
      </c>
      <c r="AY545" s="1">
        <v>0.1214511209</v>
      </c>
      <c r="AZ545">
        <v>1797.4439365175999</v>
      </c>
      <c r="BA545" s="1">
        <v>9.9911861300000002E-2</v>
      </c>
      <c r="BB545">
        <v>2049.5838936249002</v>
      </c>
      <c r="BC545" s="1">
        <v>0.1139271926</v>
      </c>
      <c r="BD545">
        <v>17990.295784713999</v>
      </c>
      <c r="BE545" s="1">
        <v>0.53789418481479201</v>
      </c>
      <c r="BF545">
        <v>0.231371491063943</v>
      </c>
      <c r="BG545">
        <v>0.17718054843084199</v>
      </c>
      <c r="BH545">
        <v>4.1194054143431497E-2</v>
      </c>
      <c r="BI545">
        <v>1.23597215469915E-2</v>
      </c>
    </row>
    <row r="546" spans="1:61" x14ac:dyDescent="0.35">
      <c r="A546" t="s">
        <v>1787</v>
      </c>
      <c r="B546" t="s">
        <v>1171</v>
      </c>
      <c r="C546">
        <v>61</v>
      </c>
      <c r="D546">
        <v>26.881611262295099</v>
      </c>
      <c r="E546">
        <v>1639.7782870000001</v>
      </c>
      <c r="F546" t="e">
        <v>#N/A</v>
      </c>
      <c r="G546">
        <v>2.2217095960355999E-2</v>
      </c>
      <c r="H546" t="e">
        <v>#N/A</v>
      </c>
      <c r="I546">
        <v>2.2518421990274901E-2</v>
      </c>
      <c r="J546">
        <v>0.91879082912906995</v>
      </c>
      <c r="K546">
        <v>3.0965210448070601E-2</v>
      </c>
      <c r="L546">
        <v>0.38788574366107198</v>
      </c>
      <c r="M546" t="e">
        <v>#N/A</v>
      </c>
      <c r="N546">
        <v>0.15747805691679101</v>
      </c>
      <c r="O546">
        <v>62327.308930079998</v>
      </c>
      <c r="P546" s="1">
        <v>0.28571428571428598</v>
      </c>
      <c r="Q546">
        <v>0.20535714285714299</v>
      </c>
      <c r="R546">
        <v>0.50892857142857095</v>
      </c>
      <c r="S546">
        <v>8.5</v>
      </c>
      <c r="T546">
        <v>106596.94117647001</v>
      </c>
      <c r="U546" s="1">
        <v>192.91509258823501</v>
      </c>
      <c r="V546">
        <v>229810.921993261</v>
      </c>
      <c r="W546" s="1">
        <v>0.88417381260154204</v>
      </c>
      <c r="X546">
        <v>4.9472352858632197E-2</v>
      </c>
      <c r="Y546">
        <v>6.6353834539825698E-2</v>
      </c>
      <c r="Z546">
        <v>0.115826187398458</v>
      </c>
      <c r="AA546">
        <v>229.81092199326099</v>
      </c>
      <c r="AB546">
        <v>4863.7252140904802</v>
      </c>
      <c r="AC546" s="1">
        <v>631.98820121954702</v>
      </c>
      <c r="AD546">
        <v>160865.37812586501</v>
      </c>
      <c r="AE546" s="1">
        <v>217</v>
      </c>
      <c r="AF546">
        <v>47564.5</v>
      </c>
      <c r="AG546" s="1">
        <v>73355.523273559695</v>
      </c>
      <c r="AH546" s="1">
        <v>35.529946158143801</v>
      </c>
      <c r="AI546">
        <v>19.999997598975799</v>
      </c>
      <c r="AJ546">
        <v>22.699699781849699</v>
      </c>
      <c r="AK546">
        <v>3.8</v>
      </c>
      <c r="AL546">
        <v>3.8</v>
      </c>
      <c r="AM546">
        <v>3.8</v>
      </c>
      <c r="AN546">
        <v>4035.2424729965901</v>
      </c>
      <c r="AO546" s="1">
        <v>1.4507787776388701</v>
      </c>
      <c r="AP546">
        <v>1877.25700748957</v>
      </c>
      <c r="AQ546" s="1">
        <v>2965.7548636634701</v>
      </c>
      <c r="AR546" s="1">
        <v>8374.5956382455697</v>
      </c>
      <c r="AS546" s="1">
        <v>1431.0293523236501</v>
      </c>
      <c r="AT546" s="1">
        <v>311.27264218982799</v>
      </c>
      <c r="AU546">
        <v>14959.9095039121</v>
      </c>
      <c r="AV546" s="1">
        <v>6342.4048126415</v>
      </c>
      <c r="AW546" s="1">
        <v>0.39190868880000002</v>
      </c>
      <c r="AX546">
        <v>7632.9955620183</v>
      </c>
      <c r="AY546" s="1">
        <v>0.47165663029999999</v>
      </c>
      <c r="AZ546">
        <v>896.1544942772</v>
      </c>
      <c r="BA546">
        <v>5.5375010400000001E-2</v>
      </c>
      <c r="BB546">
        <v>1311.8189489909</v>
      </c>
      <c r="BC546" s="1">
        <v>8.10596705E-2</v>
      </c>
      <c r="BD546">
        <v>16183.373817927901</v>
      </c>
      <c r="BE546" s="1">
        <v>0.51780111661189998</v>
      </c>
      <c r="BF546">
        <v>0.223529880959596</v>
      </c>
      <c r="BG546">
        <v>0.21780163817465301</v>
      </c>
      <c r="BH546">
        <v>2.1095594719123201E-2</v>
      </c>
      <c r="BI546">
        <v>1.9771769534728301E-2</v>
      </c>
    </row>
    <row r="547" spans="1:61" x14ac:dyDescent="0.35">
      <c r="A547" t="s">
        <v>1788</v>
      </c>
      <c r="B547" t="s">
        <v>1172</v>
      </c>
      <c r="C547">
        <v>48</v>
      </c>
      <c r="D547">
        <v>21.545393916666701</v>
      </c>
      <c r="E547">
        <v>1034.1789080000001</v>
      </c>
      <c r="F547">
        <v>2.2847990885993499E-2</v>
      </c>
      <c r="G547" t="e">
        <v>#N/A</v>
      </c>
      <c r="H547" t="e">
        <v>#N/A</v>
      </c>
      <c r="I547">
        <v>4.4281938529275797E-2</v>
      </c>
      <c r="J547">
        <v>0.90170697257933696</v>
      </c>
      <c r="K547">
        <v>2.66820048516807E-2</v>
      </c>
      <c r="L547">
        <v>0.22140301476434901</v>
      </c>
      <c r="M547">
        <v>2.3278187075709202E-2</v>
      </c>
      <c r="N547">
        <v>0.104470773202277</v>
      </c>
      <c r="O547">
        <v>59833.775396819998</v>
      </c>
      <c r="P547" s="1">
        <v>0.246753246753247</v>
      </c>
      <c r="Q547">
        <v>0.19480519480519501</v>
      </c>
      <c r="R547">
        <v>0.55844155844155796</v>
      </c>
      <c r="S547">
        <v>15.38</v>
      </c>
      <c r="T547">
        <v>67887.917425220003</v>
      </c>
      <c r="U547" s="1">
        <v>67.241801560468105</v>
      </c>
      <c r="V547">
        <v>379115.89277935599</v>
      </c>
      <c r="W547" s="1">
        <v>0.57352182240449401</v>
      </c>
      <c r="X547">
        <v>0.32847947500477298</v>
      </c>
      <c r="Y547">
        <v>9.7998702590732595E-2</v>
      </c>
      <c r="Z547">
        <v>0.42647817759550599</v>
      </c>
      <c r="AA547">
        <v>379.11589277935599</v>
      </c>
      <c r="AB547">
        <v>9672.8389281750806</v>
      </c>
      <c r="AC547" s="1">
        <v>698.91903074859499</v>
      </c>
      <c r="AD547">
        <v>315753.39242723398</v>
      </c>
      <c r="AE547" s="1">
        <v>547</v>
      </c>
      <c r="AF547">
        <v>52698.5</v>
      </c>
      <c r="AG547" s="1">
        <v>99921.147395535198</v>
      </c>
      <c r="AH547" s="1">
        <v>34.559977679866897</v>
      </c>
      <c r="AI547">
        <v>23.259996762470301</v>
      </c>
      <c r="AJ547">
        <v>26.751296606093</v>
      </c>
      <c r="AK547">
        <v>1.5</v>
      </c>
      <c r="AL547">
        <v>0.87571600000000005</v>
      </c>
      <c r="AM547">
        <v>1.160296</v>
      </c>
      <c r="AN547">
        <v>3233.9008793631301</v>
      </c>
      <c r="AO547" s="1">
        <v>0.93118201605610196</v>
      </c>
      <c r="AP547">
        <v>1931.7860522446499</v>
      </c>
      <c r="AQ547" s="1">
        <v>3267.7101068860702</v>
      </c>
      <c r="AR547" s="1">
        <v>8318.40373406648</v>
      </c>
      <c r="AS547" s="1">
        <v>579.54672577793497</v>
      </c>
      <c r="AT547">
        <v>404.429810707375</v>
      </c>
      <c r="AU547">
        <v>14501.876429682499</v>
      </c>
      <c r="AV547" s="1">
        <v>2384.7965668941001</v>
      </c>
      <c r="AW547" s="1">
        <v>0.14394821460000001</v>
      </c>
      <c r="AX547">
        <v>12342.119367817601</v>
      </c>
      <c r="AY547" s="1">
        <v>0.74498012609999997</v>
      </c>
      <c r="AZ547">
        <v>1057.7610666884</v>
      </c>
      <c r="BA547" s="1">
        <v>6.3847297999999997E-2</v>
      </c>
      <c r="BB547">
        <v>782.36812590340003</v>
      </c>
      <c r="BC547" s="1">
        <v>4.7224361399999998E-2</v>
      </c>
      <c r="BD547">
        <v>16567.0451273035</v>
      </c>
      <c r="BE547" s="1">
        <v>0.49272347847612002</v>
      </c>
      <c r="BF547">
        <v>0.22893854096600899</v>
      </c>
      <c r="BG547">
        <v>0.21070025266752501</v>
      </c>
      <c r="BH547">
        <v>4.5159033236083203E-2</v>
      </c>
      <c r="BI547">
        <v>2.2478694654262301E-2</v>
      </c>
    </row>
    <row r="548" spans="1:61" x14ac:dyDescent="0.35">
      <c r="A548" t="s">
        <v>1789</v>
      </c>
      <c r="B548" t="s">
        <v>1173</v>
      </c>
      <c r="C548">
        <v>71</v>
      </c>
      <c r="D548">
        <v>25.227573140845099</v>
      </c>
      <c r="E548">
        <v>1791.1576930000001</v>
      </c>
      <c r="F548">
        <v>5.6387958117753399E-3</v>
      </c>
      <c r="G548">
        <v>1.6479217919506701E-2</v>
      </c>
      <c r="H548" t="e">
        <v>#N/A</v>
      </c>
      <c r="I548">
        <v>6.76188074751643E-2</v>
      </c>
      <c r="J548">
        <v>0.87985236490873298</v>
      </c>
      <c r="K548">
        <v>2.9696019528987601E-2</v>
      </c>
      <c r="L548">
        <v>0.54075912201189202</v>
      </c>
      <c r="M548">
        <v>1.4315615153813801E-2</v>
      </c>
      <c r="N548">
        <v>0.19970952514836299</v>
      </c>
      <c r="O548">
        <v>59189.83495076</v>
      </c>
      <c r="P548" s="1">
        <v>0.23225806451612899</v>
      </c>
      <c r="Q548">
        <v>0.2</v>
      </c>
      <c r="R548">
        <v>0.56774193548387097</v>
      </c>
      <c r="S548">
        <v>16</v>
      </c>
      <c r="T548">
        <v>89235.25</v>
      </c>
      <c r="U548" s="1">
        <v>111.94735581250001</v>
      </c>
      <c r="V548">
        <v>211863.77474359001</v>
      </c>
      <c r="W548" s="1">
        <v>0.76208638193442002</v>
      </c>
      <c r="X548">
        <v>0.16890673675389101</v>
      </c>
      <c r="Y548">
        <v>6.9006881311689E-2</v>
      </c>
      <c r="Z548">
        <v>0.23791361806558001</v>
      </c>
      <c r="AA548">
        <v>211.86377474359</v>
      </c>
      <c r="AB548">
        <v>5016.5728205372498</v>
      </c>
      <c r="AC548" s="1">
        <v>554.28780719867098</v>
      </c>
      <c r="AD548">
        <v>130885.459301417</v>
      </c>
      <c r="AE548" s="1">
        <v>112</v>
      </c>
      <c r="AF548">
        <v>36754</v>
      </c>
      <c r="AG548" s="1">
        <v>57213.698504027598</v>
      </c>
      <c r="AH548" s="1">
        <v>43.999980142689999</v>
      </c>
      <c r="AI548">
        <v>19.999997925294199</v>
      </c>
      <c r="AJ548">
        <v>31.971885722523201</v>
      </c>
      <c r="AK548">
        <v>2.5</v>
      </c>
      <c r="AL548">
        <v>0.96906199999999998</v>
      </c>
      <c r="AM548">
        <v>1.8875949999999999</v>
      </c>
      <c r="AN548">
        <v>2168.15022215914</v>
      </c>
      <c r="AO548" s="1">
        <v>1.3212644862354701</v>
      </c>
      <c r="AP548">
        <v>1841.38861301253</v>
      </c>
      <c r="AQ548" s="1">
        <v>2233.5400370580301</v>
      </c>
      <c r="AR548" s="1">
        <v>8897.6755102488896</v>
      </c>
      <c r="AS548" s="1">
        <v>1245.0994453004901</v>
      </c>
      <c r="AT548" s="1">
        <v>611.73387149670702</v>
      </c>
      <c r="AU548">
        <v>14829.4374771166</v>
      </c>
      <c r="AV548" s="1">
        <v>7499.7407994572004</v>
      </c>
      <c r="AW548" s="1">
        <v>0.45034026780000003</v>
      </c>
      <c r="AX548">
        <v>5629.7658578271003</v>
      </c>
      <c r="AY548" s="1">
        <v>0.3380530517</v>
      </c>
      <c r="AZ548">
        <v>1234.0719573240001</v>
      </c>
      <c r="BA548">
        <v>7.4102867099999997E-2</v>
      </c>
      <c r="BB548">
        <v>2289.9194963018999</v>
      </c>
      <c r="BC548" s="1">
        <v>0.13750381340000001</v>
      </c>
      <c r="BD548">
        <v>16653.498110910201</v>
      </c>
      <c r="BE548" s="1">
        <v>0.58756471881729699</v>
      </c>
      <c r="BF548">
        <v>0.27440823966634298</v>
      </c>
      <c r="BG548">
        <v>9.2839177487210697E-2</v>
      </c>
      <c r="BH548">
        <v>2.1894496288152099E-2</v>
      </c>
      <c r="BI548">
        <v>2.3293367740997498E-2</v>
      </c>
    </row>
    <row r="549" spans="1:61" x14ac:dyDescent="0.35">
      <c r="A549" t="s">
        <v>1790</v>
      </c>
      <c r="B549" t="s">
        <v>1174</v>
      </c>
      <c r="C549">
        <v>37</v>
      </c>
      <c r="D549">
        <v>72.786720486486502</v>
      </c>
      <c r="E549">
        <v>2693.1086580000001</v>
      </c>
      <c r="F549">
        <v>1.20102271071188E-2</v>
      </c>
      <c r="G549">
        <v>0.105540996599328</v>
      </c>
      <c r="H549" t="e">
        <v>#N/A</v>
      </c>
      <c r="I549">
        <v>4.4449669924272697E-2</v>
      </c>
      <c r="J549">
        <v>0.73397423702851905</v>
      </c>
      <c r="K549">
        <v>0.102601323790596</v>
      </c>
      <c r="L549">
        <v>0.40439859204227402</v>
      </c>
      <c r="M549">
        <v>1.55082490016052E-2</v>
      </c>
      <c r="N549">
        <v>0.16799482398838</v>
      </c>
      <c r="O549">
        <v>73932.857981969995</v>
      </c>
      <c r="P549" s="1">
        <v>0.17112299465240599</v>
      </c>
      <c r="Q549">
        <v>0.12834224598930499</v>
      </c>
      <c r="R549">
        <v>0.70053475935828902</v>
      </c>
      <c r="S549">
        <v>23</v>
      </c>
      <c r="T549">
        <v>103457.2173913</v>
      </c>
      <c r="U549" s="1">
        <v>117.091680782609</v>
      </c>
      <c r="V549">
        <v>335200.225701402</v>
      </c>
      <c r="W549" s="1">
        <v>0.71258519277228904</v>
      </c>
      <c r="X549">
        <v>0.26151752489001101</v>
      </c>
      <c r="Y549">
        <v>2.5897282337700198E-2</v>
      </c>
      <c r="Z549">
        <v>0.28741480722771101</v>
      </c>
      <c r="AA549">
        <v>335.20022570140202</v>
      </c>
      <c r="AB549">
        <v>10862.6393194715</v>
      </c>
      <c r="AC549" s="1">
        <v>1043.3237075872901</v>
      </c>
      <c r="AD549" s="1">
        <v>231966.054000679</v>
      </c>
      <c r="AE549" s="1">
        <v>438</v>
      </c>
      <c r="AF549">
        <v>45209.5</v>
      </c>
      <c r="AG549" s="1">
        <v>80352.667314544902</v>
      </c>
      <c r="AH549" s="1">
        <v>54.659989811050998</v>
      </c>
      <c r="AI549">
        <v>29.917298809363</v>
      </c>
      <c r="AJ549">
        <v>36.985095892119197</v>
      </c>
      <c r="AK549">
        <v>0</v>
      </c>
      <c r="AL549">
        <v>0</v>
      </c>
      <c r="AM549">
        <v>0</v>
      </c>
      <c r="AN549">
        <v>0</v>
      </c>
      <c r="AO549">
        <v>0.85720147742289599</v>
      </c>
      <c r="AP549">
        <v>2135.6286360429499</v>
      </c>
      <c r="AQ549" s="1">
        <v>2664.8775676692399</v>
      </c>
      <c r="AR549" s="1">
        <v>8836.7259818151797</v>
      </c>
      <c r="AS549" s="1">
        <v>1375.2223583694699</v>
      </c>
      <c r="AT549" s="1">
        <v>253.66068612594401</v>
      </c>
      <c r="AU549">
        <v>15266.1152300228</v>
      </c>
      <c r="AV549" s="1">
        <v>3270.7951729706001</v>
      </c>
      <c r="AW549" s="1">
        <v>0.2012498995</v>
      </c>
      <c r="AX549">
        <v>9011.6076509166996</v>
      </c>
      <c r="AY549" s="1">
        <v>0.55447835729999995</v>
      </c>
      <c r="AZ549">
        <v>1429.1628075236999</v>
      </c>
      <c r="BA549">
        <v>8.7935457999999994E-2</v>
      </c>
      <c r="BB549">
        <v>2540.8408563266998</v>
      </c>
      <c r="BC549" s="1">
        <v>0.15633628520000001</v>
      </c>
      <c r="BD549">
        <v>16252.4064877377</v>
      </c>
      <c r="BE549" s="1">
        <v>0.52302810081911899</v>
      </c>
      <c r="BF549">
        <v>0.223520405826762</v>
      </c>
      <c r="BG549">
        <v>0.21846833810001301</v>
      </c>
      <c r="BH549">
        <v>2.0664262418233E-2</v>
      </c>
      <c r="BI549">
        <v>1.4318892835873301E-2</v>
      </c>
    </row>
    <row r="550" spans="1:61" x14ac:dyDescent="0.35">
      <c r="A550" t="s">
        <v>1791</v>
      </c>
      <c r="B550" t="s">
        <v>1175</v>
      </c>
      <c r="C550">
        <v>48</v>
      </c>
      <c r="D550">
        <v>3.1225681041666702</v>
      </c>
      <c r="E550">
        <v>149.88326900000001</v>
      </c>
      <c r="F550" t="e">
        <v>#N/A</v>
      </c>
      <c r="G550" t="e">
        <v>#N/A</v>
      </c>
      <c r="H550" t="e">
        <v>#N/A</v>
      </c>
      <c r="I550" t="e">
        <v>#N/A</v>
      </c>
      <c r="J550">
        <v>0.90157397061813205</v>
      </c>
      <c r="K550" t="e">
        <v>#N/A</v>
      </c>
      <c r="L550">
        <v>0.50293883276955498</v>
      </c>
      <c r="M550" t="e">
        <v>#N/A</v>
      </c>
      <c r="N550">
        <v>0.165792627494037</v>
      </c>
      <c r="O550">
        <v>52934.036966220003</v>
      </c>
      <c r="P550" s="1">
        <v>0.28571428571428598</v>
      </c>
      <c r="Q550">
        <v>0.238095238095238</v>
      </c>
      <c r="R550">
        <v>0.476190476190476</v>
      </c>
      <c r="S550">
        <v>6.12</v>
      </c>
      <c r="T550">
        <v>66946.130718949993</v>
      </c>
      <c r="U550" s="1">
        <v>24.490730228758199</v>
      </c>
      <c r="V550">
        <v>429776.78849531902</v>
      </c>
      <c r="W550" s="1">
        <v>0.94011629035175104</v>
      </c>
      <c r="X550">
        <v>1.4908326845591201E-2</v>
      </c>
      <c r="Y550">
        <v>4.4975382802657997E-2</v>
      </c>
      <c r="Z550">
        <v>5.9883709648249198E-2</v>
      </c>
      <c r="AA550">
        <v>429.77678849531901</v>
      </c>
      <c r="AB550">
        <v>10938.118783624899</v>
      </c>
      <c r="AC550" s="1">
        <v>1289.0681614370201</v>
      </c>
      <c r="AD550" s="1">
        <v>231625.865610471</v>
      </c>
      <c r="AE550" s="1">
        <v>436</v>
      </c>
      <c r="AF550">
        <v>49454.5</v>
      </c>
      <c r="AG550" s="1">
        <v>76126.429487179499</v>
      </c>
      <c r="AH550" s="1">
        <v>35.989161762421702</v>
      </c>
      <c r="AI550">
        <v>24.955274917658599</v>
      </c>
      <c r="AJ550">
        <v>24.8995147551909</v>
      </c>
      <c r="AK550">
        <v>4</v>
      </c>
      <c r="AL550">
        <v>1.41374</v>
      </c>
      <c r="AM550">
        <v>2.2343519999999999</v>
      </c>
      <c r="AN550">
        <v>3952.8297851576699</v>
      </c>
      <c r="AO550" s="1">
        <v>1.4313488322760299</v>
      </c>
      <c r="AP550">
        <v>4545.0335754286198</v>
      </c>
      <c r="AQ550" s="1">
        <v>5407.9194789913499</v>
      </c>
      <c r="AR550" s="1">
        <v>12323.001508593999</v>
      </c>
      <c r="AS550" s="1">
        <v>869.97161771271499</v>
      </c>
      <c r="AT550">
        <v>760.71586082099702</v>
      </c>
      <c r="AU550" s="1">
        <v>23906.642041547701</v>
      </c>
      <c r="AV550" s="1">
        <v>13498.4359753521</v>
      </c>
      <c r="AW550" s="1">
        <v>0.4060668382</v>
      </c>
      <c r="AX550">
        <v>14094.7366856485</v>
      </c>
      <c r="AY550" s="1">
        <v>0.42400506040000002</v>
      </c>
      <c r="AZ550">
        <v>3661.1521170156998</v>
      </c>
      <c r="BA550">
        <v>0.110136646</v>
      </c>
      <c r="BB550">
        <v>1987.5819839307001</v>
      </c>
      <c r="BC550" s="1">
        <v>5.9791455399999999E-2</v>
      </c>
      <c r="BD550">
        <v>33241.906761947001</v>
      </c>
      <c r="BE550" s="1">
        <v>0.51751356643072999</v>
      </c>
      <c r="BF550">
        <v>0.231093459386325</v>
      </c>
      <c r="BG550">
        <v>0.20817219030967599</v>
      </c>
      <c r="BH550">
        <v>1.9878186576302699E-2</v>
      </c>
      <c r="BI550">
        <v>2.33425972969654E-2</v>
      </c>
    </row>
    <row r="551" spans="1:61" x14ac:dyDescent="0.35">
      <c r="A551" t="s">
        <v>1792</v>
      </c>
      <c r="B551" t="s">
        <v>1176</v>
      </c>
      <c r="C551">
        <v>30</v>
      </c>
      <c r="D551">
        <v>52.707076433333299</v>
      </c>
      <c r="E551">
        <v>1581.212293</v>
      </c>
      <c r="F551" t="e">
        <v>#N/A</v>
      </c>
      <c r="G551" t="e">
        <v>#N/A</v>
      </c>
      <c r="H551" t="e">
        <v>#N/A</v>
      </c>
      <c r="I551">
        <v>5.6720804535545698E-2</v>
      </c>
      <c r="J551">
        <v>0.88317245470484596</v>
      </c>
      <c r="K551">
        <v>5.3602602381506603E-2</v>
      </c>
      <c r="L551">
        <v>0.46425082837346698</v>
      </c>
      <c r="M551" t="e">
        <v>#N/A</v>
      </c>
      <c r="N551">
        <v>0.13593383356949501</v>
      </c>
      <c r="O551">
        <v>76444.207219510005</v>
      </c>
      <c r="P551" s="1">
        <v>0.15238095238095201</v>
      </c>
      <c r="Q551">
        <v>3.8095238095238099E-2</v>
      </c>
      <c r="R551">
        <v>0.80952380952380998</v>
      </c>
      <c r="S551">
        <v>17</v>
      </c>
      <c r="T551">
        <v>89003.058823519998</v>
      </c>
      <c r="U551" s="1">
        <v>93.012487823529398</v>
      </c>
      <c r="V551">
        <v>351078.91107193701</v>
      </c>
      <c r="W551" s="1">
        <v>0.76416585014663896</v>
      </c>
      <c r="X551">
        <v>0.11813257388639301</v>
      </c>
      <c r="Y551">
        <v>0.11770157596696799</v>
      </c>
      <c r="Z551">
        <v>0.23583414985336101</v>
      </c>
      <c r="AA551">
        <v>351.078911071937</v>
      </c>
      <c r="AB551">
        <v>12150.9079363071</v>
      </c>
      <c r="AC551" s="1">
        <v>1037.38164524882</v>
      </c>
      <c r="AD551">
        <v>300322.17101363803</v>
      </c>
      <c r="AE551" s="1">
        <v>529</v>
      </c>
      <c r="AF551">
        <v>40666</v>
      </c>
      <c r="AG551" s="1">
        <v>74229.197933227304</v>
      </c>
      <c r="AH551" s="1">
        <v>65.5699726858292</v>
      </c>
      <c r="AI551">
        <v>27.669997056421899</v>
      </c>
      <c r="AJ551">
        <v>48.657488826067301</v>
      </c>
      <c r="AK551">
        <v>0</v>
      </c>
      <c r="AL551">
        <v>0</v>
      </c>
      <c r="AM551">
        <v>0</v>
      </c>
      <c r="AN551">
        <v>0</v>
      </c>
      <c r="AO551">
        <v>1.02930890407871</v>
      </c>
      <c r="AP551">
        <v>2047.3079765007899</v>
      </c>
      <c r="AQ551" s="1">
        <v>4047.5257170290702</v>
      </c>
      <c r="AR551" s="1">
        <v>8822.7078183991798</v>
      </c>
      <c r="AS551" s="1">
        <v>1463.70274266518</v>
      </c>
      <c r="AT551">
        <v>1077.32139292191</v>
      </c>
      <c r="AU551">
        <v>17458.565647516101</v>
      </c>
      <c r="AV551" s="1">
        <v>4126.3959812642997</v>
      </c>
      <c r="AW551" s="1">
        <v>0.24007908480000001</v>
      </c>
      <c r="AX551">
        <v>10864.6131197182</v>
      </c>
      <c r="AY551" s="1">
        <v>0.63211732139999999</v>
      </c>
      <c r="AZ551">
        <v>1365.0997658379999</v>
      </c>
      <c r="BA551">
        <v>7.9423279799999996E-2</v>
      </c>
      <c r="BB551">
        <v>831.54404487620002</v>
      </c>
      <c r="BC551" s="1">
        <v>4.8380314000000001E-2</v>
      </c>
      <c r="BD551">
        <v>17187.652911696699</v>
      </c>
      <c r="BE551" s="1">
        <v>0.54862963600884396</v>
      </c>
      <c r="BF551">
        <v>0.24576479110288799</v>
      </c>
      <c r="BG551">
        <v>0.150281623721119</v>
      </c>
      <c r="BH551">
        <v>3.4651025275217698E-2</v>
      </c>
      <c r="BI551">
        <v>2.0672923891931799E-2</v>
      </c>
    </row>
    <row r="552" spans="1:61" x14ac:dyDescent="0.35">
      <c r="A552" t="s">
        <v>1793</v>
      </c>
      <c r="B552" t="s">
        <v>1177</v>
      </c>
      <c r="C552">
        <v>76</v>
      </c>
      <c r="D552">
        <v>16.399389289473699</v>
      </c>
      <c r="E552">
        <v>1246.353586</v>
      </c>
      <c r="F552" t="e">
        <v>#N/A</v>
      </c>
      <c r="G552" t="e">
        <v>#N/A</v>
      </c>
      <c r="H552" t="e">
        <v>#N/A</v>
      </c>
      <c r="I552" t="e">
        <v>#N/A</v>
      </c>
      <c r="J552">
        <v>0.97019283820061797</v>
      </c>
      <c r="K552">
        <v>1.67693904627427E-2</v>
      </c>
      <c r="L552">
        <v>0.16008179466251901</v>
      </c>
      <c r="M552" t="e">
        <v>#N/A</v>
      </c>
      <c r="N552">
        <v>5.8485597397924603E-2</v>
      </c>
      <c r="O552">
        <v>72857.295341189994</v>
      </c>
      <c r="P552" s="1">
        <v>0.15476190476190499</v>
      </c>
      <c r="Q552">
        <v>0.14285714285714299</v>
      </c>
      <c r="R552">
        <v>0.702380952380952</v>
      </c>
      <c r="S552">
        <v>16</v>
      </c>
      <c r="T552">
        <v>53690.9375</v>
      </c>
      <c r="U552" s="1">
        <v>77.897099124999997</v>
      </c>
      <c r="V552">
        <v>214803.209143252</v>
      </c>
      <c r="W552" s="1">
        <v>0.88084883222536903</v>
      </c>
      <c r="X552">
        <v>0.107064282465965</v>
      </c>
      <c r="Y552">
        <v>1.20868853086658E-2</v>
      </c>
      <c r="Z552">
        <v>0.119151167774631</v>
      </c>
      <c r="AA552">
        <v>214.80320914325199</v>
      </c>
      <c r="AB552">
        <v>4341.7558715155801</v>
      </c>
      <c r="AC552" s="1">
        <v>480.77320652086598</v>
      </c>
      <c r="AD552">
        <v>158357.18497896899</v>
      </c>
      <c r="AE552" s="1">
        <v>212</v>
      </c>
      <c r="AF552">
        <v>47382</v>
      </c>
      <c r="AG552" s="1">
        <v>89332.259993704705</v>
      </c>
      <c r="AH552" s="1">
        <v>37.599933249070602</v>
      </c>
      <c r="AI552">
        <v>19.999999151900901</v>
      </c>
      <c r="AJ552">
        <v>19.999874403985899</v>
      </c>
      <c r="AK552">
        <v>0.5</v>
      </c>
      <c r="AL552">
        <v>0.25909100000000002</v>
      </c>
      <c r="AM552">
        <v>0.37726399999999999</v>
      </c>
      <c r="AN552">
        <v>2104.8948624760501</v>
      </c>
      <c r="AO552" s="1">
        <v>1.0905405495385601</v>
      </c>
      <c r="AP552">
        <v>1687.5969577384401</v>
      </c>
      <c r="AQ552" s="1">
        <v>2882.4342548969098</v>
      </c>
      <c r="AR552" s="1">
        <v>8550.6188209418797</v>
      </c>
      <c r="AS552" s="1">
        <v>403.78762146875999</v>
      </c>
      <c r="AT552">
        <v>450.70416317637199</v>
      </c>
      <c r="AU552">
        <v>13975.141818222401</v>
      </c>
      <c r="AV552" s="1">
        <v>7939.4842964193003</v>
      </c>
      <c r="AW552" s="1">
        <v>0.49284279219999999</v>
      </c>
      <c r="AX552">
        <v>6052.9703053532003</v>
      </c>
      <c r="AY552" s="1">
        <v>0.37573760150000002</v>
      </c>
      <c r="AZ552">
        <v>1494.2581706731</v>
      </c>
      <c r="BA552">
        <v>9.2755945100000001E-2</v>
      </c>
      <c r="BB552">
        <v>622.85486601030004</v>
      </c>
      <c r="BC552" s="1">
        <v>3.8663661199999998E-2</v>
      </c>
      <c r="BD552">
        <v>16109.567638455899</v>
      </c>
      <c r="BE552" s="1">
        <v>0.592074697072003</v>
      </c>
      <c r="BF552">
        <v>0.25861647882382</v>
      </c>
      <c r="BG552">
        <v>8.2171158121679896E-2</v>
      </c>
      <c r="BH552">
        <v>2.74538113497928E-2</v>
      </c>
      <c r="BI552">
        <v>3.96838546327044E-2</v>
      </c>
    </row>
    <row r="553" spans="1:61" x14ac:dyDescent="0.35">
      <c r="A553" t="s">
        <v>1794</v>
      </c>
      <c r="B553" t="s">
        <v>1178</v>
      </c>
      <c r="C553">
        <v>416</v>
      </c>
      <c r="D553">
        <v>3.8069866562499999</v>
      </c>
      <c r="E553">
        <v>1583.706449</v>
      </c>
      <c r="F553" t="e">
        <v>#N/A</v>
      </c>
      <c r="G553" t="e">
        <v>#N/A</v>
      </c>
      <c r="H553" t="e">
        <v>#N/A</v>
      </c>
      <c r="I553">
        <v>7.8493923743800896E-3</v>
      </c>
      <c r="J553">
        <v>0.97184712106842097</v>
      </c>
      <c r="K553">
        <v>1.61846789141754E-2</v>
      </c>
      <c r="L553">
        <v>0.98516401700205303</v>
      </c>
      <c r="M553" t="e">
        <v>#N/A</v>
      </c>
      <c r="N553">
        <v>0.188160151378295</v>
      </c>
      <c r="O553">
        <v>69561.698400599998</v>
      </c>
      <c r="P553" s="1">
        <v>0.13970588235294101</v>
      </c>
      <c r="Q553">
        <v>0.110294117647059</v>
      </c>
      <c r="R553">
        <v>0.75</v>
      </c>
      <c r="S553">
        <v>15.2</v>
      </c>
      <c r="T553">
        <v>90202.631578939996</v>
      </c>
      <c r="U553" s="1">
        <v>104.19121375</v>
      </c>
      <c r="V553">
        <v>308252.220800296</v>
      </c>
      <c r="W553" s="1">
        <v>0.423166115242126</v>
      </c>
      <c r="X553">
        <v>2.92254494198597E-2</v>
      </c>
      <c r="Y553">
        <v>0.54760843533801395</v>
      </c>
      <c r="Z553">
        <v>0.576833884757874</v>
      </c>
      <c r="AA553">
        <v>308.25222080029602</v>
      </c>
      <c r="AB553">
        <v>5764.3132070115098</v>
      </c>
      <c r="AC553" s="1">
        <v>374.43994774059303</v>
      </c>
      <c r="AD553">
        <v>223095.22137568999</v>
      </c>
      <c r="AE553" s="1">
        <v>425</v>
      </c>
      <c r="AF553">
        <v>38011</v>
      </c>
      <c r="AG553" s="1">
        <v>55547.385404339198</v>
      </c>
      <c r="AH553" s="1">
        <v>18.699991265544099</v>
      </c>
      <c r="AI553">
        <v>18.6999940507791</v>
      </c>
      <c r="AJ553">
        <v>18.699881056765399</v>
      </c>
      <c r="AK553">
        <v>0.3</v>
      </c>
      <c r="AL553">
        <v>0.15076200000000001</v>
      </c>
      <c r="AM553">
        <v>0.25412299999999999</v>
      </c>
      <c r="AN553">
        <v>0.142172812481867</v>
      </c>
      <c r="AO553">
        <v>0.72105745336036298</v>
      </c>
      <c r="AP553">
        <v>2398.3907512647902</v>
      </c>
      <c r="AQ553" s="1">
        <v>4398.2862003234804</v>
      </c>
      <c r="AR553" s="1">
        <v>11092.391062177199</v>
      </c>
      <c r="AS553" s="1">
        <v>1543.82203314498</v>
      </c>
      <c r="AT553" s="1">
        <v>830.11306851096901</v>
      </c>
      <c r="AU553">
        <v>20263.003115421401</v>
      </c>
      <c r="AV553" s="1">
        <v>11441.319094021501</v>
      </c>
      <c r="AW553" s="1">
        <v>0.53574023670000004</v>
      </c>
      <c r="AX553">
        <v>5293.187113293</v>
      </c>
      <c r="AY553" s="1">
        <v>0.24785370409999999</v>
      </c>
      <c r="AZ553">
        <v>1242.4610435356001</v>
      </c>
      <c r="BA553">
        <v>5.8178289399999999E-2</v>
      </c>
      <c r="BB553">
        <v>3379.1271956115002</v>
      </c>
      <c r="BC553" s="1">
        <v>0.1582277698</v>
      </c>
      <c r="BD553">
        <v>21356.0944464616</v>
      </c>
      <c r="BE553" s="1">
        <v>0.55085247323238595</v>
      </c>
      <c r="BF553">
        <v>0.29026422187360301</v>
      </c>
      <c r="BG553">
        <v>9.7041614841875304E-2</v>
      </c>
      <c r="BH553">
        <v>3.6232664396596601E-2</v>
      </c>
      <c r="BI553">
        <v>2.5609025655539699E-2</v>
      </c>
    </row>
    <row r="554" spans="1:61" x14ac:dyDescent="0.35">
      <c r="A554" t="s">
        <v>1930</v>
      </c>
      <c r="B554" t="s">
        <v>1179</v>
      </c>
      <c r="C554">
        <v>32</v>
      </c>
      <c r="D554">
        <v>128.37973159374999</v>
      </c>
      <c r="E554">
        <v>4108.1514109999998</v>
      </c>
      <c r="F554">
        <v>1.03436990429462E-2</v>
      </c>
      <c r="G554">
        <v>1.27520693762283E-2</v>
      </c>
      <c r="H554" t="e">
        <v>#N/A</v>
      </c>
      <c r="I554">
        <v>3.7006841193539197E-2</v>
      </c>
      <c r="J554">
        <v>0.89870786655008394</v>
      </c>
      <c r="K554">
        <v>3.9287243716383702E-2</v>
      </c>
      <c r="L554">
        <v>0.30619826520789201</v>
      </c>
      <c r="M554">
        <v>9.8944002145650196E-3</v>
      </c>
      <c r="N554">
        <v>0.14886354552895001</v>
      </c>
      <c r="O554">
        <v>80602.129378020007</v>
      </c>
      <c r="P554" s="1">
        <v>0.15533980582524301</v>
      </c>
      <c r="Q554">
        <v>0.15533980582524301</v>
      </c>
      <c r="R554">
        <v>0.68932038834951503</v>
      </c>
      <c r="S554">
        <v>26.9</v>
      </c>
      <c r="T554">
        <v>111747.62081784</v>
      </c>
      <c r="U554" s="1">
        <v>152.71938330854999</v>
      </c>
      <c r="V554">
        <v>257277.98570664701</v>
      </c>
      <c r="W554" s="1">
        <v>0.74430333079858702</v>
      </c>
      <c r="X554">
        <v>0.162269617755429</v>
      </c>
      <c r="Y554">
        <v>9.3427051445984094E-2</v>
      </c>
      <c r="Z554">
        <v>0.25569666920141298</v>
      </c>
      <c r="AA554">
        <v>257.27798570664697</v>
      </c>
      <c r="AB554">
        <v>8823.6988789992793</v>
      </c>
      <c r="AC554" s="1">
        <v>739.65517236385006</v>
      </c>
      <c r="AD554">
        <v>206982.43298333499</v>
      </c>
      <c r="AE554" s="1">
        <v>384</v>
      </c>
      <c r="AF554">
        <v>47363</v>
      </c>
      <c r="AG554" s="1">
        <v>79247.319134029298</v>
      </c>
      <c r="AH554" s="1">
        <v>74.999994936529404</v>
      </c>
      <c r="AI554">
        <v>28.483299985876101</v>
      </c>
      <c r="AJ554">
        <v>37.524697719504097</v>
      </c>
      <c r="AK554">
        <v>0</v>
      </c>
      <c r="AL554">
        <v>0</v>
      </c>
      <c r="AM554">
        <v>0</v>
      </c>
      <c r="AN554">
        <v>0</v>
      </c>
      <c r="AO554">
        <v>0.83568473437728696</v>
      </c>
      <c r="AP554">
        <v>1915.4512024386499</v>
      </c>
      <c r="AQ554" s="1">
        <v>2384.52119943054</v>
      </c>
      <c r="AR554" s="1">
        <v>9005.9190591015904</v>
      </c>
      <c r="AS554" s="1">
        <v>1447.67890834684</v>
      </c>
      <c r="AT554" s="1">
        <v>252.18259171898899</v>
      </c>
      <c r="AU554">
        <v>15005.7529610366</v>
      </c>
      <c r="AV554" s="1">
        <v>5272.3558353699</v>
      </c>
      <c r="AW554" s="1">
        <v>0.345973796</v>
      </c>
      <c r="AX554">
        <v>7775.1674166833</v>
      </c>
      <c r="AY554" s="1">
        <v>0.51020914930000005</v>
      </c>
      <c r="AZ554">
        <v>1127.0745964713001</v>
      </c>
      <c r="BA554">
        <v>7.3959021099999994E-2</v>
      </c>
      <c r="BB554">
        <v>1064.5789234601</v>
      </c>
      <c r="BC554">
        <v>6.9858033599999994E-2</v>
      </c>
      <c r="BD554">
        <v>15239.176771984599</v>
      </c>
      <c r="BE554" s="1">
        <v>0.61308861594935604</v>
      </c>
      <c r="BF554">
        <v>0.20941524355800401</v>
      </c>
      <c r="BG554">
        <v>0.128706813383869</v>
      </c>
      <c r="BH554">
        <v>3.6853201739381301E-2</v>
      </c>
      <c r="BI554">
        <v>1.19361253693902E-2</v>
      </c>
    </row>
    <row r="555" spans="1:61" x14ac:dyDescent="0.35">
      <c r="A555" t="s">
        <v>1795</v>
      </c>
      <c r="B555" t="s">
        <v>1180</v>
      </c>
      <c r="C555">
        <v>26</v>
      </c>
      <c r="D555">
        <v>18.2696683461538</v>
      </c>
      <c r="E555">
        <v>475.01137699999998</v>
      </c>
      <c r="F555" t="e">
        <v>#N/A</v>
      </c>
      <c r="G555" t="e">
        <v>#N/A</v>
      </c>
      <c r="H555" t="e">
        <v>#N/A</v>
      </c>
      <c r="I555" t="e">
        <v>#N/A</v>
      </c>
      <c r="J555">
        <v>0.92241992872164502</v>
      </c>
      <c r="K555">
        <v>4.0861745491125E-2</v>
      </c>
      <c r="L555">
        <v>0.51980081336066697</v>
      </c>
      <c r="M555" t="e">
        <v>#N/A</v>
      </c>
      <c r="N555">
        <v>0.18612924262035099</v>
      </c>
      <c r="O555">
        <v>67344.108068810005</v>
      </c>
      <c r="P555" s="1">
        <v>9.8039215686274495E-2</v>
      </c>
      <c r="Q555">
        <v>0.25490196078431399</v>
      </c>
      <c r="R555">
        <v>0.64705882352941202</v>
      </c>
      <c r="S555">
        <v>7</v>
      </c>
      <c r="T555">
        <v>81015.142857140003</v>
      </c>
      <c r="U555" s="1">
        <v>67.858768142857102</v>
      </c>
      <c r="V555">
        <v>546363.713726377</v>
      </c>
      <c r="W555" s="1">
        <v>0.84757174324038898</v>
      </c>
      <c r="X555">
        <v>3.0513355387132499E-2</v>
      </c>
      <c r="Y555">
        <v>0.121914901372479</v>
      </c>
      <c r="Z555">
        <v>0.152428256759611</v>
      </c>
      <c r="AA555">
        <v>546.363713726377</v>
      </c>
      <c r="AB555">
        <v>14186.9949359129</v>
      </c>
      <c r="AC555" s="1">
        <v>1236.5063416154801</v>
      </c>
      <c r="AD555">
        <v>398583.55495670502</v>
      </c>
      <c r="AE555" s="1">
        <v>586</v>
      </c>
      <c r="AF555">
        <v>45346.5</v>
      </c>
      <c r="AG555" s="1">
        <v>79964.728838582698</v>
      </c>
      <c r="AH555" s="1">
        <v>32.899974557884001</v>
      </c>
      <c r="AI555">
        <v>24.999996590435298</v>
      </c>
      <c r="AJ555">
        <v>25.1012109961991</v>
      </c>
      <c r="AK555">
        <v>0</v>
      </c>
      <c r="AL555">
        <v>0</v>
      </c>
      <c r="AM555">
        <v>0</v>
      </c>
      <c r="AN555">
        <v>4350.5278400942398</v>
      </c>
      <c r="AO555" s="1">
        <v>2.0515412116414402</v>
      </c>
      <c r="AP555">
        <v>3485.8455821785501</v>
      </c>
      <c r="AQ555" s="1">
        <v>4951.7805759839703</v>
      </c>
      <c r="AR555" s="1">
        <v>10987.832908263201</v>
      </c>
      <c r="AS555" s="1">
        <v>1242.07151358398</v>
      </c>
      <c r="AT555" s="1">
        <v>183.67560067935</v>
      </c>
      <c r="AU555">
        <v>20851.206180689001</v>
      </c>
      <c r="AV555" s="1">
        <v>4922.3420885903997</v>
      </c>
      <c r="AW555" s="1">
        <v>0.17990938470000001</v>
      </c>
      <c r="AX555">
        <v>17602.186873865601</v>
      </c>
      <c r="AY555" s="1">
        <v>0.64335199629999995</v>
      </c>
      <c r="AZ555">
        <v>2808.8515753291999</v>
      </c>
      <c r="BA555">
        <v>0.10266225900000001</v>
      </c>
      <c r="BB555">
        <v>2026.7379887357999</v>
      </c>
      <c r="BC555" s="1">
        <v>7.4076359999999994E-2</v>
      </c>
      <c r="BD555">
        <v>27360.118526521001</v>
      </c>
      <c r="BE555" s="1">
        <v>0.44597060326297</v>
      </c>
      <c r="BF555">
        <v>0.23207402222432899</v>
      </c>
      <c r="BG555">
        <v>0.26768322652450599</v>
      </c>
      <c r="BH555">
        <v>2.4609961559990401E-2</v>
      </c>
      <c r="BI555">
        <v>2.9662186428204101E-2</v>
      </c>
    </row>
    <row r="556" spans="1:61" x14ac:dyDescent="0.35">
      <c r="A556" t="s">
        <v>1796</v>
      </c>
      <c r="B556" t="s">
        <v>1181</v>
      </c>
      <c r="C556">
        <v>148</v>
      </c>
      <c r="D556">
        <v>18.549816432432401</v>
      </c>
      <c r="E556">
        <v>2745.372832</v>
      </c>
      <c r="F556">
        <v>4.9879840408009997E-3</v>
      </c>
      <c r="G556" t="e">
        <v>#N/A</v>
      </c>
      <c r="H556" t="e">
        <v>#N/A</v>
      </c>
      <c r="I556">
        <v>2.4572020255005999E-2</v>
      </c>
      <c r="J556">
        <v>0.93158588170729495</v>
      </c>
      <c r="K556">
        <v>3.4062876947388597E-2</v>
      </c>
      <c r="L556">
        <v>0.39801010667825598</v>
      </c>
      <c r="M556">
        <v>4.1995059647854903E-3</v>
      </c>
      <c r="N556">
        <v>0.154682524388598</v>
      </c>
      <c r="O556">
        <v>68389.607791760005</v>
      </c>
      <c r="P556" s="1">
        <v>0.218274111675127</v>
      </c>
      <c r="Q556">
        <v>0.25380710659898498</v>
      </c>
      <c r="R556">
        <v>0.52791878172588802</v>
      </c>
      <c r="S556">
        <v>18</v>
      </c>
      <c r="T556">
        <v>95737.722222220007</v>
      </c>
      <c r="U556" s="1">
        <v>152.52071288888899</v>
      </c>
      <c r="V556">
        <v>222630.9311711</v>
      </c>
      <c r="W556" s="1">
        <v>0.82222210878508795</v>
      </c>
      <c r="X556">
        <v>0.11733465950069</v>
      </c>
      <c r="Y556">
        <v>6.0443231714221703E-2</v>
      </c>
      <c r="Z556">
        <v>0.177777891214912</v>
      </c>
      <c r="AA556">
        <v>222.6309311711</v>
      </c>
      <c r="AB556">
        <v>4526.6288990507501</v>
      </c>
      <c r="AC556" s="1">
        <v>516.72556217675901</v>
      </c>
      <c r="AD556">
        <v>148951.139994422</v>
      </c>
      <c r="AE556" s="1">
        <v>162</v>
      </c>
      <c r="AF556">
        <v>42456</v>
      </c>
      <c r="AG556" s="1">
        <v>65300.502159031101</v>
      </c>
      <c r="AH556" s="1">
        <v>25.4999837588514</v>
      </c>
      <c r="AI556">
        <v>19.999998408106499</v>
      </c>
      <c r="AJ556">
        <v>19.9999944224068</v>
      </c>
      <c r="AK556">
        <v>0</v>
      </c>
      <c r="AL556">
        <v>0</v>
      </c>
      <c r="AM556">
        <v>0</v>
      </c>
      <c r="AN556">
        <v>1669.0376026858</v>
      </c>
      <c r="AO556">
        <v>1.1106483547127699</v>
      </c>
      <c r="AP556">
        <v>1483.57470523698</v>
      </c>
      <c r="AQ556" s="1">
        <v>2789.3043745251098</v>
      </c>
      <c r="AR556" s="1">
        <v>7948.6741165507401</v>
      </c>
      <c r="AS556" s="1">
        <v>934.03003778249695</v>
      </c>
      <c r="AT556">
        <v>385.27743032608299</v>
      </c>
      <c r="AU556">
        <v>13540.8606644214</v>
      </c>
      <c r="AV556" s="1">
        <v>6979.1145578567002</v>
      </c>
      <c r="AW556" s="1">
        <v>0.49857237580000002</v>
      </c>
      <c r="AX556">
        <v>4644.1887185528003</v>
      </c>
      <c r="AY556" s="1">
        <v>0.3317704823</v>
      </c>
      <c r="AZ556">
        <v>1078.412457141</v>
      </c>
      <c r="BA556">
        <v>7.7039380300000002E-2</v>
      </c>
      <c r="BB556">
        <v>1296.4817141656999</v>
      </c>
      <c r="BC556" s="1">
        <v>9.2617761600000001E-2</v>
      </c>
      <c r="BD556">
        <v>13998.1974477162</v>
      </c>
      <c r="BE556" s="1">
        <v>0.55898747687922601</v>
      </c>
      <c r="BF556">
        <v>0.213304557445647</v>
      </c>
      <c r="BG556">
        <v>0.17982992207162099</v>
      </c>
      <c r="BH556">
        <v>3.6270717729464198E-2</v>
      </c>
      <c r="BI556">
        <v>1.16073258740411E-2</v>
      </c>
    </row>
    <row r="557" spans="1:61" x14ac:dyDescent="0.35">
      <c r="A557" t="s">
        <v>1797</v>
      </c>
      <c r="B557" t="s">
        <v>1182</v>
      </c>
      <c r="C557">
        <v>16</v>
      </c>
      <c r="D557">
        <v>266.7663305625</v>
      </c>
      <c r="E557">
        <v>4268.261289</v>
      </c>
      <c r="F557">
        <v>2.4280574145557599E-3</v>
      </c>
      <c r="G557">
        <v>0.402243149551887</v>
      </c>
      <c r="H557" t="e">
        <v>#N/A</v>
      </c>
      <c r="I557">
        <v>5.9706745978079102E-2</v>
      </c>
      <c r="J557">
        <v>0.37419704554222999</v>
      </c>
      <c r="K557">
        <v>0.16054896878887601</v>
      </c>
      <c r="L557">
        <v>0.99232179152203304</v>
      </c>
      <c r="M557">
        <v>1.12363308053171E-2</v>
      </c>
      <c r="N557">
        <v>0.18857018821296301</v>
      </c>
      <c r="O557">
        <v>66966.177405170005</v>
      </c>
      <c r="P557" s="1">
        <v>0.175869120654397</v>
      </c>
      <c r="Q557">
        <v>0.15132924335378301</v>
      </c>
      <c r="R557">
        <v>0.67280163599181997</v>
      </c>
      <c r="S557">
        <v>54</v>
      </c>
      <c r="T557">
        <v>109368.61111111</v>
      </c>
      <c r="U557" s="1">
        <v>79.041875722222201</v>
      </c>
      <c r="V557">
        <v>95501.180082511099</v>
      </c>
      <c r="W557" s="1">
        <v>0.67934826407052196</v>
      </c>
      <c r="X557">
        <v>0.21722372130256601</v>
      </c>
      <c r="Y557">
        <v>0.10342801462691099</v>
      </c>
      <c r="Z557">
        <v>0.32065173592947799</v>
      </c>
      <c r="AA557">
        <v>95.501180082511098</v>
      </c>
      <c r="AB557">
        <v>3739.6309455412102</v>
      </c>
      <c r="AC557" s="1">
        <v>512.51220857486703</v>
      </c>
      <c r="AD557">
        <v>42315.443458195601</v>
      </c>
      <c r="AE557" s="1">
        <v>1</v>
      </c>
      <c r="AF557">
        <v>27540</v>
      </c>
      <c r="AG557" s="1">
        <v>41032.529378451101</v>
      </c>
      <c r="AH557" s="1">
        <v>53.849976304408003</v>
      </c>
      <c r="AI557">
        <v>36.1263966872582</v>
      </c>
      <c r="AJ557">
        <v>41.643492166747997</v>
      </c>
      <c r="AK557">
        <v>1</v>
      </c>
      <c r="AL557">
        <v>0.65120199999999995</v>
      </c>
      <c r="AM557">
        <v>0.86039299999999996</v>
      </c>
      <c r="AN557">
        <v>0</v>
      </c>
      <c r="AO557">
        <v>1.25215360250546</v>
      </c>
      <c r="AP557">
        <v>3166.2886723521801</v>
      </c>
      <c r="AQ557" s="1">
        <v>6292.83592342887</v>
      </c>
      <c r="AR557" s="1">
        <v>9497.8718253441002</v>
      </c>
      <c r="AS557" s="1">
        <v>1176.67047538617</v>
      </c>
      <c r="AT557">
        <v>982.05669151572897</v>
      </c>
      <c r="AU557">
        <v>21115.723588026998</v>
      </c>
      <c r="AV557" s="1">
        <v>12808.104374263699</v>
      </c>
      <c r="AW557" s="1">
        <v>0.53852695610000001</v>
      </c>
      <c r="AX557">
        <v>3199.755782488</v>
      </c>
      <c r="AY557" s="1">
        <v>0.13453628200000001</v>
      </c>
      <c r="AZ557">
        <v>978.79882893009994</v>
      </c>
      <c r="BA557">
        <v>4.1154376800000003E-2</v>
      </c>
      <c r="BB557">
        <v>6796.9311011699001</v>
      </c>
      <c r="BC557" s="1">
        <v>0.28578238509999998</v>
      </c>
      <c r="BD557">
        <v>23783.590086851698</v>
      </c>
      <c r="BE557" s="1">
        <v>0.57773358942634201</v>
      </c>
      <c r="BF557">
        <v>0.19963639792485599</v>
      </c>
      <c r="BG557">
        <v>0.183289680165103</v>
      </c>
      <c r="BH557">
        <v>2.4727263142469601E-2</v>
      </c>
      <c r="BI557">
        <v>1.46130693412299E-2</v>
      </c>
    </row>
    <row r="558" spans="1:61" x14ac:dyDescent="0.35">
      <c r="A558" t="s">
        <v>1798</v>
      </c>
      <c r="B558" t="s">
        <v>1183</v>
      </c>
      <c r="C558">
        <v>196</v>
      </c>
      <c r="D558">
        <v>10.1708615153061</v>
      </c>
      <c r="E558">
        <v>1993.4888570000001</v>
      </c>
      <c r="F558" t="e">
        <v>#N/A</v>
      </c>
      <c r="G558">
        <v>7.6104425197838898E-3</v>
      </c>
      <c r="H558" t="e">
        <v>#N/A</v>
      </c>
      <c r="I558">
        <v>1.7150668815311802E-2</v>
      </c>
      <c r="J558">
        <v>0.94332079501697796</v>
      </c>
      <c r="K558">
        <v>2.9889452143006E-2</v>
      </c>
      <c r="L558">
        <v>0.41169419940269603</v>
      </c>
      <c r="M558" t="e">
        <v>#N/A</v>
      </c>
      <c r="N558">
        <v>0.12516176843804599</v>
      </c>
      <c r="O558">
        <v>62260.207990969997</v>
      </c>
      <c r="P558" s="1">
        <v>0.206106870229008</v>
      </c>
      <c r="Q558">
        <v>0.18320610687022901</v>
      </c>
      <c r="R558">
        <v>0.61068702290076304</v>
      </c>
      <c r="S558">
        <v>19</v>
      </c>
      <c r="T558">
        <v>75757.789473679994</v>
      </c>
      <c r="U558" s="1">
        <v>104.92046615789501</v>
      </c>
      <c r="V558">
        <v>211137.04675199999</v>
      </c>
      <c r="W558" s="1">
        <v>0.81909877028795597</v>
      </c>
      <c r="X558">
        <v>6.9606973733744207E-2</v>
      </c>
      <c r="Y558">
        <v>0.11129425597830001</v>
      </c>
      <c r="Z558">
        <v>0.180901229712044</v>
      </c>
      <c r="AA558">
        <v>211.137046752</v>
      </c>
      <c r="AB558">
        <v>5355.0492457054197</v>
      </c>
      <c r="AC558" s="1">
        <v>630.623439697511</v>
      </c>
      <c r="AD558">
        <v>177389.95410898601</v>
      </c>
      <c r="AE558" s="1">
        <v>280</v>
      </c>
      <c r="AF558">
        <v>43234</v>
      </c>
      <c r="AG558" s="1">
        <v>73382.750988142303</v>
      </c>
      <c r="AH558" s="1">
        <v>31.753995416243999</v>
      </c>
      <c r="AI558">
        <v>24.320997903051701</v>
      </c>
      <c r="AJ558">
        <v>27.404869966853902</v>
      </c>
      <c r="AK558">
        <v>1.65</v>
      </c>
      <c r="AL558">
        <v>1.5297190000000001</v>
      </c>
      <c r="AM558">
        <v>1.65</v>
      </c>
      <c r="AN558">
        <v>0</v>
      </c>
      <c r="AO558">
        <v>0.77300874880716497</v>
      </c>
      <c r="AP558">
        <v>1629.67512388759</v>
      </c>
      <c r="AQ558" s="1">
        <v>2884.12134826395</v>
      </c>
      <c r="AR558" s="1">
        <v>7237.0240492395196</v>
      </c>
      <c r="AS558" s="1">
        <v>519.95720285082098</v>
      </c>
      <c r="AT558">
        <v>331.11509887913098</v>
      </c>
      <c r="AU558">
        <v>12601.892823120999</v>
      </c>
      <c r="AV558" s="1">
        <v>7465.3315259300998</v>
      </c>
      <c r="AW558" s="1">
        <v>0.518893418</v>
      </c>
      <c r="AX558">
        <v>4993.7108208213003</v>
      </c>
      <c r="AY558" s="1">
        <v>0.34709827250000003</v>
      </c>
      <c r="AZ558">
        <v>934.59684537559997</v>
      </c>
      <c r="BA558">
        <v>6.4961100499999994E-2</v>
      </c>
      <c r="BB558">
        <v>993.38378250990002</v>
      </c>
      <c r="BC558" s="1">
        <v>6.9047208999999998E-2</v>
      </c>
      <c r="BD558">
        <v>14387.0229746369</v>
      </c>
      <c r="BE558" s="1">
        <v>0.52046945437126801</v>
      </c>
      <c r="BF558">
        <v>0.27239631411514897</v>
      </c>
      <c r="BG558">
        <v>0.101747626576082</v>
      </c>
      <c r="BH558">
        <v>5.47046087107637E-2</v>
      </c>
      <c r="BI558">
        <v>5.0681996226736997E-2</v>
      </c>
    </row>
    <row r="559" spans="1:61" x14ac:dyDescent="0.35">
      <c r="A559" t="s">
        <v>1799</v>
      </c>
      <c r="B559" t="s">
        <v>1184</v>
      </c>
      <c r="C559">
        <v>8</v>
      </c>
      <c r="D559">
        <v>220.24622787499999</v>
      </c>
      <c r="E559">
        <v>1761.9698229999999</v>
      </c>
      <c r="F559" t="e">
        <v>#N/A</v>
      </c>
      <c r="G559">
        <v>0.93614557883086702</v>
      </c>
      <c r="H559" t="e">
        <v>#N/A</v>
      </c>
      <c r="I559">
        <v>2.6819380796682401E-2</v>
      </c>
      <c r="J559" t="e">
        <v>#N/A</v>
      </c>
      <c r="K559">
        <v>2.5528852990353099E-2</v>
      </c>
      <c r="L559">
        <v>1</v>
      </c>
      <c r="M559">
        <v>6.2925875214600501E-3</v>
      </c>
      <c r="N559">
        <v>0.21610631042217701</v>
      </c>
      <c r="O559">
        <v>64568.924697859999</v>
      </c>
      <c r="P559" s="1">
        <v>0.34131736526946099</v>
      </c>
      <c r="Q559">
        <v>0.23353293413173701</v>
      </c>
      <c r="R559">
        <v>0.42514970059880203</v>
      </c>
      <c r="S559">
        <v>25</v>
      </c>
      <c r="T559">
        <v>88480</v>
      </c>
      <c r="U559" s="1">
        <v>70.478792920000004</v>
      </c>
      <c r="V559">
        <v>240165.75907043801</v>
      </c>
      <c r="W559" s="1">
        <v>0.26039225094373403</v>
      </c>
      <c r="X559">
        <v>0.69241271048949704</v>
      </c>
      <c r="Y559">
        <v>4.71950385667693E-2</v>
      </c>
      <c r="Z559">
        <v>0.73960774905626603</v>
      </c>
      <c r="AA559">
        <v>240.16575907043801</v>
      </c>
      <c r="AB559">
        <v>13582.1225128894</v>
      </c>
      <c r="AC559" s="1">
        <v>647.09962402120004</v>
      </c>
      <c r="AD559">
        <v>166298.08632045699</v>
      </c>
      <c r="AE559" s="1">
        <v>244</v>
      </c>
      <c r="AF559">
        <v>29993</v>
      </c>
      <c r="AG559" s="1">
        <v>40205.649897168201</v>
      </c>
      <c r="AH559" s="1">
        <v>80.999965951105807</v>
      </c>
      <c r="AI559">
        <v>45.169492663685403</v>
      </c>
      <c r="AJ559">
        <v>59.167798332245198</v>
      </c>
      <c r="AK559">
        <v>6.4</v>
      </c>
      <c r="AL559">
        <v>4.802009</v>
      </c>
      <c r="AM559">
        <v>5.8264269999999998</v>
      </c>
      <c r="AN559">
        <v>0</v>
      </c>
      <c r="AO559">
        <v>1.3046145611633999</v>
      </c>
      <c r="AP559">
        <v>4390.1972094104403</v>
      </c>
      <c r="AQ559" s="1">
        <v>4385.4476672271603</v>
      </c>
      <c r="AR559" s="1">
        <v>12596.503731380901</v>
      </c>
      <c r="AS559" s="1">
        <v>1195.1907703018601</v>
      </c>
      <c r="AT559" s="1">
        <v>436.76657792566499</v>
      </c>
      <c r="AU559">
        <v>23004.105956246</v>
      </c>
      <c r="AV559" s="1">
        <v>7493.9449251180004</v>
      </c>
      <c r="AW559" s="1">
        <v>0.28262446419999998</v>
      </c>
      <c r="AX559">
        <v>12154.897468912301</v>
      </c>
      <c r="AY559" s="1">
        <v>0.45840627579999998</v>
      </c>
      <c r="AZ559">
        <v>3396.5794976294001</v>
      </c>
      <c r="BA559" s="1">
        <v>0.12809761350000001</v>
      </c>
      <c r="BB559">
        <v>3470.1345293074</v>
      </c>
      <c r="BC559" s="1">
        <v>0.1308716466</v>
      </c>
      <c r="BD559">
        <v>26515.556420967099</v>
      </c>
      <c r="BE559" s="1">
        <v>0.50571714290047998</v>
      </c>
      <c r="BF559">
        <v>0.199574365223532</v>
      </c>
      <c r="BG559">
        <v>0.22424944425479101</v>
      </c>
      <c r="BH559">
        <v>4.8905385714964902E-2</v>
      </c>
      <c r="BI559">
        <v>2.1553661906232601E-2</v>
      </c>
    </row>
    <row r="560" spans="1:61" x14ac:dyDescent="0.35">
      <c r="A560" t="s">
        <v>1800</v>
      </c>
      <c r="B560" t="s">
        <v>1185</v>
      </c>
      <c r="C560">
        <v>5</v>
      </c>
      <c r="D560">
        <v>360.90671620000001</v>
      </c>
      <c r="E560">
        <v>1804.5335809999999</v>
      </c>
      <c r="F560">
        <v>1.09795868943789E-2</v>
      </c>
      <c r="G560">
        <v>3.2146191884114397E-2</v>
      </c>
      <c r="H560" t="e">
        <v>#N/A</v>
      </c>
      <c r="I560">
        <v>3.49508336497035E-2</v>
      </c>
      <c r="J560">
        <v>0.83636216273129405</v>
      </c>
      <c r="K560">
        <v>8.5561224840508904E-2</v>
      </c>
      <c r="L560">
        <v>0.68991159161456606</v>
      </c>
      <c r="M560" t="e">
        <v>#N/A</v>
      </c>
      <c r="N560">
        <v>0.19993690402999401</v>
      </c>
      <c r="O560">
        <v>55630.70071338</v>
      </c>
      <c r="P560" s="1">
        <v>0.33986928104575198</v>
      </c>
      <c r="Q560">
        <v>0.18300653594771199</v>
      </c>
      <c r="R560">
        <v>0.47712418300653597</v>
      </c>
      <c r="S560">
        <v>14</v>
      </c>
      <c r="T560">
        <v>91000.285714280006</v>
      </c>
      <c r="U560" s="1">
        <v>128.895255785714</v>
      </c>
      <c r="V560">
        <v>145864.83331284701</v>
      </c>
      <c r="W560" s="1">
        <v>0.72803386273103898</v>
      </c>
      <c r="X560">
        <v>0.233749676456385</v>
      </c>
      <c r="Y560">
        <v>3.8216460812575903E-2</v>
      </c>
      <c r="Z560">
        <v>0.27196613726896102</v>
      </c>
      <c r="AA560">
        <v>145.864833312847</v>
      </c>
      <c r="AB560">
        <v>3017.9083710828399</v>
      </c>
      <c r="AC560" s="1">
        <v>451.52976291439802</v>
      </c>
      <c r="AD560">
        <v>102855.167043942</v>
      </c>
      <c r="AE560" s="1">
        <v>58</v>
      </c>
      <c r="AF560">
        <v>35547</v>
      </c>
      <c r="AG560" s="1">
        <v>49982.150195771297</v>
      </c>
      <c r="AH560" s="1">
        <v>36.3499899595</v>
      </c>
      <c r="AI560">
        <v>20.078096719012098</v>
      </c>
      <c r="AJ560">
        <v>20.0344986080935</v>
      </c>
      <c r="AK560">
        <v>2.5</v>
      </c>
      <c r="AL560">
        <v>2.3809819999999999</v>
      </c>
      <c r="AM560">
        <v>2.4115869999999999</v>
      </c>
      <c r="AN560">
        <v>1351.0969070738499</v>
      </c>
      <c r="AO560">
        <v>1.10704910312418</v>
      </c>
      <c r="AP560">
        <v>2032.0211818768</v>
      </c>
      <c r="AQ560" s="1">
        <v>2480.5931888058299</v>
      </c>
      <c r="AR560" s="1">
        <v>8895.2573390763591</v>
      </c>
      <c r="AS560" s="1">
        <v>1170.8290897136801</v>
      </c>
      <c r="AT560">
        <v>521.07644318756502</v>
      </c>
      <c r="AU560">
        <v>15099.7772426602</v>
      </c>
      <c r="AV560" s="1">
        <v>9956.6021342839995</v>
      </c>
      <c r="AW560" s="1">
        <v>0.55362712920000001</v>
      </c>
      <c r="AX560">
        <v>4058.3562076458002</v>
      </c>
      <c r="AY560" s="1">
        <v>0.2256609299</v>
      </c>
      <c r="AZ560">
        <v>1157.8714262113999</v>
      </c>
      <c r="BA560">
        <v>6.4382308799999996E-2</v>
      </c>
      <c r="BB560">
        <v>2811.4806263053001</v>
      </c>
      <c r="BC560" s="1">
        <v>0.156329632</v>
      </c>
      <c r="BD560">
        <v>17984.3103944465</v>
      </c>
      <c r="BE560" s="1">
        <v>0.56127578399472</v>
      </c>
      <c r="BF560">
        <v>0.207575773228487</v>
      </c>
      <c r="BG560">
        <v>0.172641057491594</v>
      </c>
      <c r="BH560">
        <v>4.7449372028133603E-2</v>
      </c>
      <c r="BI560">
        <v>1.10580132570653E-2</v>
      </c>
    </row>
    <row r="561" spans="1:61" x14ac:dyDescent="0.35">
      <c r="A561" t="s">
        <v>1931</v>
      </c>
      <c r="B561" t="s">
        <v>1186</v>
      </c>
      <c r="C561">
        <v>19</v>
      </c>
      <c r="D561">
        <v>351.940129631579</v>
      </c>
      <c r="E561">
        <v>6686.8624630000004</v>
      </c>
      <c r="F561">
        <v>5.7192165251853397E-3</v>
      </c>
      <c r="G561">
        <v>0.13058808001477401</v>
      </c>
      <c r="H561" t="e">
        <v>#N/A</v>
      </c>
      <c r="I561">
        <v>0.15710597229082399</v>
      </c>
      <c r="J561">
        <v>0.59001836075911995</v>
      </c>
      <c r="K561">
        <v>0.115830201778701</v>
      </c>
      <c r="L561">
        <v>0.64538038913234497</v>
      </c>
      <c r="M561">
        <v>1.1233452434333401E-2</v>
      </c>
      <c r="N561">
        <v>0.18494551472460599</v>
      </c>
      <c r="O561">
        <v>79174.54147009</v>
      </c>
      <c r="P561" s="1">
        <v>0.16751269035533001</v>
      </c>
      <c r="Q561">
        <v>0.10659898477157401</v>
      </c>
      <c r="R561">
        <v>0.72588832487309596</v>
      </c>
      <c r="S561">
        <v>39</v>
      </c>
      <c r="T561">
        <v>105216.87179487001</v>
      </c>
      <c r="U561" s="1">
        <v>171.45801187179501</v>
      </c>
      <c r="V561">
        <v>143256.12128266101</v>
      </c>
      <c r="W561" s="1">
        <v>0.59999893729628395</v>
      </c>
      <c r="X561">
        <v>0.36099306133810999</v>
      </c>
      <c r="Y561">
        <v>3.9008001365605602E-2</v>
      </c>
      <c r="Z561">
        <v>0.40000106270371599</v>
      </c>
      <c r="AA561">
        <v>143.25612128266101</v>
      </c>
      <c r="AB561">
        <v>7329.2636525998196</v>
      </c>
      <c r="AC561" s="1">
        <v>607.15652706553999</v>
      </c>
      <c r="AD561">
        <v>116784.26783818001</v>
      </c>
      <c r="AE561" s="1">
        <v>82</v>
      </c>
      <c r="AF561">
        <v>38211.5</v>
      </c>
      <c r="AG561" s="1">
        <v>53229.534104965504</v>
      </c>
      <c r="AH561" s="1">
        <v>84.199973827236704</v>
      </c>
      <c r="AI561">
        <v>43.899399152031201</v>
      </c>
      <c r="AJ561">
        <v>59.662898597462501</v>
      </c>
      <c r="AK561">
        <v>3.2</v>
      </c>
      <c r="AL561">
        <v>2.4316390000000001</v>
      </c>
      <c r="AM561">
        <v>3.0069940000000002</v>
      </c>
      <c r="AN561">
        <v>0</v>
      </c>
      <c r="AO561">
        <v>1.0949401517415001</v>
      </c>
      <c r="AP561">
        <v>1771.93659142261</v>
      </c>
      <c r="AQ561" s="1">
        <v>2488.4696675119899</v>
      </c>
      <c r="AR561" s="1">
        <v>9398.4174218837998</v>
      </c>
      <c r="AS561" s="1">
        <v>1078.6186600829401</v>
      </c>
      <c r="AT561">
        <v>337.38088266105302</v>
      </c>
      <c r="AU561">
        <v>15074.8232235624</v>
      </c>
      <c r="AV561" s="1">
        <v>7567.1583551234999</v>
      </c>
      <c r="AW561" s="1">
        <v>0.43680722500000002</v>
      </c>
      <c r="AX561">
        <v>6660.1019603948998</v>
      </c>
      <c r="AY561" s="1">
        <v>0.38444823259999999</v>
      </c>
      <c r="AZ561">
        <v>1099.7894521119999</v>
      </c>
      <c r="BA561">
        <v>6.34843301E-2</v>
      </c>
      <c r="BB561">
        <v>1996.7441690926</v>
      </c>
      <c r="BC561" s="1">
        <v>0.11526021240000001</v>
      </c>
      <c r="BD561">
        <v>17323.793936722999</v>
      </c>
      <c r="BE561" s="1">
        <v>0.60165192348243202</v>
      </c>
      <c r="BF561">
        <v>0.22369467376664401</v>
      </c>
      <c r="BG561">
        <v>0.127722066013497</v>
      </c>
      <c r="BH561">
        <v>3.5262532931200297E-2</v>
      </c>
      <c r="BI561">
        <v>1.16688038062258E-2</v>
      </c>
    </row>
    <row r="562" spans="1:61" x14ac:dyDescent="0.35">
      <c r="A562" t="s">
        <v>1801</v>
      </c>
      <c r="B562" t="s">
        <v>1187</v>
      </c>
      <c r="C562">
        <v>112</v>
      </c>
      <c r="D562">
        <v>9.9582809642857093</v>
      </c>
      <c r="E562">
        <v>1115.327468</v>
      </c>
      <c r="F562" t="e">
        <v>#N/A</v>
      </c>
      <c r="G562" t="e">
        <v>#N/A</v>
      </c>
      <c r="H562" t="e">
        <v>#N/A</v>
      </c>
      <c r="I562">
        <v>2.6125947907182201E-2</v>
      </c>
      <c r="J562">
        <v>0.92335811932025202</v>
      </c>
      <c r="K562">
        <v>3.7822717081434101E-2</v>
      </c>
      <c r="L562">
        <v>0.99763034419942798</v>
      </c>
      <c r="M562" t="e">
        <v>#N/A</v>
      </c>
      <c r="N562">
        <v>0.20099090784465901</v>
      </c>
      <c r="O562">
        <v>60439.530340400001</v>
      </c>
      <c r="P562" s="1">
        <v>0.29702970297029702</v>
      </c>
      <c r="Q562">
        <v>0.20792079207920799</v>
      </c>
      <c r="R562">
        <v>0.49504950495049499</v>
      </c>
      <c r="S562">
        <v>12.2</v>
      </c>
      <c r="T562">
        <v>88552.540983600004</v>
      </c>
      <c r="U562" s="1">
        <v>91.420284262295098</v>
      </c>
      <c r="V562">
        <v>110700.96769104199</v>
      </c>
      <c r="W562" s="1">
        <v>0.84250383277976104</v>
      </c>
      <c r="X562">
        <v>3.38874506824976E-2</v>
      </c>
      <c r="Y562">
        <v>0.123608716537741</v>
      </c>
      <c r="Z562">
        <v>0.15749616722023899</v>
      </c>
      <c r="AA562">
        <v>110.700967691042</v>
      </c>
      <c r="AB562">
        <v>2277.8529829949498</v>
      </c>
      <c r="AC562" s="1">
        <v>325.59421373454398</v>
      </c>
      <c r="AD562">
        <v>84613.205599420893</v>
      </c>
      <c r="AE562" s="1">
        <v>32</v>
      </c>
      <c r="AF562">
        <v>35695</v>
      </c>
      <c r="AG562" s="1">
        <v>58433.038269550801</v>
      </c>
      <c r="AH562" s="1">
        <v>24.309939259715499</v>
      </c>
      <c r="AI562">
        <v>20.0150987116971</v>
      </c>
      <c r="AJ562">
        <v>20.919644073508401</v>
      </c>
      <c r="AK562">
        <v>1</v>
      </c>
      <c r="AL562">
        <v>1</v>
      </c>
      <c r="AM562">
        <v>1</v>
      </c>
      <c r="AN562">
        <v>0</v>
      </c>
      <c r="AO562">
        <v>0.66369002139366795</v>
      </c>
      <c r="AP562">
        <v>2273.43516836976</v>
      </c>
      <c r="AQ562" s="1">
        <v>3648.1978761774699</v>
      </c>
      <c r="AR562" s="1">
        <v>10644.1236323967</v>
      </c>
      <c r="AS562" s="1">
        <v>1006.34207638828</v>
      </c>
      <c r="AT562">
        <v>812.34582308341396</v>
      </c>
      <c r="AU562">
        <v>18384.444576415699</v>
      </c>
      <c r="AV562" s="1">
        <v>14892.9929635933</v>
      </c>
      <c r="AW562" s="1">
        <v>0.69322121400000003</v>
      </c>
      <c r="AX562">
        <v>1986.8961969666</v>
      </c>
      <c r="AY562" s="1">
        <v>9.2483666500000006E-2</v>
      </c>
      <c r="AZ562">
        <v>878.64321655180004</v>
      </c>
      <c r="BA562">
        <v>4.0898033E-2</v>
      </c>
      <c r="BB562">
        <v>3725.2200844938998</v>
      </c>
      <c r="BC562" s="1">
        <v>0.17339708649999999</v>
      </c>
      <c r="BD562">
        <v>21483.7524616056</v>
      </c>
      <c r="BE562" s="1">
        <v>0.50632191115241398</v>
      </c>
      <c r="BF562">
        <v>0.22065519625031699</v>
      </c>
      <c r="BG562">
        <v>0.216620905269888</v>
      </c>
      <c r="BH562">
        <v>4.5350920016024102E-2</v>
      </c>
      <c r="BI562">
        <v>1.10510673113577E-2</v>
      </c>
    </row>
    <row r="563" spans="1:61" x14ac:dyDescent="0.35">
      <c r="A563" t="s">
        <v>1802</v>
      </c>
      <c r="B563" t="s">
        <v>1188</v>
      </c>
      <c r="C563">
        <v>56</v>
      </c>
      <c r="D563">
        <v>13.303611107142901</v>
      </c>
      <c r="E563">
        <v>745.00222199999996</v>
      </c>
      <c r="F563" t="e">
        <v>#N/A</v>
      </c>
      <c r="G563" t="e">
        <v>#N/A</v>
      </c>
      <c r="H563" t="e">
        <v>#N/A</v>
      </c>
      <c r="I563">
        <v>2.64495542592811E-2</v>
      </c>
      <c r="J563">
        <v>0.91833473987678604</v>
      </c>
      <c r="K563">
        <v>3.39861618423275E-2</v>
      </c>
      <c r="L563">
        <v>0.52746440852541399</v>
      </c>
      <c r="M563" t="e">
        <v>#N/A</v>
      </c>
      <c r="N563">
        <v>0.200062294602454</v>
      </c>
      <c r="O563">
        <v>55762.196129030002</v>
      </c>
      <c r="P563" s="1">
        <v>0.28813559322033899</v>
      </c>
      <c r="Q563">
        <v>0.101694915254237</v>
      </c>
      <c r="R563">
        <v>0.61016949152542399</v>
      </c>
      <c r="S563">
        <v>6</v>
      </c>
      <c r="T563">
        <v>54794.833333330003</v>
      </c>
      <c r="U563" s="1">
        <v>124.16703699999999</v>
      </c>
      <c r="V563">
        <v>287321.21016412199</v>
      </c>
      <c r="W563" s="1">
        <v>0.90606724610046396</v>
      </c>
      <c r="X563">
        <v>4.8400611543933499E-2</v>
      </c>
      <c r="Y563">
        <v>4.5532142355602698E-2</v>
      </c>
      <c r="Z563">
        <v>9.39327538995363E-2</v>
      </c>
      <c r="AA563">
        <v>287.32121016412202</v>
      </c>
      <c r="AB563">
        <v>7450.4261008767799</v>
      </c>
      <c r="AC563" s="1">
        <v>1007.01023144063</v>
      </c>
      <c r="AD563">
        <v>207986.82328691901</v>
      </c>
      <c r="AE563" s="1">
        <v>386</v>
      </c>
      <c r="AF563">
        <v>43026.5</v>
      </c>
      <c r="AG563" s="1">
        <v>67544.521439510005</v>
      </c>
      <c r="AH563" s="1">
        <v>53.029945477192598</v>
      </c>
      <c r="AI563">
        <v>24.4299959107632</v>
      </c>
      <c r="AJ563">
        <v>28.5299105535602</v>
      </c>
      <c r="AK563">
        <v>0</v>
      </c>
      <c r="AL563">
        <v>0</v>
      </c>
      <c r="AM563">
        <v>0</v>
      </c>
      <c r="AN563">
        <v>0</v>
      </c>
      <c r="AO563">
        <v>0.83140126736012099</v>
      </c>
      <c r="AP563">
        <v>2568.9257340228401</v>
      </c>
      <c r="AQ563" s="1">
        <v>3310.8397091465299</v>
      </c>
      <c r="AR563" s="1">
        <v>8105.3916776103297</v>
      </c>
      <c r="AS563" s="1">
        <v>1233.41500584142</v>
      </c>
      <c r="AT563">
        <v>224.31296855917299</v>
      </c>
      <c r="AU563">
        <v>15442.8850951803</v>
      </c>
      <c r="AV563" s="1">
        <v>7091.0270141762003</v>
      </c>
      <c r="AW563" s="1">
        <v>0.44714754249999999</v>
      </c>
      <c r="AX563">
        <v>5952.3053715282003</v>
      </c>
      <c r="AY563" s="1">
        <v>0.3753417825</v>
      </c>
      <c r="AZ563">
        <v>1211.9640439218001</v>
      </c>
      <c r="BA563">
        <v>7.6424295500000003E-2</v>
      </c>
      <c r="BB563">
        <v>1603.0642692157001</v>
      </c>
      <c r="BC563" s="1">
        <v>0.1010863796</v>
      </c>
      <c r="BD563">
        <v>15858.3606988419</v>
      </c>
      <c r="BE563" s="1">
        <v>0.49502011450827599</v>
      </c>
      <c r="BF563">
        <v>0.21980020122471799</v>
      </c>
      <c r="BG563">
        <v>0.23633242608261301</v>
      </c>
      <c r="BH563">
        <v>3.2261724422195701E-2</v>
      </c>
      <c r="BI563">
        <v>1.6585533762196701E-2</v>
      </c>
    </row>
    <row r="564" spans="1:61" x14ac:dyDescent="0.35">
      <c r="A564" t="s">
        <v>1803</v>
      </c>
      <c r="B564" t="s">
        <v>1189</v>
      </c>
      <c r="C564">
        <v>55</v>
      </c>
      <c r="D564">
        <v>30.4929066545455</v>
      </c>
      <c r="E564">
        <v>1677.109866</v>
      </c>
      <c r="F564">
        <v>6.9376805515778701E-3</v>
      </c>
      <c r="G564">
        <v>1.0974368251144199E-2</v>
      </c>
      <c r="H564" t="e">
        <v>#N/A</v>
      </c>
      <c r="I564">
        <v>0.23220930062571299</v>
      </c>
      <c r="J564">
        <v>0.71201486158437299</v>
      </c>
      <c r="K564">
        <v>3.6124068355463099E-2</v>
      </c>
      <c r="L564">
        <v>0.40648472062490698</v>
      </c>
      <c r="M564">
        <v>3.6723105780679499E-2</v>
      </c>
      <c r="N564">
        <v>0.15211673749051</v>
      </c>
      <c r="O564">
        <v>67238.895820050006</v>
      </c>
      <c r="P564" s="1">
        <v>0.17322834645669299</v>
      </c>
      <c r="Q564">
        <v>0.21259842519684999</v>
      </c>
      <c r="R564">
        <v>0.61417322834645705</v>
      </c>
      <c r="S564">
        <v>15</v>
      </c>
      <c r="T564">
        <v>77526.8</v>
      </c>
      <c r="U564" s="1">
        <v>111.8073244</v>
      </c>
      <c r="V564">
        <v>173056.15802751499</v>
      </c>
      <c r="W564" s="1">
        <v>0.80857730786300497</v>
      </c>
      <c r="X564">
        <v>0.132241828572988</v>
      </c>
      <c r="Y564">
        <v>5.9180863564006703E-2</v>
      </c>
      <c r="Z564">
        <v>0.191422692136995</v>
      </c>
      <c r="AA564">
        <v>173.05615802751501</v>
      </c>
      <c r="AB564">
        <v>4540.1587304239301</v>
      </c>
      <c r="AC564" s="1">
        <v>610.32082080661996</v>
      </c>
      <c r="AD564">
        <v>128675.77932567699</v>
      </c>
      <c r="AE564" s="1">
        <v>107</v>
      </c>
      <c r="AF564">
        <v>40291</v>
      </c>
      <c r="AG564" s="1">
        <v>63185.157010085</v>
      </c>
      <c r="AH564" s="1">
        <v>30.889987430361899</v>
      </c>
      <c r="AI564">
        <v>25.939997131373602</v>
      </c>
      <c r="AJ564">
        <v>25.956890240248502</v>
      </c>
      <c r="AK564">
        <v>5.5</v>
      </c>
      <c r="AL564">
        <v>4.9240510000000004</v>
      </c>
      <c r="AM564">
        <v>5.4584060000000001</v>
      </c>
      <c r="AN564">
        <v>220.68654385937501</v>
      </c>
      <c r="AO564">
        <v>1.0021882574787699</v>
      </c>
      <c r="AP564">
        <v>1905.8514440818401</v>
      </c>
      <c r="AQ564" s="1">
        <v>2343.7145351573499</v>
      </c>
      <c r="AR564" s="1">
        <v>8483.0700828993904</v>
      </c>
      <c r="AS564" s="1">
        <v>749.98331683536799</v>
      </c>
      <c r="AT564">
        <v>269.818858724667</v>
      </c>
      <c r="AU564">
        <v>13752.4382376986</v>
      </c>
      <c r="AV564" s="1">
        <v>7926.4464987074998</v>
      </c>
      <c r="AW564" s="1">
        <v>0.50490091690000005</v>
      </c>
      <c r="AX564">
        <v>5922.1252437444</v>
      </c>
      <c r="AY564" s="1">
        <v>0.37722912359999999</v>
      </c>
      <c r="AZ564">
        <v>902.68946468570005</v>
      </c>
      <c r="BA564">
        <v>5.7499755800000003E-2</v>
      </c>
      <c r="BB564">
        <v>947.7526653351</v>
      </c>
      <c r="BC564" s="1">
        <v>6.03702037E-2</v>
      </c>
      <c r="BD564">
        <v>15699.0138724727</v>
      </c>
      <c r="BE564" s="1">
        <v>0.58208268393796503</v>
      </c>
      <c r="BF564">
        <v>0.21702968499015299</v>
      </c>
      <c r="BG564">
        <v>0.11729746083857299</v>
      </c>
      <c r="BH564">
        <v>3.6750307172242001E-2</v>
      </c>
      <c r="BI564">
        <v>4.6839863061067702E-2</v>
      </c>
    </row>
    <row r="565" spans="1:61" x14ac:dyDescent="0.35">
      <c r="A565" t="s">
        <v>1804</v>
      </c>
      <c r="B565" t="s">
        <v>1190</v>
      </c>
      <c r="C565">
        <v>119</v>
      </c>
      <c r="D565">
        <v>13.865295705882399</v>
      </c>
      <c r="E565">
        <v>1649.9701889999999</v>
      </c>
      <c r="F565" t="e">
        <v>#N/A</v>
      </c>
      <c r="G565">
        <v>2.6575549866755602E-2</v>
      </c>
      <c r="H565" t="e">
        <v>#N/A</v>
      </c>
      <c r="I565">
        <v>1.6275283149617702E-2</v>
      </c>
      <c r="J565">
        <v>0.94074649517168196</v>
      </c>
      <c r="K565">
        <v>1.09718634137399E-2</v>
      </c>
      <c r="L565">
        <v>0.897510929206224</v>
      </c>
      <c r="M565" t="e">
        <v>#N/A</v>
      </c>
      <c r="N565">
        <v>0.18579796005850899</v>
      </c>
      <c r="O565">
        <v>67325.174311919996</v>
      </c>
      <c r="P565" s="1">
        <v>0.20909090909090899</v>
      </c>
      <c r="Q565">
        <v>0.20909090909090899</v>
      </c>
      <c r="R565">
        <v>0.58181818181818201</v>
      </c>
      <c r="S565">
        <v>16</v>
      </c>
      <c r="T565">
        <v>94051.9375</v>
      </c>
      <c r="U565" s="1">
        <v>103.12313681249999</v>
      </c>
      <c r="V565">
        <v>183023.99765357201</v>
      </c>
      <c r="W565" s="1">
        <v>0.781313680910527</v>
      </c>
      <c r="X565">
        <v>0.116731163431298</v>
      </c>
      <c r="Y565">
        <v>0.10195515565817501</v>
      </c>
      <c r="Z565">
        <v>0.218686319089473</v>
      </c>
      <c r="AA565">
        <v>183.023997653572</v>
      </c>
      <c r="AB565">
        <v>3781.77014445441</v>
      </c>
      <c r="AC565" s="1">
        <v>423.085880371624</v>
      </c>
      <c r="AD565">
        <v>132485.127722807</v>
      </c>
      <c r="AE565" s="1">
        <v>117</v>
      </c>
      <c r="AF565">
        <v>39508.5</v>
      </c>
      <c r="AG565" s="1">
        <v>60761.492840095503</v>
      </c>
      <c r="AH565" s="1">
        <v>26.499959076080799</v>
      </c>
      <c r="AI565">
        <v>19.999996609369799</v>
      </c>
      <c r="AJ565">
        <v>19.999994326395701</v>
      </c>
      <c r="AK565">
        <v>1</v>
      </c>
      <c r="AL565">
        <v>1</v>
      </c>
      <c r="AM565">
        <v>1</v>
      </c>
      <c r="AN565">
        <v>0</v>
      </c>
      <c r="AO565">
        <v>0.78111939620307902</v>
      </c>
      <c r="AP565">
        <v>1806.9304160015899</v>
      </c>
      <c r="AQ565" s="1">
        <v>2936.7709564114998</v>
      </c>
      <c r="AR565" s="1">
        <v>9111.0637817711504</v>
      </c>
      <c r="AS565" s="1">
        <v>888.65470405174699</v>
      </c>
      <c r="AT565">
        <v>400.14868414086197</v>
      </c>
      <c r="AU565">
        <v>15143.568542376899</v>
      </c>
      <c r="AV565" s="1">
        <v>9818.0626447417999</v>
      </c>
      <c r="AW565" s="1">
        <v>0.62550556049999995</v>
      </c>
      <c r="AX565">
        <v>3230.4072646973</v>
      </c>
      <c r="AY565" s="1">
        <v>0.20580819049999999</v>
      </c>
      <c r="AZ565">
        <v>577.59180485319996</v>
      </c>
      <c r="BA565">
        <v>3.6798184999999997E-2</v>
      </c>
      <c r="BB565">
        <v>2070.1419087854001</v>
      </c>
      <c r="BC565" s="1">
        <v>0.13188806410000001</v>
      </c>
      <c r="BD565">
        <v>15696.203623077699</v>
      </c>
      <c r="BE565" s="1">
        <v>0.50430161325059597</v>
      </c>
      <c r="BF565">
        <v>0.271612362553387</v>
      </c>
      <c r="BG565">
        <v>0.148319425422241</v>
      </c>
      <c r="BH565">
        <v>6.1298980446149301E-2</v>
      </c>
      <c r="BI565">
        <v>1.4467618327626299E-2</v>
      </c>
    </row>
    <row r="566" spans="1:61" x14ac:dyDescent="0.35">
      <c r="A566" t="s">
        <v>1805</v>
      </c>
      <c r="B566" t="s">
        <v>1191</v>
      </c>
      <c r="C566">
        <v>50</v>
      </c>
      <c r="D566">
        <v>29.161427620000001</v>
      </c>
      <c r="E566">
        <v>1458.071381</v>
      </c>
      <c r="F566">
        <v>1.4831877876245099E-2</v>
      </c>
      <c r="G566">
        <v>6.7503744133691904E-3</v>
      </c>
      <c r="H566" t="e">
        <v>#N/A</v>
      </c>
      <c r="I566">
        <v>2.9463527300068199E-2</v>
      </c>
      <c r="J566">
        <v>0.91332682594521697</v>
      </c>
      <c r="K566">
        <v>3.4296928652800901E-2</v>
      </c>
      <c r="L566">
        <v>0.18702622752710699</v>
      </c>
      <c r="M566">
        <v>9.7498823126487208E-3</v>
      </c>
      <c r="N566">
        <v>0.113128599311657</v>
      </c>
      <c r="O566">
        <v>75544.701082250001</v>
      </c>
      <c r="P566" s="1">
        <v>0.12962962962963001</v>
      </c>
      <c r="Q566">
        <v>0.194444444444444</v>
      </c>
      <c r="R566">
        <v>0.67592592592592604</v>
      </c>
      <c r="S566">
        <v>9.1999999999999993</v>
      </c>
      <c r="T566">
        <v>105560.76086956001</v>
      </c>
      <c r="U566" s="1">
        <v>158.48601967391301</v>
      </c>
      <c r="V566">
        <v>275211.68389217602</v>
      </c>
      <c r="W566" s="1">
        <v>0.86304382086167197</v>
      </c>
      <c r="X566">
        <v>3.8262225406269203E-2</v>
      </c>
      <c r="Y566">
        <v>9.8693953732058498E-2</v>
      </c>
      <c r="Z566">
        <v>0.136956179138328</v>
      </c>
      <c r="AA566">
        <v>275.21168389217598</v>
      </c>
      <c r="AB566">
        <v>8391.4691416606292</v>
      </c>
      <c r="AC566" s="1">
        <v>1015.25953344255</v>
      </c>
      <c r="AD566">
        <v>236616.79393984901</v>
      </c>
      <c r="AE566" s="1">
        <v>446</v>
      </c>
      <c r="AF566">
        <v>52504</v>
      </c>
      <c r="AG566" s="1">
        <v>106395.357218347</v>
      </c>
      <c r="AH566" s="1">
        <v>44.099976416368797</v>
      </c>
      <c r="AI566">
        <v>29.000795620845601</v>
      </c>
      <c r="AJ566">
        <v>28.999986973908701</v>
      </c>
      <c r="AK566">
        <v>2.2799999999999998</v>
      </c>
      <c r="AL566">
        <v>2.2799999999999998</v>
      </c>
      <c r="AM566">
        <v>2.2799999999999998</v>
      </c>
      <c r="AN566">
        <v>0</v>
      </c>
      <c r="AO566">
        <v>0.75929856533969597</v>
      </c>
      <c r="AP566">
        <v>1608.24694219823</v>
      </c>
      <c r="AQ566" s="1">
        <v>2131.3671268059802</v>
      </c>
      <c r="AR566" s="1">
        <v>8262.7734944891599</v>
      </c>
      <c r="AS566" s="1">
        <v>1090.4274857308901</v>
      </c>
      <c r="AT566">
        <v>542.39841087725199</v>
      </c>
      <c r="AU566">
        <v>13635.2134601015</v>
      </c>
      <c r="AV566" s="1">
        <v>4165.6876733341996</v>
      </c>
      <c r="AW566" s="1">
        <v>0.32988474239999999</v>
      </c>
      <c r="AX566">
        <v>6881.6602694477997</v>
      </c>
      <c r="AY566" s="1">
        <v>0.54496517820000001</v>
      </c>
      <c r="AZ566">
        <v>1142.0908589818</v>
      </c>
      <c r="BA566" s="1">
        <v>9.0443254099999995E-2</v>
      </c>
      <c r="BB566">
        <v>438.26759902890001</v>
      </c>
      <c r="BC566" s="1">
        <v>3.4706825199999999E-2</v>
      </c>
      <c r="BD566">
        <v>12627.7064007927</v>
      </c>
      <c r="BE566" s="1">
        <v>0.57098185321196204</v>
      </c>
      <c r="BF566">
        <v>0.23333990031294</v>
      </c>
      <c r="BG566">
        <v>0.13815960422315099</v>
      </c>
      <c r="BH566">
        <v>4.7606268870716298E-2</v>
      </c>
      <c r="BI566">
        <v>9.9123733812305007E-3</v>
      </c>
    </row>
    <row r="567" spans="1:61" x14ac:dyDescent="0.35">
      <c r="A567" t="s">
        <v>1806</v>
      </c>
      <c r="B567" t="s">
        <v>1192</v>
      </c>
      <c r="C567">
        <v>176</v>
      </c>
      <c r="D567">
        <v>4.9421294602272701</v>
      </c>
      <c r="E567">
        <v>869.81478500000003</v>
      </c>
      <c r="F567" t="e">
        <v>#N/A</v>
      </c>
      <c r="G567" t="e">
        <v>#N/A</v>
      </c>
      <c r="H567" t="e">
        <v>#N/A</v>
      </c>
      <c r="I567">
        <v>3.5869466638491498E-2</v>
      </c>
      <c r="J567">
        <v>0.94599050504493398</v>
      </c>
      <c r="K567">
        <v>1.5805027792477999E-2</v>
      </c>
      <c r="L567">
        <v>0.46153999213130498</v>
      </c>
      <c r="M567" t="e">
        <v>#N/A</v>
      </c>
      <c r="N567">
        <v>0.15236730928422401</v>
      </c>
      <c r="O567">
        <v>62695.558612100001</v>
      </c>
      <c r="P567" s="1">
        <v>0.20270270270270299</v>
      </c>
      <c r="Q567">
        <v>9.45945945945946E-2</v>
      </c>
      <c r="R567">
        <v>0.70270270270270296</v>
      </c>
      <c r="S567">
        <v>9</v>
      </c>
      <c r="T567">
        <v>70192</v>
      </c>
      <c r="U567" s="1">
        <v>96.646087222222206</v>
      </c>
      <c r="V567">
        <v>258860.98268610099</v>
      </c>
      <c r="W567" s="1">
        <v>0.72144026115344695</v>
      </c>
      <c r="X567">
        <v>5.5761405688575599E-2</v>
      </c>
      <c r="Y567">
        <v>0.22279833315797701</v>
      </c>
      <c r="Z567">
        <v>0.278559738846553</v>
      </c>
      <c r="AA567">
        <v>258.86098268610101</v>
      </c>
      <c r="AB567">
        <v>5527.6698935394597</v>
      </c>
      <c r="AC567" s="1">
        <v>497.04936896422203</v>
      </c>
      <c r="AD567">
        <v>220916.77908144001</v>
      </c>
      <c r="AE567" s="1">
        <v>423</v>
      </c>
      <c r="AF567">
        <v>41774</v>
      </c>
      <c r="AG567" s="1">
        <v>83591.428681870893</v>
      </c>
      <c r="AH567" s="1">
        <v>25.699982777014998</v>
      </c>
      <c r="AI567">
        <v>19.9999889190053</v>
      </c>
      <c r="AJ567">
        <v>21.504225307240802</v>
      </c>
      <c r="AK567">
        <v>0</v>
      </c>
      <c r="AL567">
        <v>0</v>
      </c>
      <c r="AM567">
        <v>0</v>
      </c>
      <c r="AN567">
        <v>2990.0800433048498</v>
      </c>
      <c r="AO567">
        <v>1.29376555706745</v>
      </c>
      <c r="AP567">
        <v>2052.55920086481</v>
      </c>
      <c r="AQ567" s="1">
        <v>4038.0511352195499</v>
      </c>
      <c r="AR567" s="1">
        <v>9579.6937505494298</v>
      </c>
      <c r="AS567" s="1">
        <v>897.64936566351901</v>
      </c>
      <c r="AT567">
        <v>958.80226961191499</v>
      </c>
      <c r="AU567">
        <v>17526.755721909201</v>
      </c>
      <c r="AV567" s="1">
        <v>7710.4503428299004</v>
      </c>
      <c r="AW567" s="1">
        <v>0.3557360323</v>
      </c>
      <c r="AX567">
        <v>8519.5598738365006</v>
      </c>
      <c r="AY567" s="1">
        <v>0.39306581219999998</v>
      </c>
      <c r="AZ567">
        <v>4306.0407571515998</v>
      </c>
      <c r="BA567" s="1">
        <v>0.19866723550000001</v>
      </c>
      <c r="BB567">
        <v>1138.5887642340999</v>
      </c>
      <c r="BC567" s="1">
        <v>5.25309199E-2</v>
      </c>
      <c r="BD567">
        <v>21674.639738052101</v>
      </c>
      <c r="BE567" s="1">
        <v>0.49457529642487003</v>
      </c>
      <c r="BF567">
        <v>0.24961598068805099</v>
      </c>
      <c r="BG567">
        <v>0.197710325628178</v>
      </c>
      <c r="BH567">
        <v>3.6409977299790397E-2</v>
      </c>
      <c r="BI567">
        <v>2.1688419959111201E-2</v>
      </c>
    </row>
    <row r="568" spans="1:61" x14ac:dyDescent="0.35">
      <c r="A568" t="s">
        <v>1807</v>
      </c>
      <c r="B568" t="s">
        <v>1193</v>
      </c>
      <c r="C568">
        <v>63</v>
      </c>
      <c r="D568">
        <v>6.8229104444444504</v>
      </c>
      <c r="E568">
        <v>429.84335800000002</v>
      </c>
      <c r="F568" t="e">
        <v>#N/A</v>
      </c>
      <c r="G568">
        <v>2.11748283034283E-2</v>
      </c>
      <c r="H568" t="e">
        <v>#N/A</v>
      </c>
      <c r="I568" t="e">
        <v>#N/A</v>
      </c>
      <c r="J568">
        <v>0.95841682982807097</v>
      </c>
      <c r="K568" t="e">
        <v>#N/A</v>
      </c>
      <c r="L568">
        <v>0.166816307413718</v>
      </c>
      <c r="M568" t="e">
        <v>#N/A</v>
      </c>
      <c r="N568">
        <v>0.150847585921456</v>
      </c>
      <c r="O568">
        <v>62649.367710840001</v>
      </c>
      <c r="P568" s="1">
        <v>0.217391304347826</v>
      </c>
      <c r="Q568">
        <v>0.15217391304347799</v>
      </c>
      <c r="R568">
        <v>0.63043478260869601</v>
      </c>
      <c r="S568">
        <v>5</v>
      </c>
      <c r="T568">
        <v>80145</v>
      </c>
      <c r="U568" s="1">
        <v>85.968671599999993</v>
      </c>
      <c r="V568">
        <v>228967.990706977</v>
      </c>
      <c r="W568" s="1">
        <v>0.94944847291266998</v>
      </c>
      <c r="X568">
        <v>3.4220863018499102E-2</v>
      </c>
      <c r="Y568">
        <v>1.6330664068830499E-2</v>
      </c>
      <c r="Z568">
        <v>5.0551527087329601E-2</v>
      </c>
      <c r="AA568">
        <v>228.96799070697799</v>
      </c>
      <c r="AB568">
        <v>4627.5880805863198</v>
      </c>
      <c r="AC568" s="1">
        <v>655.96974979894901</v>
      </c>
      <c r="AD568">
        <v>164684.56609148</v>
      </c>
      <c r="AE568" s="1">
        <v>236</v>
      </c>
      <c r="AF568">
        <v>46004</v>
      </c>
      <c r="AG568" s="1">
        <v>69367.551204819305</v>
      </c>
      <c r="AH568" s="1">
        <v>32.899263969339302</v>
      </c>
      <c r="AI568">
        <v>19.999985017936201</v>
      </c>
      <c r="AJ568">
        <v>19.999821854318402</v>
      </c>
      <c r="AK568">
        <v>5.4</v>
      </c>
      <c r="AL568">
        <v>2.2300529999999998</v>
      </c>
      <c r="AM568">
        <v>3.4969359999999998</v>
      </c>
      <c r="AN568">
        <v>2072.21582798076</v>
      </c>
      <c r="AO568" s="1">
        <v>1.3010462184792699</v>
      </c>
      <c r="AP568">
        <v>2341.9633484251699</v>
      </c>
      <c r="AQ568" s="1">
        <v>3919.6580304027898</v>
      </c>
      <c r="AR568" s="1">
        <v>11413.0825769326</v>
      </c>
      <c r="AS568" s="1">
        <v>615.64626991398097</v>
      </c>
      <c r="AT568">
        <v>1121.54663094736</v>
      </c>
      <c r="AU568" s="1">
        <v>19411.896856621901</v>
      </c>
      <c r="AV568" s="1">
        <v>10230.8878291908</v>
      </c>
      <c r="AW568" s="1">
        <v>0.57745741029999997</v>
      </c>
      <c r="AX568">
        <v>5437.1257760683002</v>
      </c>
      <c r="AY568" s="1">
        <v>0.30688525010000001</v>
      </c>
      <c r="AZ568">
        <v>1163.2839140862</v>
      </c>
      <c r="BA568">
        <v>6.56587119E-2</v>
      </c>
      <c r="BB568">
        <v>885.8321716099</v>
      </c>
      <c r="BC568" s="1">
        <v>4.9998627699999999E-2</v>
      </c>
      <c r="BD568">
        <v>17717.1296909552</v>
      </c>
      <c r="BE568" s="1">
        <v>0.56023932313384395</v>
      </c>
      <c r="BF568">
        <v>0.23879345012314199</v>
      </c>
      <c r="BG568">
        <v>0.12879373105599201</v>
      </c>
      <c r="BH568">
        <v>6.1476284980921003E-2</v>
      </c>
      <c r="BI568">
        <v>1.06972107061003E-2</v>
      </c>
    </row>
    <row r="569" spans="1:61" x14ac:dyDescent="0.35">
      <c r="A569" t="s">
        <v>1808</v>
      </c>
      <c r="B569" t="s">
        <v>1194</v>
      </c>
      <c r="C569">
        <v>13</v>
      </c>
      <c r="D569">
        <v>68.161831538461499</v>
      </c>
      <c r="E569">
        <v>886.10380999999995</v>
      </c>
      <c r="F569" t="e">
        <v>#N/A</v>
      </c>
      <c r="G569" t="e">
        <v>#N/A</v>
      </c>
      <c r="H569" t="e">
        <v>#N/A</v>
      </c>
      <c r="I569">
        <v>4.2104782662705099E-2</v>
      </c>
      <c r="J569">
        <v>0.89336163588131001</v>
      </c>
      <c r="K569">
        <v>5.0883359938714602E-2</v>
      </c>
      <c r="L569">
        <v>0.51191398017200596</v>
      </c>
      <c r="M569" t="e">
        <v>#N/A</v>
      </c>
      <c r="N569">
        <v>0.165301116238604</v>
      </c>
      <c r="O569">
        <v>64303.937237190003</v>
      </c>
      <c r="P569" s="1">
        <v>0.140845070422535</v>
      </c>
      <c r="Q569">
        <v>0.26760563380281699</v>
      </c>
      <c r="R569">
        <v>0.59154929577464799</v>
      </c>
      <c r="S569">
        <v>12.16</v>
      </c>
      <c r="T569">
        <v>70033.894736839997</v>
      </c>
      <c r="U569" s="1">
        <v>72.870379111842098</v>
      </c>
      <c r="V569">
        <v>156722.720783697</v>
      </c>
      <c r="W569" s="1">
        <v>0.71127537037543798</v>
      </c>
      <c r="X569">
        <v>0.12871862412023699</v>
      </c>
      <c r="Y569">
        <v>0.160006005504326</v>
      </c>
      <c r="Z569">
        <v>0.28872462962456202</v>
      </c>
      <c r="AA569">
        <v>156.72272078369701</v>
      </c>
      <c r="AB569">
        <v>4932.84979781319</v>
      </c>
      <c r="AC569" s="1">
        <v>492.23563320419498</v>
      </c>
      <c r="AD569">
        <v>112583.760576106</v>
      </c>
      <c r="AE569" s="1">
        <v>73</v>
      </c>
      <c r="AF569">
        <v>37434</v>
      </c>
      <c r="AG569" s="1">
        <v>56837.867312709699</v>
      </c>
      <c r="AH569" s="1">
        <v>51.599945095621401</v>
      </c>
      <c r="AI569">
        <v>27.0999950798093</v>
      </c>
      <c r="AJ569">
        <v>30.633901504238501</v>
      </c>
      <c r="AK569">
        <v>1</v>
      </c>
      <c r="AL569">
        <v>0.65558499999999997</v>
      </c>
      <c r="AM569">
        <v>0.77289600000000003</v>
      </c>
      <c r="AN569">
        <v>0</v>
      </c>
      <c r="AO569">
        <v>0.936895274891554</v>
      </c>
      <c r="AP569">
        <v>2237.1297557111302</v>
      </c>
      <c r="AQ569" s="1">
        <v>3269.6237814393298</v>
      </c>
      <c r="AR569" s="1">
        <v>7712.6550669046301</v>
      </c>
      <c r="AS569" s="1">
        <v>1696.39090029418</v>
      </c>
      <c r="AT569" s="1">
        <v>104.58100840351899</v>
      </c>
      <c r="AU569">
        <v>15020.380512752799</v>
      </c>
      <c r="AV569" s="1">
        <v>9232.0258626637005</v>
      </c>
      <c r="AW569" s="1">
        <v>0.56326323330000005</v>
      </c>
      <c r="AX569">
        <v>4441.9927328271997</v>
      </c>
      <c r="AY569" s="1">
        <v>0.2710143176</v>
      </c>
      <c r="AZ569">
        <v>1230.3752224738</v>
      </c>
      <c r="BA569">
        <v>7.5067502699999997E-2</v>
      </c>
      <c r="BB569">
        <v>1485.857340259</v>
      </c>
      <c r="BC569" s="1">
        <v>9.0654946400000005E-2</v>
      </c>
      <c r="BD569">
        <v>16390.251158223698</v>
      </c>
      <c r="BE569" s="1">
        <v>0.58505966993990499</v>
      </c>
      <c r="BF569">
        <v>0.193410845708751</v>
      </c>
      <c r="BG569">
        <v>0.14782167978247601</v>
      </c>
      <c r="BH569">
        <v>6.3198818409515106E-2</v>
      </c>
      <c r="BI569">
        <v>1.05089861593531E-2</v>
      </c>
    </row>
    <row r="570" spans="1:61" x14ac:dyDescent="0.35">
      <c r="A570" t="s">
        <v>1809</v>
      </c>
      <c r="B570" t="s">
        <v>1195</v>
      </c>
      <c r="C570">
        <v>68</v>
      </c>
      <c r="D570">
        <v>13.0861096617647</v>
      </c>
      <c r="E570">
        <v>889.855457</v>
      </c>
      <c r="F570" t="e">
        <v>#N/A</v>
      </c>
      <c r="G570">
        <v>1.66968035274998E-2</v>
      </c>
      <c r="H570" t="e">
        <v>#N/A</v>
      </c>
      <c r="I570">
        <v>4.9854626599954099E-2</v>
      </c>
      <c r="J570">
        <v>0.88021317910875896</v>
      </c>
      <c r="K570">
        <v>4.8611450095733699E-2</v>
      </c>
      <c r="L570">
        <v>0.46844418452143599</v>
      </c>
      <c r="M570" t="e">
        <v>#N/A</v>
      </c>
      <c r="N570">
        <v>0.14304498929079701</v>
      </c>
      <c r="O570">
        <v>60892.735138399999</v>
      </c>
      <c r="P570" s="1">
        <v>0.13186813186813201</v>
      </c>
      <c r="Q570">
        <v>0.18681318681318701</v>
      </c>
      <c r="R570">
        <v>0.68131868131868101</v>
      </c>
      <c r="S570">
        <v>10.46</v>
      </c>
      <c r="T570">
        <v>79215.123326949993</v>
      </c>
      <c r="U570" s="1">
        <v>85.072223422562104</v>
      </c>
      <c r="V570">
        <v>298080.39936535398</v>
      </c>
      <c r="W570" s="1">
        <v>0.762019777154605</v>
      </c>
      <c r="X570">
        <v>0.15384887988232299</v>
      </c>
      <c r="Y570">
        <v>8.4131342963071606E-2</v>
      </c>
      <c r="Z570">
        <v>0.237980222845395</v>
      </c>
      <c r="AA570">
        <v>298.08039936535403</v>
      </c>
      <c r="AB570">
        <v>7307.0912234682201</v>
      </c>
      <c r="AC570" s="1">
        <v>835.20554282559203</v>
      </c>
      <c r="AD570">
        <v>245358.820700554</v>
      </c>
      <c r="AE570" s="1">
        <v>465</v>
      </c>
      <c r="AF570">
        <v>43055</v>
      </c>
      <c r="AG570" s="1">
        <v>63181.7304714989</v>
      </c>
      <c r="AH570" s="1">
        <v>31.759957447018301</v>
      </c>
      <c r="AI570">
        <v>23.7599949496494</v>
      </c>
      <c r="AJ570">
        <v>24.2850820595283</v>
      </c>
      <c r="AK570">
        <v>0.5</v>
      </c>
      <c r="AL570">
        <v>0.38268200000000002</v>
      </c>
      <c r="AM570">
        <v>0.41464499999999999</v>
      </c>
      <c r="AN570">
        <v>3020.17378087507</v>
      </c>
      <c r="AO570" s="1">
        <v>1.29045656126866</v>
      </c>
      <c r="AP570">
        <v>2867.6571907565399</v>
      </c>
      <c r="AQ570" s="1">
        <v>2999.9546544332802</v>
      </c>
      <c r="AR570" s="1">
        <v>8636.9501805505006</v>
      </c>
      <c r="AS570" s="1">
        <v>824.19025947491605</v>
      </c>
      <c r="AT570">
        <v>1856.28159832704</v>
      </c>
      <c r="AU570" s="1">
        <v>17185.033883542299</v>
      </c>
      <c r="AV570" s="1">
        <v>6597.1213197288998</v>
      </c>
      <c r="AW570" s="1">
        <v>0.34306406639999998</v>
      </c>
      <c r="AX570">
        <v>9882.9047483840004</v>
      </c>
      <c r="AY570" s="1">
        <v>0.51393165689999998</v>
      </c>
      <c r="AZ570">
        <v>1652.3658913198999</v>
      </c>
      <c r="BA570" s="1">
        <v>8.5926472200000006E-2</v>
      </c>
      <c r="BB570">
        <v>1097.6060665028999</v>
      </c>
      <c r="BC570" s="1">
        <v>5.7077804400000001E-2</v>
      </c>
      <c r="BD570">
        <v>19229.9980259357</v>
      </c>
      <c r="BE570" s="1">
        <v>0.52529655576789802</v>
      </c>
      <c r="BF570">
        <v>0.213012022976696</v>
      </c>
      <c r="BG570">
        <v>0.17817491684396</v>
      </c>
      <c r="BH570">
        <v>3.7039406971399402E-2</v>
      </c>
      <c r="BI570">
        <v>4.6477097440046099E-2</v>
      </c>
    </row>
    <row r="571" spans="1:61" x14ac:dyDescent="0.35">
      <c r="A571" t="s">
        <v>1932</v>
      </c>
      <c r="B571" t="s">
        <v>1196</v>
      </c>
      <c r="C571">
        <v>85</v>
      </c>
      <c r="D571">
        <v>13.7662281058824</v>
      </c>
      <c r="E571">
        <v>1170.1293889999999</v>
      </c>
      <c r="F571" t="e">
        <v>#N/A</v>
      </c>
      <c r="G571" t="e">
        <v>#N/A</v>
      </c>
      <c r="H571" t="e">
        <v>#N/A</v>
      </c>
      <c r="I571">
        <v>1.3166912105368E-2</v>
      </c>
      <c r="J571">
        <v>0.96616701883877598</v>
      </c>
      <c r="K571">
        <v>1.8111124084062499E-2</v>
      </c>
      <c r="L571">
        <v>1</v>
      </c>
      <c r="M571" t="e">
        <v>#N/A</v>
      </c>
      <c r="N571">
        <v>0.17706268509906301</v>
      </c>
      <c r="O571">
        <v>63862.222682970001</v>
      </c>
      <c r="P571" s="1">
        <v>0.25</v>
      </c>
      <c r="Q571">
        <v>0.16346153846153799</v>
      </c>
      <c r="R571">
        <v>0.58653846153846201</v>
      </c>
      <c r="S571">
        <v>8.9</v>
      </c>
      <c r="T571">
        <v>98214.044943820001</v>
      </c>
      <c r="U571" s="1">
        <v>131.475212247191</v>
      </c>
      <c r="V571">
        <v>206754.25493479299</v>
      </c>
      <c r="W571" s="1">
        <v>0.52270996770419198</v>
      </c>
      <c r="X571">
        <v>8.8864665092349499E-2</v>
      </c>
      <c r="Y571">
        <v>0.38842536720345899</v>
      </c>
      <c r="Z571">
        <v>0.47729003229580802</v>
      </c>
      <c r="AA571">
        <v>206.75425493479301</v>
      </c>
      <c r="AB571">
        <v>4175.2382650394202</v>
      </c>
      <c r="AC571" s="1">
        <v>289.65706116454101</v>
      </c>
      <c r="AD571">
        <v>106332.888579134</v>
      </c>
      <c r="AE571" s="1">
        <v>66</v>
      </c>
      <c r="AF571">
        <v>36435</v>
      </c>
      <c r="AG571" s="1">
        <v>46601.845918083003</v>
      </c>
      <c r="AH571" s="1">
        <v>20.499992284890801</v>
      </c>
      <c r="AI571">
        <v>19.999996836914999</v>
      </c>
      <c r="AJ571">
        <v>19.999990697224401</v>
      </c>
      <c r="AK571">
        <v>0</v>
      </c>
      <c r="AL571">
        <v>0</v>
      </c>
      <c r="AM571">
        <v>0</v>
      </c>
      <c r="AN571">
        <v>0</v>
      </c>
      <c r="AO571">
        <v>0.82923167395649999</v>
      </c>
      <c r="AP571">
        <v>2373.15216257678</v>
      </c>
      <c r="AQ571" s="1">
        <v>3813.7765207433799</v>
      </c>
      <c r="AR571" s="1">
        <v>9661.0128044566209</v>
      </c>
      <c r="AS571" s="1">
        <v>1058.76763855899</v>
      </c>
      <c r="AT571">
        <v>678.21335611287702</v>
      </c>
      <c r="AU571">
        <v>17584.922482448601</v>
      </c>
      <c r="AV571" s="1">
        <v>12207.9547507059</v>
      </c>
      <c r="AW571" s="1">
        <v>0.57134570360000003</v>
      </c>
      <c r="AX571">
        <v>3601.4427454032002</v>
      </c>
      <c r="AY571" s="1">
        <v>0.1685514799</v>
      </c>
      <c r="AZ571">
        <v>767.36248757759995</v>
      </c>
      <c r="BA571">
        <v>3.5913408000000001E-2</v>
      </c>
      <c r="BB571">
        <v>4790.2594479063</v>
      </c>
      <c r="BC571" s="1">
        <v>0.22418940849999999</v>
      </c>
      <c r="BD571">
        <v>21367.019431592998</v>
      </c>
      <c r="BE571" s="1">
        <v>0.525734810965925</v>
      </c>
      <c r="BF571">
        <v>0.27118982992104501</v>
      </c>
      <c r="BG571">
        <v>0.16062213198733599</v>
      </c>
      <c r="BH571">
        <v>2.8215075287295301E-2</v>
      </c>
      <c r="BI571">
        <v>1.4238151838399099E-2</v>
      </c>
    </row>
    <row r="572" spans="1:61" x14ac:dyDescent="0.35">
      <c r="A572" t="s">
        <v>1810</v>
      </c>
      <c r="B572" t="s">
        <v>1197</v>
      </c>
      <c r="C572">
        <v>10</v>
      </c>
      <c r="D572">
        <v>60.859428399999999</v>
      </c>
      <c r="E572">
        <v>608.59428400000002</v>
      </c>
      <c r="F572" t="e">
        <v>#N/A</v>
      </c>
      <c r="G572">
        <v>4.1349228241376899E-2</v>
      </c>
      <c r="H572" t="e">
        <v>#N/A</v>
      </c>
      <c r="I572">
        <v>1.5937478944650401E-2</v>
      </c>
      <c r="J572">
        <v>0.79690966775092498</v>
      </c>
      <c r="K572">
        <v>0.14269546596748001</v>
      </c>
      <c r="L572">
        <v>0.99870804549546099</v>
      </c>
      <c r="M572" t="e">
        <v>#N/A</v>
      </c>
      <c r="N572">
        <v>0.16936069542138099</v>
      </c>
      <c r="O572">
        <v>59818.991836729998</v>
      </c>
      <c r="P572" s="1">
        <v>0.14754098360655701</v>
      </c>
      <c r="Q572">
        <v>0.26229508196721302</v>
      </c>
      <c r="R572">
        <v>0.59016393442622905</v>
      </c>
      <c r="S572">
        <v>9</v>
      </c>
      <c r="T572">
        <v>63490.22222222</v>
      </c>
      <c r="U572" s="1">
        <v>67.621587111111097</v>
      </c>
      <c r="V572">
        <v>110291.998733264</v>
      </c>
      <c r="W572" s="1">
        <v>0.73854522170317605</v>
      </c>
      <c r="X572">
        <v>9.3645732585572697E-2</v>
      </c>
      <c r="Y572">
        <v>0.16780904571125199</v>
      </c>
      <c r="Z572">
        <v>0.26145477829682401</v>
      </c>
      <c r="AA572">
        <v>110.29199873326399</v>
      </c>
      <c r="AB572">
        <v>2419.5265034727099</v>
      </c>
      <c r="AC572" s="1">
        <v>313.39390627599101</v>
      </c>
      <c r="AD572">
        <v>77586.258255830995</v>
      </c>
      <c r="AE572" s="1">
        <v>28</v>
      </c>
      <c r="AF572">
        <v>33252</v>
      </c>
      <c r="AG572" s="1">
        <v>47937.198798470803</v>
      </c>
      <c r="AH572" s="1">
        <v>31.4999476200876</v>
      </c>
      <c r="AI572">
        <v>20.0103966983927</v>
      </c>
      <c r="AJ572">
        <v>19.999872728805801</v>
      </c>
      <c r="AK572">
        <v>4</v>
      </c>
      <c r="AL572">
        <v>2.78505</v>
      </c>
      <c r="AM572">
        <v>3.5037060000000002</v>
      </c>
      <c r="AN572">
        <v>0</v>
      </c>
      <c r="AO572">
        <v>0.67907552936298399</v>
      </c>
      <c r="AP572">
        <v>3326.2475071159201</v>
      </c>
      <c r="AQ572" s="1">
        <v>3964.3250247812098</v>
      </c>
      <c r="AR572" s="1">
        <v>11877.729597605001</v>
      </c>
      <c r="AS572" s="1">
        <v>1233.21651177388</v>
      </c>
      <c r="AT572">
        <v>543.56621265933495</v>
      </c>
      <c r="AU572">
        <v>20945.084853935299</v>
      </c>
      <c r="AV572" s="1">
        <v>15212.439573793399</v>
      </c>
      <c r="AW572" s="1">
        <v>0.64602329430000005</v>
      </c>
      <c r="AX572">
        <v>2006.6228654008</v>
      </c>
      <c r="AY572" s="1">
        <v>8.52148078E-2</v>
      </c>
      <c r="AZ572">
        <v>2796.4661567592002</v>
      </c>
      <c r="BA572">
        <v>0.11875690749999999</v>
      </c>
      <c r="BB572">
        <v>3532.2903579130998</v>
      </c>
      <c r="BC572" s="1">
        <v>0.15000499049999999</v>
      </c>
      <c r="BD572">
        <v>23547.818953866499</v>
      </c>
      <c r="BE572" s="1">
        <v>0.52201001532840896</v>
      </c>
      <c r="BF572">
        <v>0.26460955643258799</v>
      </c>
      <c r="BG572">
        <v>0.15881641687776099</v>
      </c>
      <c r="BH572">
        <v>4.4826613097557901E-2</v>
      </c>
      <c r="BI572">
        <v>9.7373982636841105E-3</v>
      </c>
    </row>
    <row r="573" spans="1:61" x14ac:dyDescent="0.35">
      <c r="A573" t="s">
        <v>1811</v>
      </c>
      <c r="B573" t="s">
        <v>1198</v>
      </c>
      <c r="C573">
        <v>111</v>
      </c>
      <c r="D573">
        <v>14.9627860900901</v>
      </c>
      <c r="E573">
        <v>1660.869256</v>
      </c>
      <c r="F573" t="e">
        <v>#N/A</v>
      </c>
      <c r="G573" t="e">
        <v>#N/A</v>
      </c>
      <c r="H573" t="e">
        <v>#N/A</v>
      </c>
      <c r="I573">
        <v>2.49456948094176E-2</v>
      </c>
      <c r="J573">
        <v>0.93760602929555004</v>
      </c>
      <c r="K573">
        <v>2.8117538658933301E-2</v>
      </c>
      <c r="L573">
        <v>0.46016087255299698</v>
      </c>
      <c r="M573" t="e">
        <v>#N/A</v>
      </c>
      <c r="N573">
        <v>0.160245933270522</v>
      </c>
      <c r="O573">
        <v>61171.542109560003</v>
      </c>
      <c r="P573" s="1">
        <v>0.115107913669065</v>
      </c>
      <c r="Q573">
        <v>0.13669064748201401</v>
      </c>
      <c r="R573">
        <v>0.74820143884892099</v>
      </c>
      <c r="S573">
        <v>9.4</v>
      </c>
      <c r="T573">
        <v>87898.761702119999</v>
      </c>
      <c r="U573" s="1">
        <v>176.68821872340399</v>
      </c>
      <c r="V573">
        <v>232347.434095679</v>
      </c>
      <c r="W573" s="1">
        <v>0.82985335711539399</v>
      </c>
      <c r="X573">
        <v>6.3244912116964605E-2</v>
      </c>
      <c r="Y573">
        <v>0.10690173076764101</v>
      </c>
      <c r="Z573">
        <v>0.17014664288460599</v>
      </c>
      <c r="AA573">
        <v>232.34743409567901</v>
      </c>
      <c r="AB573">
        <v>4895.3299428164</v>
      </c>
      <c r="AC573" s="1">
        <v>523.45108253361502</v>
      </c>
      <c r="AD573">
        <v>183204.177532901</v>
      </c>
      <c r="AE573" s="1">
        <v>303</v>
      </c>
      <c r="AF573">
        <v>38137</v>
      </c>
      <c r="AG573" s="1">
        <v>75519.871152228807</v>
      </c>
      <c r="AH573" s="1">
        <v>29.999970911375701</v>
      </c>
      <c r="AI573">
        <v>19.9999975018684</v>
      </c>
      <c r="AJ573">
        <v>19.999934442699399</v>
      </c>
      <c r="AK573">
        <v>0</v>
      </c>
      <c r="AL573">
        <v>0</v>
      </c>
      <c r="AM573">
        <v>0</v>
      </c>
      <c r="AN573">
        <v>0</v>
      </c>
      <c r="AO573">
        <v>0.74737261327402305</v>
      </c>
      <c r="AP573">
        <v>1438.69140293124</v>
      </c>
      <c r="AQ573" s="1">
        <v>3084.1732854617899</v>
      </c>
      <c r="AR573" s="1">
        <v>7841.0289268428696</v>
      </c>
      <c r="AS573" s="1">
        <v>970.30101206232496</v>
      </c>
      <c r="AT573">
        <v>510.95795586212</v>
      </c>
      <c r="AU573">
        <v>13845.152583160299</v>
      </c>
      <c r="AV573" s="1">
        <v>7817.3701915593001</v>
      </c>
      <c r="AW573" s="1">
        <v>0.52047810630000002</v>
      </c>
      <c r="AX573">
        <v>3963.0606528754001</v>
      </c>
      <c r="AY573" s="1">
        <v>0.26385936110000002</v>
      </c>
      <c r="AZ573">
        <v>1340.9437835705</v>
      </c>
      <c r="BA573">
        <v>8.9279625299999998E-2</v>
      </c>
      <c r="BB573">
        <v>1898.2200416774999</v>
      </c>
      <c r="BC573" s="1">
        <v>0.12638290739999999</v>
      </c>
      <c r="BD573">
        <v>15019.5946696827</v>
      </c>
      <c r="BE573" s="1">
        <v>0.58369413166531503</v>
      </c>
      <c r="BF573">
        <v>0.236961066797717</v>
      </c>
      <c r="BG573">
        <v>0.117182832131472</v>
      </c>
      <c r="BH573">
        <v>5.1064945008379999E-2</v>
      </c>
      <c r="BI573">
        <v>1.1097024397116E-2</v>
      </c>
    </row>
    <row r="574" spans="1:61" x14ac:dyDescent="0.35">
      <c r="A574" t="s">
        <v>1812</v>
      </c>
      <c r="B574" t="s">
        <v>1199</v>
      </c>
      <c r="C574">
        <v>10</v>
      </c>
      <c r="D574">
        <v>310.82738310000002</v>
      </c>
      <c r="E574">
        <v>3108.273831</v>
      </c>
      <c r="F574">
        <v>1.62866038384245E-2</v>
      </c>
      <c r="G574">
        <v>0.230316276312936</v>
      </c>
      <c r="H574" t="e">
        <v>#N/A</v>
      </c>
      <c r="I574">
        <v>0.12910822893027499</v>
      </c>
      <c r="J574">
        <v>0.52589397511772795</v>
      </c>
      <c r="K574">
        <v>9.6806663651638605E-2</v>
      </c>
      <c r="L574">
        <v>0.73090972431189805</v>
      </c>
      <c r="M574">
        <v>9.6235277885593606E-2</v>
      </c>
      <c r="N574">
        <v>0.21181316493603899</v>
      </c>
      <c r="O574">
        <v>73932.957092440003</v>
      </c>
      <c r="P574" s="1">
        <v>0.208661417322835</v>
      </c>
      <c r="Q574">
        <v>9.4488188976377993E-2</v>
      </c>
      <c r="R574">
        <v>0.69685039370078705</v>
      </c>
      <c r="S574">
        <v>21</v>
      </c>
      <c r="T574">
        <v>113519.28571428001</v>
      </c>
      <c r="U574" s="1">
        <v>148.013039571429</v>
      </c>
      <c r="V574">
        <v>189877.276613728</v>
      </c>
      <c r="W574" s="1">
        <v>0.76746793836438298</v>
      </c>
      <c r="X574">
        <v>0.20900721948166701</v>
      </c>
      <c r="Y574">
        <v>2.3524842153950402E-2</v>
      </c>
      <c r="Z574">
        <v>0.23253206163561699</v>
      </c>
      <c r="AA574">
        <v>189.87727661372799</v>
      </c>
      <c r="AB574">
        <v>7108.4200431889203</v>
      </c>
      <c r="AC574" s="1">
        <v>719.93005496561102</v>
      </c>
      <c r="AD574">
        <v>128925.952325001</v>
      </c>
      <c r="AE574" s="1">
        <v>109</v>
      </c>
      <c r="AF574">
        <v>38934.5</v>
      </c>
      <c r="AG574" s="1">
        <v>53292.7651358535</v>
      </c>
      <c r="AH574" s="1">
        <v>75.049949078588995</v>
      </c>
      <c r="AI574">
        <v>32.908797866018297</v>
      </c>
      <c r="AJ574">
        <v>49.830492041244902</v>
      </c>
      <c r="AK574">
        <v>2.5</v>
      </c>
      <c r="AL574">
        <v>1.222415</v>
      </c>
      <c r="AM574">
        <v>1.9911319999999999</v>
      </c>
      <c r="AN574">
        <v>0</v>
      </c>
      <c r="AO574">
        <v>1.05975849474291</v>
      </c>
      <c r="AP574">
        <v>1843.10559541561</v>
      </c>
      <c r="AQ574" s="1">
        <v>2725.3147118234101</v>
      </c>
      <c r="AR574" s="1">
        <v>10235.777379937001</v>
      </c>
      <c r="AS574" s="1">
        <v>1393.36083803358</v>
      </c>
      <c r="AT574" s="1">
        <v>664.27046079647698</v>
      </c>
      <c r="AU574">
        <v>16861.828986006101</v>
      </c>
      <c r="AV574" s="1">
        <v>8252.6649537576995</v>
      </c>
      <c r="AW574" s="1">
        <v>0.46647950259999998</v>
      </c>
      <c r="AX574">
        <v>5950.8278195077</v>
      </c>
      <c r="AY574" s="1">
        <v>0.33636882350000002</v>
      </c>
      <c r="AZ574">
        <v>1040.3897196265</v>
      </c>
      <c r="BA574">
        <v>5.8807728400000002E-2</v>
      </c>
      <c r="BB574">
        <v>2447.4949575608998</v>
      </c>
      <c r="BC574" s="1">
        <v>0.13834394550000001</v>
      </c>
      <c r="BD574">
        <v>17691.377450452801</v>
      </c>
      <c r="BE574" s="1">
        <v>0.57441860056728</v>
      </c>
      <c r="BF574">
        <v>0.23953453487665999</v>
      </c>
      <c r="BG574">
        <v>9.9400696786758905E-2</v>
      </c>
      <c r="BH574">
        <v>3.0798144714578299E-2</v>
      </c>
      <c r="BI574">
        <v>5.5848023054723098E-2</v>
      </c>
    </row>
    <row r="575" spans="1:61" x14ac:dyDescent="0.35">
      <c r="A575" t="s">
        <v>1813</v>
      </c>
      <c r="B575" t="s">
        <v>1200</v>
      </c>
      <c r="C575">
        <v>47</v>
      </c>
      <c r="D575">
        <v>159.04573314893599</v>
      </c>
      <c r="E575">
        <v>7475.1494579999999</v>
      </c>
      <c r="F575">
        <v>2.27394249580881E-2</v>
      </c>
      <c r="G575">
        <v>3.3189224309353303E-2</v>
      </c>
      <c r="H575">
        <v>1.62269622573476E-3</v>
      </c>
      <c r="I575">
        <v>6.2355262992356303E-2</v>
      </c>
      <c r="J575">
        <v>0.83282588539805702</v>
      </c>
      <c r="K575">
        <v>4.7267506116410798E-2</v>
      </c>
      <c r="L575">
        <v>0.46239187111003599</v>
      </c>
      <c r="M575">
        <v>2.6452452422001199E-2</v>
      </c>
      <c r="N575">
        <v>0.16141707031435901</v>
      </c>
      <c r="O575">
        <v>66068.595537870002</v>
      </c>
      <c r="P575" s="1">
        <v>0.31315240083507301</v>
      </c>
      <c r="Q575">
        <v>0.156576200417537</v>
      </c>
      <c r="R575">
        <v>0.53027139874739004</v>
      </c>
      <c r="S575">
        <v>44.77</v>
      </c>
      <c r="T575">
        <v>107449.29841411</v>
      </c>
      <c r="U575" s="1">
        <v>166.96782349787799</v>
      </c>
      <c r="V575">
        <v>294071.18912484503</v>
      </c>
      <c r="W575" s="1">
        <v>0.78247680610505399</v>
      </c>
      <c r="X575">
        <v>0.18271997672450499</v>
      </c>
      <c r="Y575">
        <v>3.4803217170441297E-2</v>
      </c>
      <c r="Z575">
        <v>0.21752319389494601</v>
      </c>
      <c r="AA575">
        <v>294.07118912484498</v>
      </c>
      <c r="AB575">
        <v>9063.2149070269497</v>
      </c>
      <c r="AC575" s="1">
        <v>868.12766573583099</v>
      </c>
      <c r="AD575">
        <v>193534.57042117399</v>
      </c>
      <c r="AE575" s="1">
        <v>343</v>
      </c>
      <c r="AF575">
        <v>44640.5</v>
      </c>
      <c r="AG575" s="1">
        <v>68540.343291778801</v>
      </c>
      <c r="AH575" s="1">
        <v>53.209998151763003</v>
      </c>
      <c r="AI575">
        <v>29.859999785007599</v>
      </c>
      <c r="AJ575">
        <v>30.665297813458199</v>
      </c>
      <c r="AK575">
        <v>4.2</v>
      </c>
      <c r="AL575">
        <v>4.2</v>
      </c>
      <c r="AM575">
        <v>4.2</v>
      </c>
      <c r="AN575">
        <v>0</v>
      </c>
      <c r="AO575">
        <v>0.92094648890389397</v>
      </c>
      <c r="AP575">
        <v>1836.1307378691899</v>
      </c>
      <c r="AQ575" s="1">
        <v>2517.93761124823</v>
      </c>
      <c r="AR575" s="1">
        <v>7502.29991588751</v>
      </c>
      <c r="AS575" s="1">
        <v>1100.7998845017901</v>
      </c>
      <c r="AT575">
        <v>655.35688851774705</v>
      </c>
      <c r="AU575">
        <v>13612.5250380245</v>
      </c>
      <c r="AV575" s="1">
        <v>4754.4324823263996</v>
      </c>
      <c r="AW575" s="1">
        <v>0.31463145590000002</v>
      </c>
      <c r="AX575">
        <v>7564.8447210828999</v>
      </c>
      <c r="AY575" s="1">
        <v>0.50061455639999997</v>
      </c>
      <c r="AZ575">
        <v>1269.0371599100999</v>
      </c>
      <c r="BA575">
        <v>8.3980372100000006E-2</v>
      </c>
      <c r="BB575">
        <v>1522.8018124621001</v>
      </c>
      <c r="BC575" s="1">
        <v>0.1007736156</v>
      </c>
      <c r="BD575">
        <v>15111.116175781501</v>
      </c>
      <c r="BE575" s="1">
        <v>0.49322515691091001</v>
      </c>
      <c r="BF575">
        <v>0.22311864152647201</v>
      </c>
      <c r="BG575">
        <v>0.22351165737353701</v>
      </c>
      <c r="BH575">
        <v>2.6766024692780301E-2</v>
      </c>
      <c r="BI575">
        <v>3.3378519496301003E-2</v>
      </c>
    </row>
    <row r="576" spans="1:61" x14ac:dyDescent="0.35">
      <c r="A576" t="s">
        <v>1814</v>
      </c>
      <c r="B576" t="s">
        <v>1201</v>
      </c>
      <c r="C576">
        <v>76</v>
      </c>
      <c r="D576">
        <v>27.0140496710526</v>
      </c>
      <c r="E576">
        <v>2053.067775</v>
      </c>
      <c r="F576">
        <v>7.6208610914277296E-3</v>
      </c>
      <c r="G576">
        <v>2.0801343296041701E-2</v>
      </c>
      <c r="H576" t="e">
        <v>#N/A</v>
      </c>
      <c r="I576">
        <v>4.0785722220909801E-2</v>
      </c>
      <c r="J576">
        <v>0.90209651531038604</v>
      </c>
      <c r="K576">
        <v>2.86955580812348E-2</v>
      </c>
      <c r="L576">
        <v>0.168928600624102</v>
      </c>
      <c r="M576">
        <v>1.01714651920618E-2</v>
      </c>
      <c r="N576">
        <v>0.121657112533816</v>
      </c>
      <c r="O576">
        <v>87519.169934639998</v>
      </c>
      <c r="P576" s="1">
        <v>9.7014925373134303E-2</v>
      </c>
      <c r="Q576">
        <v>9.7014925373134303E-2</v>
      </c>
      <c r="R576">
        <v>0.80597014925373101</v>
      </c>
      <c r="S576">
        <v>15</v>
      </c>
      <c r="T576">
        <v>115687.13333333</v>
      </c>
      <c r="U576" s="1">
        <v>136.871185</v>
      </c>
      <c r="V576">
        <v>604523.24327188905</v>
      </c>
      <c r="W576" s="1">
        <v>0.90970422620424596</v>
      </c>
      <c r="X576">
        <v>5.1095520677457699E-2</v>
      </c>
      <c r="Y576">
        <v>3.9200253118296398E-2</v>
      </c>
      <c r="Z576">
        <v>9.0295773795754194E-2</v>
      </c>
      <c r="AA576">
        <v>604.52324327188899</v>
      </c>
      <c r="AB576">
        <v>15079.327325178099</v>
      </c>
      <c r="AC576" s="1">
        <v>1676.10323044499</v>
      </c>
      <c r="AD576">
        <v>423751.626774312</v>
      </c>
      <c r="AE576" s="1">
        <v>589</v>
      </c>
      <c r="AF576">
        <v>54094</v>
      </c>
      <c r="AG576" s="1">
        <v>140664.792664604</v>
      </c>
      <c r="AH576" s="1">
        <v>46.369991264580399</v>
      </c>
      <c r="AI576">
        <v>24.069999375143201</v>
      </c>
      <c r="AJ576">
        <v>24.069998694336601</v>
      </c>
      <c r="AK576">
        <v>1</v>
      </c>
      <c r="AL576">
        <v>1</v>
      </c>
      <c r="AM576">
        <v>1</v>
      </c>
      <c r="AN576">
        <v>0</v>
      </c>
      <c r="AO576">
        <v>0.63066059776074401</v>
      </c>
      <c r="AP576">
        <v>2323.5710131391102</v>
      </c>
      <c r="AQ576" s="1">
        <v>3495.5716013807701</v>
      </c>
      <c r="AR576" s="1">
        <v>8673.5267275820897</v>
      </c>
      <c r="AS576" s="1">
        <v>881.84552504605006</v>
      </c>
      <c r="AT576">
        <v>378.38811726515002</v>
      </c>
      <c r="AU576">
        <v>15752.9029844132</v>
      </c>
      <c r="AV576" s="1">
        <v>4385.2106533361002</v>
      </c>
      <c r="AW576" s="1">
        <v>0.21828621509999999</v>
      </c>
      <c r="AX576">
        <v>13423.4263042931</v>
      </c>
      <c r="AY576" s="1">
        <v>0.66818886340000005</v>
      </c>
      <c r="AZ576">
        <v>1541.1372536926001</v>
      </c>
      <c r="BA576">
        <v>7.6714448800000001E-2</v>
      </c>
      <c r="BB576">
        <v>739.49551444739996</v>
      </c>
      <c r="BC576" s="1">
        <v>3.6810472699999999E-2</v>
      </c>
      <c r="BD576">
        <v>20089.269725769202</v>
      </c>
      <c r="BE576" s="1">
        <v>0.55518162571755103</v>
      </c>
      <c r="BF576">
        <v>0.209844269704201</v>
      </c>
      <c r="BG576">
        <v>0.18874012706589399</v>
      </c>
      <c r="BH576">
        <v>2.86629213164332E-2</v>
      </c>
      <c r="BI576">
        <v>1.7571056195921201E-2</v>
      </c>
    </row>
    <row r="577" spans="1:61" x14ac:dyDescent="0.35">
      <c r="A577" t="s">
        <v>1815</v>
      </c>
      <c r="B577" t="s">
        <v>1202</v>
      </c>
      <c r="C577">
        <v>243</v>
      </c>
      <c r="D577">
        <v>7.1897653415637901</v>
      </c>
      <c r="E577">
        <v>1747.1129780000001</v>
      </c>
      <c r="F577" t="e">
        <v>#N/A</v>
      </c>
      <c r="G577" t="e">
        <v>#N/A</v>
      </c>
      <c r="H577" t="e">
        <v>#N/A</v>
      </c>
      <c r="I577">
        <v>3.5490700619656299E-2</v>
      </c>
      <c r="J577">
        <v>0.937463244896097</v>
      </c>
      <c r="K577">
        <v>1.8130786947420902E-2</v>
      </c>
      <c r="L577">
        <v>0.40258250313159599</v>
      </c>
      <c r="M577">
        <v>9.71716652273635E-3</v>
      </c>
      <c r="N577">
        <v>0.184057472037192</v>
      </c>
      <c r="O577">
        <v>65207.676066259999</v>
      </c>
      <c r="P577" s="1">
        <v>0.14685314685314699</v>
      </c>
      <c r="Q577">
        <v>0.16783216783216801</v>
      </c>
      <c r="R577">
        <v>0.68531468531468498</v>
      </c>
      <c r="S577">
        <v>17</v>
      </c>
      <c r="T577">
        <v>87350.823529410001</v>
      </c>
      <c r="U577" s="1">
        <v>102.77135164705901</v>
      </c>
      <c r="V577">
        <v>352307.85744870099</v>
      </c>
      <c r="W577" s="1">
        <v>0.77674016102407295</v>
      </c>
      <c r="X577">
        <v>0.11841593608985</v>
      </c>
      <c r="Y577">
        <v>0.10484390288607701</v>
      </c>
      <c r="Z577">
        <v>0.22325983897592699</v>
      </c>
      <c r="AA577">
        <v>352.30785744870099</v>
      </c>
      <c r="AB577">
        <v>7715.5382449457102</v>
      </c>
      <c r="AC577" s="1">
        <v>873.53642793442702</v>
      </c>
      <c r="AD577">
        <v>259139.17004934399</v>
      </c>
      <c r="AE577" s="1">
        <v>490</v>
      </c>
      <c r="AF577">
        <v>37705</v>
      </c>
      <c r="AG577" s="1">
        <v>67979.565841406496</v>
      </c>
      <c r="AH577" s="1">
        <v>21.899956441356501</v>
      </c>
      <c r="AI577">
        <v>21.899995601341999</v>
      </c>
      <c r="AJ577">
        <v>21.8999755376671</v>
      </c>
      <c r="AK577">
        <v>5.4</v>
      </c>
      <c r="AL577">
        <v>3.6590199999999999</v>
      </c>
      <c r="AM577">
        <v>4.258737</v>
      </c>
      <c r="AN577">
        <v>0</v>
      </c>
      <c r="AO577">
        <v>0.97615713816642902</v>
      </c>
      <c r="AP577">
        <v>1810.99438321498</v>
      </c>
      <c r="AQ577" s="1">
        <v>3935.76378092705</v>
      </c>
      <c r="AR577" s="1">
        <v>9708.5306809506201</v>
      </c>
      <c r="AS577" s="1">
        <v>846.958055164764</v>
      </c>
      <c r="AT577">
        <v>412.009234127502</v>
      </c>
      <c r="AU577">
        <v>16714.256134384901</v>
      </c>
      <c r="AV577" s="1">
        <v>7273.2337519124003</v>
      </c>
      <c r="AW577" s="1">
        <v>0.39340417779999998</v>
      </c>
      <c r="AX577">
        <v>7240.9121100804005</v>
      </c>
      <c r="AY577" s="1">
        <v>0.39165592259999998</v>
      </c>
      <c r="AZ577">
        <v>1033.2273364381999</v>
      </c>
      <c r="BA577">
        <v>5.5886551200000002E-2</v>
      </c>
      <c r="BB577">
        <v>2940.5691329209999</v>
      </c>
      <c r="BC577" s="1">
        <v>0.15905334839999999</v>
      </c>
      <c r="BD577">
        <v>18487.942331351998</v>
      </c>
      <c r="BE577" s="1">
        <v>0.58024745724934101</v>
      </c>
      <c r="BF577">
        <v>0.24715960081632601</v>
      </c>
      <c r="BG577">
        <v>0.13115779513228401</v>
      </c>
      <c r="BH577">
        <v>2.4767902511503299E-2</v>
      </c>
      <c r="BI577">
        <v>1.66672442905457E-2</v>
      </c>
    </row>
    <row r="578" spans="1:61" x14ac:dyDescent="0.35">
      <c r="A578" t="s">
        <v>1816</v>
      </c>
      <c r="B578" t="s">
        <v>1203</v>
      </c>
      <c r="C578">
        <v>90</v>
      </c>
      <c r="D578">
        <v>12.654192066666701</v>
      </c>
      <c r="E578">
        <v>1138.8772859999999</v>
      </c>
      <c r="F578" t="e">
        <v>#N/A</v>
      </c>
      <c r="G578" t="e">
        <v>#N/A</v>
      </c>
      <c r="H578" t="e">
        <v>#N/A</v>
      </c>
      <c r="I578">
        <v>1.14799123720627E-2</v>
      </c>
      <c r="J578">
        <v>0.93472037991092205</v>
      </c>
      <c r="K578">
        <v>4.58520760748184E-2</v>
      </c>
      <c r="L578">
        <v>0.28102596771632299</v>
      </c>
      <c r="M578" t="e">
        <v>#N/A</v>
      </c>
      <c r="N578">
        <v>9.1384312960249306E-2</v>
      </c>
      <c r="O578">
        <v>65567.596954819994</v>
      </c>
      <c r="P578" s="1">
        <v>0.14444444444444399</v>
      </c>
      <c r="Q578">
        <v>0.16666666666666699</v>
      </c>
      <c r="R578">
        <v>0.68888888888888899</v>
      </c>
      <c r="S578">
        <v>11</v>
      </c>
      <c r="T578">
        <v>75007.727272720003</v>
      </c>
      <c r="U578" s="1">
        <v>103.534298727273</v>
      </c>
      <c r="V578">
        <v>174964.97862369299</v>
      </c>
      <c r="W578" s="1">
        <v>0.89404760447013798</v>
      </c>
      <c r="X578">
        <v>6.0245411556267899E-2</v>
      </c>
      <c r="Y578">
        <v>4.5706983973593997E-2</v>
      </c>
      <c r="Z578">
        <v>0.10595239552986201</v>
      </c>
      <c r="AA578">
        <v>174.96497862369301</v>
      </c>
      <c r="AB578">
        <v>3608.21841871381</v>
      </c>
      <c r="AC578" s="1">
        <v>485.13666642746603</v>
      </c>
      <c r="AD578">
        <v>141868.364213294</v>
      </c>
      <c r="AE578" s="1">
        <v>143</v>
      </c>
      <c r="AF578">
        <v>46099</v>
      </c>
      <c r="AG578" s="1">
        <v>71464.108875314399</v>
      </c>
      <c r="AH578" s="1">
        <v>33.599883176287399</v>
      </c>
      <c r="AI578">
        <v>19.999996632074001</v>
      </c>
      <c r="AJ578">
        <v>20.015127383229299</v>
      </c>
      <c r="AK578">
        <v>1.5</v>
      </c>
      <c r="AL578">
        <v>0.78612099999999996</v>
      </c>
      <c r="AM578">
        <v>1.1514</v>
      </c>
      <c r="AN578">
        <v>3091.6412095341402</v>
      </c>
      <c r="AO578" s="1">
        <v>1.5437588065985799</v>
      </c>
      <c r="AP578">
        <v>1535.5537523645</v>
      </c>
      <c r="AQ578" s="1">
        <v>2834.1943242513698</v>
      </c>
      <c r="AR578" s="1">
        <v>8261.4624908762999</v>
      </c>
      <c r="AS578" s="1">
        <v>665.94196699081397</v>
      </c>
      <c r="AT578">
        <v>944.67173349175005</v>
      </c>
      <c r="AU578">
        <v>14241.8242679747</v>
      </c>
      <c r="AV578" s="1">
        <v>7876.6975727249001</v>
      </c>
      <c r="AW578" s="1">
        <v>0.47392136620000003</v>
      </c>
      <c r="AX578">
        <v>6491.7741902118996</v>
      </c>
      <c r="AY578" s="1">
        <v>0.39059395949999998</v>
      </c>
      <c r="AZ578">
        <v>1428.7441154687001</v>
      </c>
      <c r="BA578">
        <v>8.5963991500000003E-2</v>
      </c>
      <c r="BB578">
        <v>823.04675417290002</v>
      </c>
      <c r="BC578" s="1">
        <v>4.95206828E-2</v>
      </c>
      <c r="BD578">
        <v>16620.2626325784</v>
      </c>
      <c r="BE578" s="1">
        <v>0.53117402055018603</v>
      </c>
      <c r="BF578">
        <v>0.247584218417611</v>
      </c>
      <c r="BG578">
        <v>0.16636194558067399</v>
      </c>
      <c r="BH578">
        <v>3.89103603608566E-2</v>
      </c>
      <c r="BI578">
        <v>1.5969455090671301E-2</v>
      </c>
    </row>
    <row r="579" spans="1:61" x14ac:dyDescent="0.35">
      <c r="A579" t="s">
        <v>1817</v>
      </c>
      <c r="B579" t="s">
        <v>1204</v>
      </c>
      <c r="C579">
        <v>81</v>
      </c>
      <c r="D579">
        <v>19.464838382716</v>
      </c>
      <c r="E579">
        <v>1576.6519089999999</v>
      </c>
      <c r="F579">
        <v>1.5744853644065599E-2</v>
      </c>
      <c r="G579">
        <v>2.5423016793916901E-2</v>
      </c>
      <c r="H579" t="e">
        <v>#N/A</v>
      </c>
      <c r="I579">
        <v>2.0504573913992501E-2</v>
      </c>
      <c r="J579">
        <v>0.87488585012597797</v>
      </c>
      <c r="K579">
        <v>6.3441705522047406E-2</v>
      </c>
      <c r="L579">
        <v>0.54618714084146702</v>
      </c>
      <c r="M579">
        <v>8.1873238949141305E-3</v>
      </c>
      <c r="N579">
        <v>0.12716421735986599</v>
      </c>
      <c r="O579">
        <v>58503.041825089997</v>
      </c>
      <c r="P579" s="1">
        <v>0.10989010989011</v>
      </c>
      <c r="Q579">
        <v>0.15384615384615399</v>
      </c>
      <c r="R579">
        <v>0.73626373626373598</v>
      </c>
      <c r="S579">
        <v>10.25</v>
      </c>
      <c r="T579">
        <v>88612.741463409999</v>
      </c>
      <c r="U579" s="1">
        <v>153.81969843902399</v>
      </c>
      <c r="V579">
        <v>267124.12460599799</v>
      </c>
      <c r="W579" s="1">
        <v>0.69358340915475503</v>
      </c>
      <c r="X579">
        <v>0.21151205842735599</v>
      </c>
      <c r="Y579">
        <v>9.4904532417889695E-2</v>
      </c>
      <c r="Z579">
        <v>0.30641659084524497</v>
      </c>
      <c r="AA579">
        <v>267.12412460599802</v>
      </c>
      <c r="AB579">
        <v>7114.12895641253</v>
      </c>
      <c r="AC579" s="1">
        <v>740.67315894773105</v>
      </c>
      <c r="AD579">
        <v>244065.36018279399</v>
      </c>
      <c r="AE579" s="1">
        <v>463</v>
      </c>
      <c r="AF579">
        <v>40438.5</v>
      </c>
      <c r="AG579" s="1">
        <v>72026.324938195306</v>
      </c>
      <c r="AH579" s="1">
        <v>42.499979985068897</v>
      </c>
      <c r="AI579">
        <v>24.599996829970099</v>
      </c>
      <c r="AJ579">
        <v>26.1767882146444</v>
      </c>
      <c r="AK579">
        <v>0</v>
      </c>
      <c r="AL579">
        <v>0</v>
      </c>
      <c r="AM579">
        <v>0</v>
      </c>
      <c r="AN579">
        <v>0</v>
      </c>
      <c r="AO579">
        <v>0.76164055345881498</v>
      </c>
      <c r="AP579">
        <v>1556.96686503045</v>
      </c>
      <c r="AQ579" s="1">
        <v>3253.2314715257799</v>
      </c>
      <c r="AR579" s="1">
        <v>5440.1837089330502</v>
      </c>
      <c r="AS579" s="1">
        <v>389.25184848775598</v>
      </c>
      <c r="AT579">
        <v>158.23955723888301</v>
      </c>
      <c r="AU579">
        <v>10797.873451215901</v>
      </c>
      <c r="AV579" s="1">
        <v>4510.6976997346001</v>
      </c>
      <c r="AW579" s="1">
        <v>0.31352758219999999</v>
      </c>
      <c r="AX579">
        <v>6365.0613467488001</v>
      </c>
      <c r="AY579" s="1">
        <v>0.44241987100000002</v>
      </c>
      <c r="AZ579">
        <v>1269.7987346443001</v>
      </c>
      <c r="BA579">
        <v>8.8260609300000001E-2</v>
      </c>
      <c r="BB579">
        <v>2241.3668656125001</v>
      </c>
      <c r="BC579" s="1">
        <v>0.15579193750000001</v>
      </c>
      <c r="BD579">
        <v>14386.924646740201</v>
      </c>
      <c r="BE579" s="1">
        <v>0.48435547187275901</v>
      </c>
      <c r="BF579">
        <v>0.24202912296058801</v>
      </c>
      <c r="BG579">
        <v>0.21910055073610701</v>
      </c>
      <c r="BH579">
        <v>3.6437064153902403E-2</v>
      </c>
      <c r="BI579">
        <v>1.8077790276643E-2</v>
      </c>
    </row>
    <row r="580" spans="1:61" x14ac:dyDescent="0.35">
      <c r="A580" t="s">
        <v>1818</v>
      </c>
      <c r="B580" t="s">
        <v>1205</v>
      </c>
      <c r="C580">
        <v>139</v>
      </c>
      <c r="D580">
        <v>19.5956124964029</v>
      </c>
      <c r="E580">
        <v>2723.790137</v>
      </c>
      <c r="F580" t="e">
        <v>#N/A</v>
      </c>
      <c r="G580" t="e">
        <v>#N/A</v>
      </c>
      <c r="H580" t="e">
        <v>#N/A</v>
      </c>
      <c r="I580">
        <v>1.0285980489045299E-2</v>
      </c>
      <c r="J580">
        <v>0.95094299486711997</v>
      </c>
      <c r="K580">
        <v>3.1656038628500499E-2</v>
      </c>
      <c r="L580">
        <v>0.62076544134886202</v>
      </c>
      <c r="M580" t="e">
        <v>#N/A</v>
      </c>
      <c r="N580">
        <v>0.164970007345666</v>
      </c>
      <c r="O580">
        <v>71526.848654829999</v>
      </c>
      <c r="P580" s="1">
        <v>0.22651933701657501</v>
      </c>
      <c r="Q580">
        <v>0.17679558011049701</v>
      </c>
      <c r="R580">
        <v>0.59668508287292799</v>
      </c>
      <c r="S580">
        <v>24</v>
      </c>
      <c r="T580">
        <v>81848.75</v>
      </c>
      <c r="U580" s="1">
        <v>113.491255708333</v>
      </c>
      <c r="V580">
        <v>123939.052944739</v>
      </c>
      <c r="W580" s="1">
        <v>0.86147979715980005</v>
      </c>
      <c r="X580">
        <v>8.5165329384567598E-2</v>
      </c>
      <c r="Y580">
        <v>5.3354873455632397E-2</v>
      </c>
      <c r="Z580">
        <v>0.1385202028402</v>
      </c>
      <c r="AA580">
        <v>123.939052944739</v>
      </c>
      <c r="AB580">
        <v>2478.77613927934</v>
      </c>
      <c r="AC580" s="1">
        <v>296.97557422354402</v>
      </c>
      <c r="AD580">
        <v>105921.508624086</v>
      </c>
      <c r="AE580" s="1">
        <v>65</v>
      </c>
      <c r="AF580">
        <v>40424</v>
      </c>
      <c r="AG580" s="1">
        <v>57508.5211470473</v>
      </c>
      <c r="AH580" s="1">
        <v>20</v>
      </c>
      <c r="AI580">
        <v>19.999953923669501</v>
      </c>
      <c r="AJ580">
        <v>20</v>
      </c>
      <c r="AK580">
        <v>0</v>
      </c>
      <c r="AL580">
        <v>0</v>
      </c>
      <c r="AM580">
        <v>0</v>
      </c>
      <c r="AN580">
        <v>0</v>
      </c>
      <c r="AO580">
        <v>0.65456656066102403</v>
      </c>
      <c r="AP580">
        <v>1782.9238655474301</v>
      </c>
      <c r="AQ580" s="1">
        <v>2860.9042026206598</v>
      </c>
      <c r="AR580" s="1">
        <v>7528.08199554766</v>
      </c>
      <c r="AS580" s="1">
        <v>395.18191779104802</v>
      </c>
      <c r="AT580">
        <v>249.02642857319401</v>
      </c>
      <c r="AU580">
        <v>12816.11841008</v>
      </c>
      <c r="AV580" s="1">
        <v>9947.4921130663006</v>
      </c>
      <c r="AW580" s="1">
        <v>0.61668346350000003</v>
      </c>
      <c r="AX580">
        <v>2257.6428422607</v>
      </c>
      <c r="AY580" s="1">
        <v>0.13996000110000001</v>
      </c>
      <c r="AZ580">
        <v>1379.2511807835001</v>
      </c>
      <c r="BA580">
        <v>8.5505108799999993E-2</v>
      </c>
      <c r="BB580">
        <v>2546.2427879541001</v>
      </c>
      <c r="BC580" s="1">
        <v>0.15785142660000001</v>
      </c>
      <c r="BD580">
        <v>16130.6289240646</v>
      </c>
      <c r="BE580" s="1">
        <v>0.49740994144448503</v>
      </c>
      <c r="BF580">
        <v>0.21454591361207301</v>
      </c>
      <c r="BG580">
        <v>0.21259916843913601</v>
      </c>
      <c r="BH580">
        <v>6.0302329919601598E-2</v>
      </c>
      <c r="BI580">
        <v>1.51426465847041E-2</v>
      </c>
    </row>
    <row r="581" spans="1:61" x14ac:dyDescent="0.35">
      <c r="A581" t="s">
        <v>1819</v>
      </c>
      <c r="B581" t="s">
        <v>1206</v>
      </c>
      <c r="C581">
        <v>118</v>
      </c>
      <c r="D581">
        <v>5.6066568813559297</v>
      </c>
      <c r="E581">
        <v>661.58551199999999</v>
      </c>
      <c r="F581" t="e">
        <v>#N/A</v>
      </c>
      <c r="G581" t="e">
        <v>#N/A</v>
      </c>
      <c r="H581" t="e">
        <v>#N/A</v>
      </c>
      <c r="I581" t="e">
        <v>#N/A</v>
      </c>
      <c r="J581">
        <v>0.98229947129782702</v>
      </c>
      <c r="K581" t="e">
        <v>#N/A</v>
      </c>
      <c r="L581">
        <v>1</v>
      </c>
      <c r="M581" t="e">
        <v>#N/A</v>
      </c>
      <c r="N581">
        <v>0.17793604630517301</v>
      </c>
      <c r="O581">
        <v>65700.837209300007</v>
      </c>
      <c r="P581" s="1">
        <v>0.40476190476190499</v>
      </c>
      <c r="Q581">
        <v>7.1428571428571397E-2</v>
      </c>
      <c r="R581">
        <v>0.52380952380952395</v>
      </c>
      <c r="S581">
        <v>8</v>
      </c>
      <c r="T581">
        <v>95716.75</v>
      </c>
      <c r="U581" s="1">
        <v>82.698188999999999</v>
      </c>
      <c r="V581">
        <v>131987.32199564899</v>
      </c>
      <c r="W581" s="1">
        <v>0.83540160488496995</v>
      </c>
      <c r="X581">
        <v>3.5963097036333803E-2</v>
      </c>
      <c r="Y581">
        <v>0.128635298078696</v>
      </c>
      <c r="Z581">
        <v>0.16459839511502999</v>
      </c>
      <c r="AA581">
        <v>131.98732199564901</v>
      </c>
      <c r="AB581">
        <v>2682.1899328412101</v>
      </c>
      <c r="AC581" s="1">
        <v>276.687558417996</v>
      </c>
      <c r="AD581">
        <v>92022.020341983007</v>
      </c>
      <c r="AE581" s="1">
        <v>41</v>
      </c>
      <c r="AF581">
        <v>31637</v>
      </c>
      <c r="AG581" s="1">
        <v>51009.556179775303</v>
      </c>
      <c r="AH581" s="1">
        <v>22.499966614882599</v>
      </c>
      <c r="AI581">
        <v>19.9999945166435</v>
      </c>
      <c r="AJ581">
        <v>19.999808937277301</v>
      </c>
      <c r="AK581">
        <v>0</v>
      </c>
      <c r="AL581">
        <v>0</v>
      </c>
      <c r="AM581">
        <v>0</v>
      </c>
      <c r="AN581">
        <v>0</v>
      </c>
      <c r="AO581">
        <v>1.1275250936988499</v>
      </c>
      <c r="AP581">
        <v>2910.4079443626001</v>
      </c>
      <c r="AQ581" s="1">
        <v>5663.7141866552802</v>
      </c>
      <c r="AR581" s="1">
        <v>11924.0513235423</v>
      </c>
      <c r="AS581" s="1">
        <v>1416.93544220176</v>
      </c>
      <c r="AT581" s="1">
        <v>634.87780850920501</v>
      </c>
      <c r="AU581">
        <v>22549.986705271102</v>
      </c>
      <c r="AV581" s="1">
        <v>16174.010603139701</v>
      </c>
      <c r="AW581" s="1">
        <v>0.68100544299999999</v>
      </c>
      <c r="AX581">
        <v>2216.8462001073999</v>
      </c>
      <c r="AY581" s="1">
        <v>9.3340134699999994E-2</v>
      </c>
      <c r="AZ581">
        <v>1072.0499197798999</v>
      </c>
      <c r="BA581">
        <v>4.5138577499999999E-2</v>
      </c>
      <c r="BB581">
        <v>4287.2861269811001</v>
      </c>
      <c r="BC581" s="1">
        <v>0.18051584479999999</v>
      </c>
      <c r="BD581">
        <v>23750.192850008101</v>
      </c>
      <c r="BE581" s="1">
        <v>0.56224544495169704</v>
      </c>
      <c r="BF581">
        <v>0.26795718295498899</v>
      </c>
      <c r="BG581">
        <v>0.116277185297259</v>
      </c>
      <c r="BH581">
        <v>3.4974831358693302E-2</v>
      </c>
      <c r="BI581">
        <v>1.85453554373608E-2</v>
      </c>
    </row>
    <row r="582" spans="1:61" x14ac:dyDescent="0.35">
      <c r="A582" t="s">
        <v>1820</v>
      </c>
      <c r="B582" t="s">
        <v>1207</v>
      </c>
      <c r="C582">
        <v>91</v>
      </c>
      <c r="D582">
        <v>10.184317120879101</v>
      </c>
      <c r="E582">
        <v>926.77285800000004</v>
      </c>
      <c r="F582" t="e">
        <v>#N/A</v>
      </c>
      <c r="G582" t="e">
        <v>#N/A</v>
      </c>
      <c r="H582" t="e">
        <v>#N/A</v>
      </c>
      <c r="I582">
        <v>2.63566401001839E-2</v>
      </c>
      <c r="J582">
        <v>0.94430219967797702</v>
      </c>
      <c r="K582">
        <v>1.76276366532153E-2</v>
      </c>
      <c r="L582">
        <v>0.58953358448235005</v>
      </c>
      <c r="M582" t="e">
        <v>#N/A</v>
      </c>
      <c r="N582">
        <v>0.17768684979791799</v>
      </c>
      <c r="O582">
        <v>67742.259501959998</v>
      </c>
      <c r="P582" s="1">
        <v>0.12121212121212099</v>
      </c>
      <c r="Q582">
        <v>0.12121212121212099</v>
      </c>
      <c r="R582">
        <v>0.75757575757575801</v>
      </c>
      <c r="S582">
        <v>7.5</v>
      </c>
      <c r="T582">
        <v>101434.8</v>
      </c>
      <c r="U582" s="1">
        <v>123.5697144</v>
      </c>
      <c r="V582">
        <v>196173.09509079301</v>
      </c>
      <c r="W582" s="1">
        <v>0.79111853775330998</v>
      </c>
      <c r="X582">
        <v>6.2630556757984707E-2</v>
      </c>
      <c r="Y582">
        <v>0.14625090548870501</v>
      </c>
      <c r="Z582">
        <v>0.20888146224668999</v>
      </c>
      <c r="AA582">
        <v>196.173095090793</v>
      </c>
      <c r="AB582">
        <v>4272.8851690216397</v>
      </c>
      <c r="AC582" s="1">
        <v>434.28492378226298</v>
      </c>
      <c r="AD582">
        <v>172231.86686049201</v>
      </c>
      <c r="AE582" s="1">
        <v>266</v>
      </c>
      <c r="AF582">
        <v>40927</v>
      </c>
      <c r="AG582" s="1">
        <v>63692.062819356797</v>
      </c>
      <c r="AH582" s="1">
        <v>31.099938810593802</v>
      </c>
      <c r="AI582">
        <v>19.999993047424901</v>
      </c>
      <c r="AJ582">
        <v>22.519985983684499</v>
      </c>
      <c r="AK582">
        <v>0</v>
      </c>
      <c r="AL582">
        <v>0</v>
      </c>
      <c r="AM582">
        <v>0</v>
      </c>
      <c r="AN582">
        <v>2796.2958427511498</v>
      </c>
      <c r="AO582" s="1">
        <v>1.2597533870040301</v>
      </c>
      <c r="AP582">
        <v>2638.1267523050401</v>
      </c>
      <c r="AQ582" s="1">
        <v>3597.3253653485799</v>
      </c>
      <c r="AR582" s="1">
        <v>8579.5580129084901</v>
      </c>
      <c r="AS582" s="1">
        <v>500.94956492564899</v>
      </c>
      <c r="AT582">
        <v>1027.9761343636601</v>
      </c>
      <c r="AU582">
        <v>16343.9358298514</v>
      </c>
      <c r="AV582" s="1">
        <v>8153.3852522404004</v>
      </c>
      <c r="AW582" s="1">
        <v>0.47948728689999998</v>
      </c>
      <c r="AX582">
        <v>6013.2148330665996</v>
      </c>
      <c r="AY582" s="1">
        <v>0.35362735560000003</v>
      </c>
      <c r="AZ582">
        <v>1373.7569248391001</v>
      </c>
      <c r="BA582">
        <v>8.07884039E-2</v>
      </c>
      <c r="BB582">
        <v>1464.0255370427999</v>
      </c>
      <c r="BC582" s="1">
        <v>8.6096953700000006E-2</v>
      </c>
      <c r="BD582">
        <v>17004.382547188899</v>
      </c>
      <c r="BE582" s="1">
        <v>0.51331720773284495</v>
      </c>
      <c r="BF582">
        <v>0.23403348449729999</v>
      </c>
      <c r="BG582">
        <v>0.17223151510246501</v>
      </c>
      <c r="BH582">
        <v>3.6078864997177697E-2</v>
      </c>
      <c r="BI582">
        <v>4.43389276702131E-2</v>
      </c>
    </row>
    <row r="583" spans="1:61" x14ac:dyDescent="0.35">
      <c r="A583" t="s">
        <v>1821</v>
      </c>
      <c r="B583" t="s">
        <v>1208</v>
      </c>
      <c r="C583">
        <v>49</v>
      </c>
      <c r="D583">
        <v>11.1846766122449</v>
      </c>
      <c r="E583">
        <v>548.04915400000004</v>
      </c>
      <c r="F583" t="e">
        <v>#N/A</v>
      </c>
      <c r="G583" t="e">
        <v>#N/A</v>
      </c>
      <c r="H583" t="e">
        <v>#N/A</v>
      </c>
      <c r="I583">
        <v>3.58802735296683E-2</v>
      </c>
      <c r="J583">
        <v>0.94187458048915296</v>
      </c>
      <c r="K583">
        <v>2.0387624191979599E-2</v>
      </c>
      <c r="L583">
        <v>0.31654385825438502</v>
      </c>
      <c r="M583" t="e">
        <v>#N/A</v>
      </c>
      <c r="N583">
        <v>0.146581500580514</v>
      </c>
      <c r="O583">
        <v>63236.071010530002</v>
      </c>
      <c r="P583" s="1">
        <v>0.20754716981132099</v>
      </c>
      <c r="Q583">
        <v>0.169811320754717</v>
      </c>
      <c r="R583">
        <v>0.62264150943396201</v>
      </c>
      <c r="S583">
        <v>6.2</v>
      </c>
      <c r="T583">
        <v>75667.612903219997</v>
      </c>
      <c r="U583" s="1">
        <v>88.395024838709702</v>
      </c>
      <c r="V583">
        <v>298689.741249012</v>
      </c>
      <c r="W583" s="1">
        <v>0.89286635414552795</v>
      </c>
      <c r="X583">
        <v>5.1517972327596702E-2</v>
      </c>
      <c r="Y583">
        <v>5.5615673526875901E-2</v>
      </c>
      <c r="Z583">
        <v>0.10713364585447301</v>
      </c>
      <c r="AA583">
        <v>298.689741249012</v>
      </c>
      <c r="AB583">
        <v>7895.6001818771201</v>
      </c>
      <c r="AC583" s="1">
        <v>1110.69179754632</v>
      </c>
      <c r="AD583">
        <v>203586.841410141</v>
      </c>
      <c r="AE583" s="1">
        <v>375</v>
      </c>
      <c r="AF583">
        <v>43798</v>
      </c>
      <c r="AG583" s="1">
        <v>91987.361819090496</v>
      </c>
      <c r="AH583" s="1">
        <v>38.899946178095597</v>
      </c>
      <c r="AI583">
        <v>25.699996798012901</v>
      </c>
      <c r="AJ583">
        <v>25.6999615809669</v>
      </c>
      <c r="AK583">
        <v>3</v>
      </c>
      <c r="AL583">
        <v>1.7953159999999999</v>
      </c>
      <c r="AM583">
        <v>2.0717560000000002</v>
      </c>
      <c r="AN583">
        <v>0</v>
      </c>
      <c r="AO583">
        <v>0.93094065349714805</v>
      </c>
      <c r="AP583">
        <v>2209.3940683284</v>
      </c>
      <c r="AQ583" s="1">
        <v>3324.8759836603999</v>
      </c>
      <c r="AR583" s="1">
        <v>9642.7462052062601</v>
      </c>
      <c r="AS583" s="1">
        <v>452.222101231453</v>
      </c>
      <c r="AT583">
        <v>369.331050915189</v>
      </c>
      <c r="AU583">
        <v>15998.569409341701</v>
      </c>
      <c r="AV583" s="1">
        <v>8336.5262120574007</v>
      </c>
      <c r="AW583" s="1">
        <v>0.4831707086</v>
      </c>
      <c r="AX583">
        <v>6680.1558660649998</v>
      </c>
      <c r="AY583" s="1">
        <v>0.3871703346</v>
      </c>
      <c r="AZ583">
        <v>1476.4306128039</v>
      </c>
      <c r="BA583">
        <v>8.5571376800000001E-2</v>
      </c>
      <c r="BB583">
        <v>760.67787159349996</v>
      </c>
      <c r="BC583" s="1">
        <v>4.4087580000000001E-2</v>
      </c>
      <c r="BD583">
        <v>17253.7905625198</v>
      </c>
      <c r="BE583" s="1">
        <v>0.58899798495036504</v>
      </c>
      <c r="BF583">
        <v>0.21693865003615101</v>
      </c>
      <c r="BG583">
        <v>0.14637194809169801</v>
      </c>
      <c r="BH583">
        <v>3.1064637791842899E-2</v>
      </c>
      <c r="BI583">
        <v>1.6626779129944001E-2</v>
      </c>
    </row>
    <row r="584" spans="1:61" x14ac:dyDescent="0.35">
      <c r="A584" t="s">
        <v>1822</v>
      </c>
      <c r="B584" t="s">
        <v>1209</v>
      </c>
      <c r="C584">
        <v>37</v>
      </c>
      <c r="D584">
        <v>367.56210362162199</v>
      </c>
      <c r="E584">
        <v>13599.797834000001</v>
      </c>
      <c r="F584">
        <v>4.3559109946359302E-2</v>
      </c>
      <c r="G584">
        <v>0.26846964628289199</v>
      </c>
      <c r="H584" t="e">
        <v>#N/A</v>
      </c>
      <c r="I584">
        <v>9.2304584963629893E-2</v>
      </c>
      <c r="J584">
        <v>0.49969997193667498</v>
      </c>
      <c r="K584">
        <v>9.5401758086213401E-2</v>
      </c>
      <c r="L584">
        <v>0.43739212893624002</v>
      </c>
      <c r="M584">
        <v>0.103709723094177</v>
      </c>
      <c r="N584">
        <v>0.165734116607931</v>
      </c>
      <c r="O584">
        <v>84300.921202550002</v>
      </c>
      <c r="P584" s="1">
        <v>0.18413021363174001</v>
      </c>
      <c r="Q584">
        <v>0.22482197355035599</v>
      </c>
      <c r="R584">
        <v>0.59104781281790397</v>
      </c>
      <c r="S584">
        <v>103.6</v>
      </c>
      <c r="T584">
        <v>105678.75482625001</v>
      </c>
      <c r="U584" s="1">
        <v>131.272179864865</v>
      </c>
      <c r="V584">
        <v>312607.49842702399</v>
      </c>
      <c r="W584" s="1">
        <v>0.83886767027768705</v>
      </c>
      <c r="X584">
        <v>0.14200235998562299</v>
      </c>
      <c r="Y584">
        <v>1.91299697366898E-2</v>
      </c>
      <c r="Z584">
        <v>0.16113232972231301</v>
      </c>
      <c r="AA584">
        <v>312.60749842702398</v>
      </c>
      <c r="AB584">
        <v>11402.4627345795</v>
      </c>
      <c r="AC584" s="1">
        <v>1199.4880930669001</v>
      </c>
      <c r="AD584" s="1">
        <v>211526.81514169701</v>
      </c>
      <c r="AE584" s="1">
        <v>399</v>
      </c>
      <c r="AF584">
        <v>51479</v>
      </c>
      <c r="AG584" s="1">
        <v>90672.597930083706</v>
      </c>
      <c r="AH584" s="1">
        <v>75.539994095596498</v>
      </c>
      <c r="AI584">
        <v>34.251199567994398</v>
      </c>
      <c r="AJ584">
        <v>44.351598335528301</v>
      </c>
      <c r="AK584">
        <v>3.95</v>
      </c>
      <c r="AL584">
        <v>2.103818</v>
      </c>
      <c r="AM584">
        <v>2.8427359999999999</v>
      </c>
      <c r="AN584">
        <v>0</v>
      </c>
      <c r="AO584">
        <v>1.0758256699803299</v>
      </c>
      <c r="AP584">
        <v>2068.0918410187601</v>
      </c>
      <c r="AQ584" s="1">
        <v>2653.9682766287201</v>
      </c>
      <c r="AR584" s="1">
        <v>9815.91785844484</v>
      </c>
      <c r="AS584" s="1">
        <v>1564.0572830297599</v>
      </c>
      <c r="AT584" s="1">
        <v>684.48279920217499</v>
      </c>
      <c r="AU584">
        <v>16786.5180583242</v>
      </c>
      <c r="AV584" s="1">
        <v>4217.2815031651999</v>
      </c>
      <c r="AW584" s="1">
        <v>0.2422753745</v>
      </c>
      <c r="AX584">
        <v>9751.3880628063998</v>
      </c>
      <c r="AY584" s="1">
        <v>0.56020002310000006</v>
      </c>
      <c r="AZ584">
        <v>1661.8629619924</v>
      </c>
      <c r="BA584">
        <v>9.5471092300000004E-2</v>
      </c>
      <c r="BB584">
        <v>1776.4429478674999</v>
      </c>
      <c r="BC584" s="1">
        <v>0.10205351009999999</v>
      </c>
      <c r="BD584">
        <v>17406.975475831499</v>
      </c>
      <c r="BE584" s="1">
        <v>0.60526622179792</v>
      </c>
      <c r="BF584">
        <v>0.22098858910467301</v>
      </c>
      <c r="BG584">
        <v>7.3754537190698299E-2</v>
      </c>
      <c r="BH584">
        <v>3.3399858998191603E-2</v>
      </c>
      <c r="BI584">
        <v>6.6590792908517202E-2</v>
      </c>
    </row>
    <row r="585" spans="1:61" x14ac:dyDescent="0.35">
      <c r="A585" t="s">
        <v>1823</v>
      </c>
      <c r="B585" t="s">
        <v>1210</v>
      </c>
      <c r="C585">
        <v>200</v>
      </c>
      <c r="D585">
        <v>6.2926295950000002</v>
      </c>
      <c r="E585">
        <v>1258.5259189999999</v>
      </c>
      <c r="F585" t="e">
        <v>#N/A</v>
      </c>
      <c r="G585">
        <v>1.2134254215629799E-2</v>
      </c>
      <c r="H585" t="e">
        <v>#N/A</v>
      </c>
      <c r="I585">
        <v>2.3502607220666799E-2</v>
      </c>
      <c r="J585">
        <v>0.92876422454950502</v>
      </c>
      <c r="K585">
        <v>2.8898865162610799E-2</v>
      </c>
      <c r="L585">
        <v>0.48106741529199698</v>
      </c>
      <c r="M585" t="e">
        <v>#N/A</v>
      </c>
      <c r="N585">
        <v>0.17318281225079299</v>
      </c>
      <c r="O585">
        <v>72156.968253960003</v>
      </c>
      <c r="P585" s="1">
        <v>0.11111111111111099</v>
      </c>
      <c r="Q585">
        <v>0.25396825396825401</v>
      </c>
      <c r="R585">
        <v>0.634920634920635</v>
      </c>
      <c r="S585">
        <v>11</v>
      </c>
      <c r="T585">
        <v>97165.272727269999</v>
      </c>
      <c r="U585" s="1">
        <v>114.411447181818</v>
      </c>
      <c r="V585">
        <v>392251.54011309601</v>
      </c>
      <c r="W585" s="1">
        <v>0.73311560802338105</v>
      </c>
      <c r="X585">
        <v>2.2023108960313498E-2</v>
      </c>
      <c r="Y585">
        <v>0.244861283016306</v>
      </c>
      <c r="Z585">
        <v>0.26688439197661901</v>
      </c>
      <c r="AA585">
        <v>392.25154011309598</v>
      </c>
      <c r="AB585">
        <v>8546.17440739415</v>
      </c>
      <c r="AC585" s="1">
        <v>709.08228152272204</v>
      </c>
      <c r="AD585">
        <v>301964.61396958202</v>
      </c>
      <c r="AE585" s="1">
        <v>531</v>
      </c>
      <c r="AF585">
        <v>48506</v>
      </c>
      <c r="AG585" s="1">
        <v>72425.932033983001</v>
      </c>
      <c r="AH585" s="1">
        <v>27.29999219874</v>
      </c>
      <c r="AI585">
        <v>19.999998894749499</v>
      </c>
      <c r="AJ585">
        <v>20</v>
      </c>
      <c r="AK585">
        <v>3.75</v>
      </c>
      <c r="AL585">
        <v>1.5126219999999999</v>
      </c>
      <c r="AM585">
        <v>2.7994979999999998</v>
      </c>
      <c r="AN585">
        <v>0</v>
      </c>
      <c r="AO585">
        <v>1.0286196148383699</v>
      </c>
      <c r="AP585">
        <v>2071.1799659010398</v>
      </c>
      <c r="AQ585" s="1">
        <v>3370.6975803650498</v>
      </c>
      <c r="AR585" s="1">
        <v>9269.2358050672792</v>
      </c>
      <c r="AS585" s="1">
        <v>669.25904924489703</v>
      </c>
      <c r="AT585">
        <v>1638.7346806800299</v>
      </c>
      <c r="AU585" s="1">
        <v>17019.107081258298</v>
      </c>
      <c r="AV585" s="1">
        <v>7256.5289740066</v>
      </c>
      <c r="AW585" s="1">
        <v>0.41598470129999998</v>
      </c>
      <c r="AX585">
        <v>7060.5670075089001</v>
      </c>
      <c r="AY585" s="1">
        <v>0.40475106869999999</v>
      </c>
      <c r="AZ585">
        <v>1529.3264060665001</v>
      </c>
      <c r="BA585">
        <v>8.7669516700000005E-2</v>
      </c>
      <c r="BB585">
        <v>1597.7984008418</v>
      </c>
      <c r="BC585" s="1">
        <v>9.1594713199999997E-2</v>
      </c>
      <c r="BD585">
        <v>17444.220788423801</v>
      </c>
      <c r="BE585" s="1">
        <v>0.55689879474841197</v>
      </c>
      <c r="BF585">
        <v>0.24010967022680499</v>
      </c>
      <c r="BG585">
        <v>0.10788661270077</v>
      </c>
      <c r="BH585">
        <v>3.1550183614997597E-2</v>
      </c>
      <c r="BI585">
        <v>6.3554738709014999E-2</v>
      </c>
    </row>
    <row r="586" spans="1:61" x14ac:dyDescent="0.35">
      <c r="A586" t="s">
        <v>1824</v>
      </c>
      <c r="B586" t="s">
        <v>1211</v>
      </c>
      <c r="C586">
        <v>16</v>
      </c>
      <c r="D586">
        <v>193.0167779375</v>
      </c>
      <c r="E586">
        <v>3088.2684469999999</v>
      </c>
      <c r="F586">
        <v>6.6688392697125801E-2</v>
      </c>
      <c r="G586">
        <v>2.64161400293286E-2</v>
      </c>
      <c r="H586" t="e">
        <v>#N/A</v>
      </c>
      <c r="I586">
        <v>6.82142605989529E-2</v>
      </c>
      <c r="J586">
        <v>0.77325424976129797</v>
      </c>
      <c r="K586">
        <v>6.5277317460109702E-2</v>
      </c>
      <c r="L586">
        <v>0.22375089539482701</v>
      </c>
      <c r="M586">
        <v>5.5537654204154803E-2</v>
      </c>
      <c r="N586">
        <v>0.13013858458778901</v>
      </c>
      <c r="O586">
        <v>92454.201245069999</v>
      </c>
      <c r="P586" s="1">
        <v>7.1999999999999995E-2</v>
      </c>
      <c r="Q586">
        <v>0.112</v>
      </c>
      <c r="R586">
        <v>0.81599999999999995</v>
      </c>
      <c r="S586">
        <v>23</v>
      </c>
      <c r="T586">
        <v>111343.34782608</v>
      </c>
      <c r="U586" s="1">
        <v>134.272541173913</v>
      </c>
      <c r="V586">
        <v>584506.68747838901</v>
      </c>
      <c r="W586" s="1">
        <v>0.73132133581667802</v>
      </c>
      <c r="X586">
        <v>0.24553695114893501</v>
      </c>
      <c r="Y586">
        <v>2.3141713034386599E-2</v>
      </c>
      <c r="Z586">
        <v>0.26867866418332198</v>
      </c>
      <c r="AA586">
        <v>584.50668747838904</v>
      </c>
      <c r="AB586">
        <v>16464.754561538899</v>
      </c>
      <c r="AC586" s="1">
        <v>1631.2502576949701</v>
      </c>
      <c r="AD586" s="1">
        <v>529771.43382207397</v>
      </c>
      <c r="AE586" s="1">
        <v>598</v>
      </c>
      <c r="AF586">
        <v>58584</v>
      </c>
      <c r="AG586" s="1">
        <v>137001.50318930601</v>
      </c>
      <c r="AH586" s="1">
        <v>64.399994063210499</v>
      </c>
      <c r="AI586">
        <v>25.924199537123201</v>
      </c>
      <c r="AJ586">
        <v>31.438799258376299</v>
      </c>
      <c r="AK586">
        <v>0.8</v>
      </c>
      <c r="AL586">
        <v>0.65565300000000004</v>
      </c>
      <c r="AM586">
        <v>0.694249</v>
      </c>
      <c r="AN586">
        <v>0</v>
      </c>
      <c r="AO586">
        <v>0.47253536605379298</v>
      </c>
      <c r="AP586">
        <v>2114.3009398496101</v>
      </c>
      <c r="AQ586" s="1">
        <v>4402.0463095448004</v>
      </c>
      <c r="AR586" s="1">
        <v>11420.498918823399</v>
      </c>
      <c r="AS586" s="1">
        <v>1488.4222660323701</v>
      </c>
      <c r="AT586" s="1">
        <v>518.74089882187002</v>
      </c>
      <c r="AU586">
        <v>19944.009333072099</v>
      </c>
      <c r="AV586" s="1">
        <v>2775.1399234382002</v>
      </c>
      <c r="AW586" s="1">
        <v>0.13583332710000001</v>
      </c>
      <c r="AX586">
        <v>14070.739492095299</v>
      </c>
      <c r="AY586" s="1">
        <v>0.68871315070000005</v>
      </c>
      <c r="AZ586">
        <v>1926.0210263268</v>
      </c>
      <c r="BA586" s="1">
        <v>9.4271947100000003E-2</v>
      </c>
      <c r="BB586">
        <v>1658.5784550385999</v>
      </c>
      <c r="BC586" s="1">
        <v>8.1181575000000006E-2</v>
      </c>
      <c r="BD586">
        <v>20430.478896898901</v>
      </c>
      <c r="BE586" s="1">
        <v>0.60043821147737397</v>
      </c>
      <c r="BF586">
        <v>0.24447505226653801</v>
      </c>
      <c r="BG586">
        <v>0.11555800390029899</v>
      </c>
      <c r="BH586">
        <v>2.4750445735020499E-2</v>
      </c>
      <c r="BI586">
        <v>1.47782866207692E-2</v>
      </c>
    </row>
    <row r="587" spans="1:61" x14ac:dyDescent="0.35">
      <c r="A587" t="s">
        <v>1825</v>
      </c>
      <c r="B587" t="s">
        <v>1212</v>
      </c>
      <c r="C587">
        <v>16</v>
      </c>
      <c r="D587">
        <v>93.058395062499997</v>
      </c>
      <c r="E587">
        <v>1488.934321</v>
      </c>
      <c r="F587">
        <v>1.5215602074732101E-2</v>
      </c>
      <c r="G587" t="e">
        <v>#N/A</v>
      </c>
      <c r="H587" t="e">
        <v>#N/A</v>
      </c>
      <c r="I587">
        <v>2.38576002252711E-2</v>
      </c>
      <c r="J587">
        <v>0.92013974234267104</v>
      </c>
      <c r="K587">
        <v>3.5191833075209303E-2</v>
      </c>
      <c r="L587">
        <v>0.42374224636295899</v>
      </c>
      <c r="M587" t="e">
        <v>#N/A</v>
      </c>
      <c r="N587">
        <v>0.10675825406823999</v>
      </c>
      <c r="O587">
        <v>61628.130903429999</v>
      </c>
      <c r="P587" s="1">
        <v>8.3333333333333301E-2</v>
      </c>
      <c r="Q587">
        <v>0.19791666666666699</v>
      </c>
      <c r="R587">
        <v>0.71875</v>
      </c>
      <c r="S587">
        <v>8.1999999999999993</v>
      </c>
      <c r="T587">
        <v>103878.1707317</v>
      </c>
      <c r="U587" s="1">
        <v>181.57735621951201</v>
      </c>
      <c r="V587">
        <v>146208.107993502</v>
      </c>
      <c r="W587" s="1">
        <v>0.64847430297545305</v>
      </c>
      <c r="X587">
        <v>0.20451144625901299</v>
      </c>
      <c r="Y587">
        <v>0.14701425076553501</v>
      </c>
      <c r="Z587">
        <v>0.351525697024547</v>
      </c>
      <c r="AA587">
        <v>146.20810799350201</v>
      </c>
      <c r="AB587">
        <v>3084.1669341840602</v>
      </c>
      <c r="AC587" s="1">
        <v>384.65140599039199</v>
      </c>
      <c r="AD587">
        <v>127226.276160255</v>
      </c>
      <c r="AE587" s="1">
        <v>104</v>
      </c>
      <c r="AF587">
        <v>41728</v>
      </c>
      <c r="AG587" s="1">
        <v>75414.466575342507</v>
      </c>
      <c r="AH587" s="1">
        <v>27.409999200104</v>
      </c>
      <c r="AI587">
        <v>20.007694316194002</v>
      </c>
      <c r="AJ587">
        <v>19.999991015469799</v>
      </c>
      <c r="AK587">
        <v>3</v>
      </c>
      <c r="AL587">
        <v>2.7926190000000002</v>
      </c>
      <c r="AM587">
        <v>2.9430510000000001</v>
      </c>
      <c r="AN587">
        <v>0</v>
      </c>
      <c r="AO587">
        <v>0.491308069135308</v>
      </c>
      <c r="AP587">
        <v>1448.0701597045099</v>
      </c>
      <c r="AQ587" s="1">
        <v>1984.9745944569399</v>
      </c>
      <c r="AR587" s="1">
        <v>7091.03122353239</v>
      </c>
      <c r="AS587" s="1">
        <v>471.00544336233401</v>
      </c>
      <c r="AT587">
        <v>190.08172221452901</v>
      </c>
      <c r="AU587">
        <v>11185.1631432707</v>
      </c>
      <c r="AV587" s="1">
        <v>7491.3841998589996</v>
      </c>
      <c r="AW587" s="1">
        <v>0.57135312579999997</v>
      </c>
      <c r="AX587">
        <v>2808.2270834269998</v>
      </c>
      <c r="AY587" s="1">
        <v>0.21417795149999999</v>
      </c>
      <c r="AZ587">
        <v>960.79458350159996</v>
      </c>
      <c r="BA587">
        <v>7.3277911500000001E-2</v>
      </c>
      <c r="BB587">
        <v>1851.2476134794999</v>
      </c>
      <c r="BC587" s="1">
        <v>0.14119101119999999</v>
      </c>
      <c r="BD587">
        <v>13111.653480267099</v>
      </c>
      <c r="BE587" s="1">
        <v>0.568546627374239</v>
      </c>
      <c r="BF587">
        <v>0.226878174454473</v>
      </c>
      <c r="BG587">
        <v>0.149257831113496</v>
      </c>
      <c r="BH587">
        <v>4.1461183306578102E-2</v>
      </c>
      <c r="BI587">
        <v>1.3856183751213801E-2</v>
      </c>
    </row>
    <row r="588" spans="1:61" x14ac:dyDescent="0.35">
      <c r="A588" t="s">
        <v>1826</v>
      </c>
      <c r="B588" t="s">
        <v>1213</v>
      </c>
      <c r="C588">
        <v>5</v>
      </c>
      <c r="D588">
        <v>641.77642500000002</v>
      </c>
      <c r="E588">
        <v>3208.8821250000001</v>
      </c>
      <c r="F588">
        <v>3.8884264140329299E-3</v>
      </c>
      <c r="G588">
        <v>0.42476951995925399</v>
      </c>
      <c r="H588" t="e">
        <v>#N/A</v>
      </c>
      <c r="I588">
        <v>0.29590462638779702</v>
      </c>
      <c r="J588">
        <v>0.177425674766157</v>
      </c>
      <c r="K588">
        <v>9.7144437850323104E-2</v>
      </c>
      <c r="L588">
        <v>0.999988037410943</v>
      </c>
      <c r="M588">
        <v>0.19168588211614801</v>
      </c>
      <c r="N588">
        <v>0.19382294990357701</v>
      </c>
      <c r="O588">
        <v>72349.609087470002</v>
      </c>
      <c r="P588" s="1">
        <v>0.50434782608695605</v>
      </c>
      <c r="Q588">
        <v>0.19565217391304299</v>
      </c>
      <c r="R588">
        <v>0.3</v>
      </c>
      <c r="S588">
        <v>34</v>
      </c>
      <c r="T588">
        <v>100223.32352941</v>
      </c>
      <c r="U588" s="1">
        <v>94.378886029411802</v>
      </c>
      <c r="V588">
        <v>121566.07030244201</v>
      </c>
      <c r="W588" s="1">
        <v>0.69234798663358699</v>
      </c>
      <c r="X588">
        <v>0.268756825807832</v>
      </c>
      <c r="Y588">
        <v>3.8895187558580901E-2</v>
      </c>
      <c r="Z588">
        <v>0.30765201336641301</v>
      </c>
      <c r="AA588">
        <v>121.566070302442</v>
      </c>
      <c r="AB588">
        <v>3412.2116592238499</v>
      </c>
      <c r="AC588" s="1">
        <v>317.70922404948101</v>
      </c>
      <c r="AD588">
        <v>66410.869855527693</v>
      </c>
      <c r="AE588" s="1">
        <v>14</v>
      </c>
      <c r="AF588">
        <v>32184</v>
      </c>
      <c r="AG588" s="1">
        <v>42876.009247772599</v>
      </c>
      <c r="AH588" s="1">
        <v>63.8499354431356</v>
      </c>
      <c r="AI588">
        <v>20.9793991643552</v>
      </c>
      <c r="AJ588">
        <v>41.1534965724329</v>
      </c>
      <c r="AK588">
        <v>2.5</v>
      </c>
      <c r="AL588">
        <v>1.2169030000000001</v>
      </c>
      <c r="AM588">
        <v>2.1283780000000001</v>
      </c>
      <c r="AN588">
        <v>0</v>
      </c>
      <c r="AO588">
        <v>0.92521937780044705</v>
      </c>
      <c r="AP588">
        <v>2104.7609033005501</v>
      </c>
      <c r="AQ588" s="1">
        <v>2820.9777010740099</v>
      </c>
      <c r="AR588" s="1">
        <v>8836.2539742714907</v>
      </c>
      <c r="AS588" s="1">
        <v>939.60453595658305</v>
      </c>
      <c r="AT588">
        <v>557.48216055147202</v>
      </c>
      <c r="AU588">
        <v>15259.079275154099</v>
      </c>
      <c r="AV588" s="1">
        <v>10781.5978359684</v>
      </c>
      <c r="AW588" s="1">
        <v>0.58167522059999999</v>
      </c>
      <c r="AX588">
        <v>2960.5950154234001</v>
      </c>
      <c r="AY588" s="1">
        <v>0.15972630260000001</v>
      </c>
      <c r="AZ588">
        <v>1907.2266909947</v>
      </c>
      <c r="BA588" s="1">
        <v>0.1028962982</v>
      </c>
      <c r="BB588">
        <v>2886.0061612579002</v>
      </c>
      <c r="BC588" s="1">
        <v>0.15570217850000001</v>
      </c>
      <c r="BD588">
        <v>18535.4257036444</v>
      </c>
      <c r="BE588" s="1">
        <v>0.54545392152400796</v>
      </c>
      <c r="BF588">
        <v>0.22373073335136001</v>
      </c>
      <c r="BG588">
        <v>0.186074859407099</v>
      </c>
      <c r="BH588">
        <v>3.6990894530317397E-2</v>
      </c>
      <c r="BI588">
        <v>7.7495911872156901E-3</v>
      </c>
    </row>
    <row r="589" spans="1:61" x14ac:dyDescent="0.35">
      <c r="A589" t="s">
        <v>1827</v>
      </c>
      <c r="B589" t="s">
        <v>1214</v>
      </c>
      <c r="C589">
        <v>5</v>
      </c>
      <c r="D589">
        <v>246.65066419999999</v>
      </c>
      <c r="E589">
        <v>1233.2533209999999</v>
      </c>
      <c r="F589" t="e">
        <v>#N/A</v>
      </c>
      <c r="G589">
        <v>0.165780947447284</v>
      </c>
      <c r="H589" t="e">
        <v>#N/A</v>
      </c>
      <c r="I589">
        <v>5.1311315573462302E-2</v>
      </c>
      <c r="J589">
        <v>0.663739124509095</v>
      </c>
      <c r="K589">
        <v>0.112465808105651</v>
      </c>
      <c r="L589">
        <v>0.52288964519104597</v>
      </c>
      <c r="M589">
        <v>1.4373950076713601E-2</v>
      </c>
      <c r="N589">
        <v>0.165838591196905</v>
      </c>
      <c r="O589">
        <v>69665.749158239996</v>
      </c>
      <c r="P589" s="1">
        <v>0.14851485148514901</v>
      </c>
      <c r="Q589">
        <v>0.10891089108910899</v>
      </c>
      <c r="R589">
        <v>0.74257425742574301</v>
      </c>
      <c r="S589">
        <v>15.1</v>
      </c>
      <c r="T589">
        <v>81830.728476820004</v>
      </c>
      <c r="U589" s="1">
        <v>81.672405364238401</v>
      </c>
      <c r="V589">
        <v>269837.61919259402</v>
      </c>
      <c r="W589" s="1">
        <v>0.76056606362425105</v>
      </c>
      <c r="X589">
        <v>0.19291723909509201</v>
      </c>
      <c r="Y589">
        <v>4.6516697280656702E-2</v>
      </c>
      <c r="Z589">
        <v>0.239433936375749</v>
      </c>
      <c r="AA589">
        <v>269.83761919259399</v>
      </c>
      <c r="AB589">
        <v>13531.0667450455</v>
      </c>
      <c r="AC589" s="1">
        <v>1290.4954828822199</v>
      </c>
      <c r="AD589" s="1">
        <v>225172.67994145601</v>
      </c>
      <c r="AE589" s="1">
        <v>427</v>
      </c>
      <c r="AF589">
        <v>42604</v>
      </c>
      <c r="AG589" s="1">
        <v>58696.449799196802</v>
      </c>
      <c r="AH589" s="1">
        <v>83.109987635451205</v>
      </c>
      <c r="AI589">
        <v>43.214596489542302</v>
      </c>
      <c r="AJ589">
        <v>69.520288903316299</v>
      </c>
      <c r="AK589">
        <v>0.5</v>
      </c>
      <c r="AL589">
        <v>0.40319899999999997</v>
      </c>
      <c r="AM589">
        <v>0.498392</v>
      </c>
      <c r="AN589">
        <v>0</v>
      </c>
      <c r="AO589">
        <v>1.29983748256428</v>
      </c>
      <c r="AP589">
        <v>2884.3799967354798</v>
      </c>
      <c r="AQ589" s="1">
        <v>3321.3713113528302</v>
      </c>
      <c r="AR589" s="1">
        <v>9386.8153548641494</v>
      </c>
      <c r="AS589" s="1">
        <v>1513.5781256087901</v>
      </c>
      <c r="AT589" s="1">
        <v>280.19609930569999</v>
      </c>
      <c r="AU589">
        <v>17386.3408878669</v>
      </c>
      <c r="AV589" s="1">
        <v>4477.2386615190999</v>
      </c>
      <c r="AW589" s="1">
        <v>0.22803546720000001</v>
      </c>
      <c r="AX589">
        <v>12003.028423658099</v>
      </c>
      <c r="AY589" s="1">
        <v>0.61134024809999998</v>
      </c>
      <c r="AZ589">
        <v>853.76478461049999</v>
      </c>
      <c r="BA589">
        <v>4.3484090599999997E-2</v>
      </c>
      <c r="BB589">
        <v>2299.9255868650998</v>
      </c>
      <c r="BC589" s="1">
        <v>0.1171401941</v>
      </c>
      <c r="BD589">
        <v>19633.957456652799</v>
      </c>
      <c r="BE589" s="1">
        <v>0.48660201482642801</v>
      </c>
      <c r="BF589">
        <v>0.189168037436445</v>
      </c>
      <c r="BG589">
        <v>0.27715608861697999</v>
      </c>
      <c r="BH589">
        <v>3.4660783680220297E-2</v>
      </c>
      <c r="BI589">
        <v>1.2413075439927E-2</v>
      </c>
    </row>
    <row r="590" spans="1:61" x14ac:dyDescent="0.35">
      <c r="A590" t="s">
        <v>1828</v>
      </c>
      <c r="B590" t="s">
        <v>1215</v>
      </c>
      <c r="C590">
        <v>85</v>
      </c>
      <c r="D590">
        <v>13.977408058823499</v>
      </c>
      <c r="E590">
        <v>1188.0796849999999</v>
      </c>
      <c r="F590" t="e">
        <v>#N/A</v>
      </c>
      <c r="G590">
        <v>1.16960043977779E-2</v>
      </c>
      <c r="H590" t="e">
        <v>#N/A</v>
      </c>
      <c r="I590">
        <v>0.301466621975231</v>
      </c>
      <c r="J590">
        <v>0.65361875787942103</v>
      </c>
      <c r="K590">
        <v>2.5719902145145301E-2</v>
      </c>
      <c r="L590">
        <v>0.63999468887781996</v>
      </c>
      <c r="M590">
        <v>0.12915088877761999</v>
      </c>
      <c r="N590">
        <v>0.14046524169132299</v>
      </c>
      <c r="O590">
        <v>69116.604374179995</v>
      </c>
      <c r="P590" s="1">
        <v>0.13592233009708701</v>
      </c>
      <c r="Q590">
        <v>7.7669902912621394E-2</v>
      </c>
      <c r="R590">
        <v>0.78640776699029102</v>
      </c>
      <c r="S590">
        <v>13</v>
      </c>
      <c r="T590">
        <v>88347</v>
      </c>
      <c r="U590" s="1">
        <v>91.390744999999995</v>
      </c>
      <c r="V590">
        <v>206575.26014343099</v>
      </c>
      <c r="W590" s="1">
        <v>0.75794929076310702</v>
      </c>
      <c r="X590">
        <v>0.16542725974845501</v>
      </c>
      <c r="Y590">
        <v>7.66234494884383E-2</v>
      </c>
      <c r="Z590">
        <v>0.24205070923689301</v>
      </c>
      <c r="AA590">
        <v>206.575260143431</v>
      </c>
      <c r="AB590">
        <v>5731.9875812875298</v>
      </c>
      <c r="AC590" s="1">
        <v>631.88802862158195</v>
      </c>
      <c r="AD590">
        <v>142106.65591666801</v>
      </c>
      <c r="AE590" s="1">
        <v>145</v>
      </c>
      <c r="AF590">
        <v>36251</v>
      </c>
      <c r="AG590" s="1">
        <v>55521.820191743303</v>
      </c>
      <c r="AH590" s="1">
        <v>45.899902847726203</v>
      </c>
      <c r="AI590">
        <v>24.999994624288298</v>
      </c>
      <c r="AJ590">
        <v>31.9291948908953</v>
      </c>
      <c r="AK590">
        <v>0</v>
      </c>
      <c r="AL590">
        <v>0</v>
      </c>
      <c r="AM590">
        <v>0</v>
      </c>
      <c r="AN590">
        <v>1471.3445588458201</v>
      </c>
      <c r="AO590" s="1">
        <v>1.2427648838102401</v>
      </c>
      <c r="AP590">
        <v>2673.0104302726099</v>
      </c>
      <c r="AQ590" s="1">
        <v>3567.9622617232098</v>
      </c>
      <c r="AR590" s="1">
        <v>9244.5001279522803</v>
      </c>
      <c r="AS590" s="1">
        <v>600.74111948139205</v>
      </c>
      <c r="AT590">
        <v>697.84182868171797</v>
      </c>
      <c r="AU590">
        <v>16784.0557681112</v>
      </c>
      <c r="AV590" s="1">
        <v>8445.1143782095005</v>
      </c>
      <c r="AW590" s="1">
        <v>0.43461916369999998</v>
      </c>
      <c r="AX590">
        <v>6572.0317637346998</v>
      </c>
      <c r="AY590" s="1">
        <v>0.33822288499999997</v>
      </c>
      <c r="AZ590">
        <v>813.00461251820002</v>
      </c>
      <c r="BA590">
        <v>4.18404499E-2</v>
      </c>
      <c r="BB590">
        <v>3600.9169112722998</v>
      </c>
      <c r="BC590" s="1">
        <v>0.18531750150000001</v>
      </c>
      <c r="BD590">
        <v>19431.067665734699</v>
      </c>
      <c r="BE590" s="1">
        <v>0.54041736900423398</v>
      </c>
      <c r="BF590">
        <v>0.25146614602134298</v>
      </c>
      <c r="BG590">
        <v>0.148642618209821</v>
      </c>
      <c r="BH590">
        <v>4.58669592157675E-2</v>
      </c>
      <c r="BI590">
        <v>1.3606907548834E-2</v>
      </c>
    </row>
    <row r="591" spans="1:61" x14ac:dyDescent="0.35">
      <c r="A591" t="s">
        <v>1829</v>
      </c>
      <c r="B591" t="s">
        <v>1216</v>
      </c>
      <c r="C591">
        <v>42</v>
      </c>
      <c r="D591">
        <v>22.149244452381001</v>
      </c>
      <c r="E591">
        <v>930.26826700000004</v>
      </c>
      <c r="F591" t="e">
        <v>#N/A</v>
      </c>
      <c r="G591" t="e">
        <v>#N/A</v>
      </c>
      <c r="H591" t="e">
        <v>#N/A</v>
      </c>
      <c r="I591">
        <v>2.4499448569302001E-2</v>
      </c>
      <c r="J591">
        <v>0.93007271529355096</v>
      </c>
      <c r="K591">
        <v>3.4653076038543298E-2</v>
      </c>
      <c r="L591">
        <v>0.43258437812795802</v>
      </c>
      <c r="M591" t="e">
        <v>#N/A</v>
      </c>
      <c r="N591">
        <v>0.13948445160145601</v>
      </c>
      <c r="O591">
        <v>71241.704968410006</v>
      </c>
      <c r="P591" s="1">
        <v>0.14492753623188401</v>
      </c>
      <c r="Q591">
        <v>0.173913043478261</v>
      </c>
      <c r="R591">
        <v>0.68115942028985499</v>
      </c>
      <c r="S591">
        <v>9.9700000000000006</v>
      </c>
      <c r="T591">
        <v>89143.831494479993</v>
      </c>
      <c r="U591" s="1">
        <v>93.306746940822507</v>
      </c>
      <c r="V591">
        <v>199217.383387323</v>
      </c>
      <c r="W591" s="1">
        <v>0.82503335615622697</v>
      </c>
      <c r="X591">
        <v>0.10927933813356901</v>
      </c>
      <c r="Y591">
        <v>6.56873057102038E-2</v>
      </c>
      <c r="Z591">
        <v>0.174966643843773</v>
      </c>
      <c r="AA591">
        <v>199.217383387323</v>
      </c>
      <c r="AB591">
        <v>5379.6750652787796</v>
      </c>
      <c r="AC591" s="1">
        <v>545.29375879484905</v>
      </c>
      <c r="AD591">
        <v>149092.64547473</v>
      </c>
      <c r="AE591" s="1">
        <v>165</v>
      </c>
      <c r="AF591">
        <v>41984.5</v>
      </c>
      <c r="AG591" s="1">
        <v>66722.033195020704</v>
      </c>
      <c r="AH591" s="1">
        <v>42.849902329149899</v>
      </c>
      <c r="AI591">
        <v>25.349992259637201</v>
      </c>
      <c r="AJ591">
        <v>29.966877770678401</v>
      </c>
      <c r="AK591">
        <v>0</v>
      </c>
      <c r="AL591">
        <v>0</v>
      </c>
      <c r="AM591">
        <v>0</v>
      </c>
      <c r="AN591">
        <v>0</v>
      </c>
      <c r="AO591">
        <v>0.955917501371919</v>
      </c>
      <c r="AP591">
        <v>1878.2315832772599</v>
      </c>
      <c r="AQ591" s="1">
        <v>2477.8438776951202</v>
      </c>
      <c r="AR591" s="1">
        <v>7627.8931591246001</v>
      </c>
      <c r="AS591" s="1">
        <v>540.88755668583894</v>
      </c>
      <c r="AT591">
        <v>272.895022871935</v>
      </c>
      <c r="AU591">
        <v>12797.7511996548</v>
      </c>
      <c r="AV591" s="1">
        <v>8205.1734712910002</v>
      </c>
      <c r="AW591" s="1">
        <v>0.46481699160000001</v>
      </c>
      <c r="AX591">
        <v>4417.4184882794998</v>
      </c>
      <c r="AY591" s="1">
        <v>0.2502434811</v>
      </c>
      <c r="AZ591">
        <v>2056.5886216681001</v>
      </c>
      <c r="BA591" s="1">
        <v>0.1165042201</v>
      </c>
      <c r="BB591">
        <v>2973.301190832</v>
      </c>
      <c r="BC591" s="1">
        <v>0.1684353072</v>
      </c>
      <c r="BD591">
        <v>17652.481772070601</v>
      </c>
      <c r="BE591" s="1">
        <v>0.57965692248423495</v>
      </c>
      <c r="BF591">
        <v>0.21599537355895501</v>
      </c>
      <c r="BG591">
        <v>0.15439250788376299</v>
      </c>
      <c r="BH591">
        <v>3.7268971154533898E-2</v>
      </c>
      <c r="BI591">
        <v>1.2686224918512699E-2</v>
      </c>
    </row>
    <row r="592" spans="1:61" x14ac:dyDescent="0.35">
      <c r="A592" t="s">
        <v>1830</v>
      </c>
      <c r="B592" t="s">
        <v>1217</v>
      </c>
      <c r="C592">
        <v>31</v>
      </c>
      <c r="D592">
        <v>209.67643383871001</v>
      </c>
      <c r="E592">
        <v>6499.9694490000002</v>
      </c>
      <c r="F592">
        <v>1.7354078399269401E-2</v>
      </c>
      <c r="G592">
        <v>0.15979386010921301</v>
      </c>
      <c r="H592" t="e">
        <v>#N/A</v>
      </c>
      <c r="I592">
        <v>4.4117361579836999E-2</v>
      </c>
      <c r="J592">
        <v>0.69156360578333698</v>
      </c>
      <c r="K592">
        <v>8.6454313793501006E-2</v>
      </c>
      <c r="L592">
        <v>0.50399713514060895</v>
      </c>
      <c r="M592">
        <v>1.21333084509661E-2</v>
      </c>
      <c r="N592">
        <v>0.189701462051032</v>
      </c>
      <c r="O592">
        <v>77520.197545870004</v>
      </c>
      <c r="P592" s="1">
        <v>9.4298245614035103E-2</v>
      </c>
      <c r="Q592">
        <v>0.109649122807018</v>
      </c>
      <c r="R592">
        <v>0.79605263157894701</v>
      </c>
      <c r="S592">
        <v>47.5</v>
      </c>
      <c r="T592">
        <v>96448.589473679996</v>
      </c>
      <c r="U592" s="1">
        <v>136.841462084211</v>
      </c>
      <c r="V592">
        <v>304804.70493669901</v>
      </c>
      <c r="W592" s="1">
        <v>0.72478605077766001</v>
      </c>
      <c r="X592">
        <v>0.202351497064232</v>
      </c>
      <c r="Y592">
        <v>7.2862452158107494E-2</v>
      </c>
      <c r="Z592">
        <v>0.27521394922233999</v>
      </c>
      <c r="AA592">
        <v>304.80470493669901</v>
      </c>
      <c r="AB592">
        <v>13354.9895397362</v>
      </c>
      <c r="AC592" s="1">
        <v>1291.02253415838</v>
      </c>
      <c r="AD592" s="1">
        <v>258568.098204963</v>
      </c>
      <c r="AE592" s="1">
        <v>489</v>
      </c>
      <c r="AF592">
        <v>43729</v>
      </c>
      <c r="AG592" s="1">
        <v>68176.431352430605</v>
      </c>
      <c r="AH592" s="1">
        <v>59.0999970628299</v>
      </c>
      <c r="AI592">
        <v>41.799999740940102</v>
      </c>
      <c r="AJ592">
        <v>45.528097575900503</v>
      </c>
      <c r="AK592">
        <v>1.3</v>
      </c>
      <c r="AL592">
        <v>1.0148809999999999</v>
      </c>
      <c r="AM592">
        <v>1.215476</v>
      </c>
      <c r="AN592">
        <v>0</v>
      </c>
      <c r="AO592">
        <v>1.1155003038237199</v>
      </c>
      <c r="AP592">
        <v>2240.9013233502001</v>
      </c>
      <c r="AQ592" s="1">
        <v>3555.58541641385</v>
      </c>
      <c r="AR592" s="1">
        <v>8974.8531431905194</v>
      </c>
      <c r="AS592" s="1">
        <v>1365.80225024993</v>
      </c>
      <c r="AT592" s="1">
        <v>397.84950380002903</v>
      </c>
      <c r="AU592">
        <v>16534.991637004499</v>
      </c>
      <c r="AV592" s="1">
        <v>4138.5438108097997</v>
      </c>
      <c r="AW592" s="1">
        <v>0.22536299300000001</v>
      </c>
      <c r="AX592">
        <v>11722.579759791801</v>
      </c>
      <c r="AY592" s="1">
        <v>0.63834908629999998</v>
      </c>
      <c r="AZ592">
        <v>1161.7084120853001</v>
      </c>
      <c r="BA592">
        <v>6.3260435700000006E-2</v>
      </c>
      <c r="BB592">
        <v>1341.0695425586</v>
      </c>
      <c r="BC592" s="1">
        <v>7.3027485000000003E-2</v>
      </c>
      <c r="BD592">
        <v>18363.901525245499</v>
      </c>
      <c r="BE592" s="1">
        <v>0.56331432507703405</v>
      </c>
      <c r="BF592">
        <v>0.21065375359836</v>
      </c>
      <c r="BG592">
        <v>0.17957156906994901</v>
      </c>
      <c r="BH592">
        <v>2.9529305106775199E-2</v>
      </c>
      <c r="BI592">
        <v>1.6931047147881999E-2</v>
      </c>
    </row>
    <row r="593" spans="1:61" x14ac:dyDescent="0.35">
      <c r="A593" t="s">
        <v>1831</v>
      </c>
      <c r="B593" t="s">
        <v>1218</v>
      </c>
      <c r="C593">
        <v>161</v>
      </c>
      <c r="D593">
        <v>12.6259567888199</v>
      </c>
      <c r="E593">
        <v>2032.779043</v>
      </c>
      <c r="F593">
        <v>5.6996893975626997E-3</v>
      </c>
      <c r="G593">
        <v>2.9729168143631999E-2</v>
      </c>
      <c r="H593" t="e">
        <v>#N/A</v>
      </c>
      <c r="I593">
        <v>5.8721614846362999E-2</v>
      </c>
      <c r="J593">
        <v>0.79399911909322596</v>
      </c>
      <c r="K593">
        <v>0.11077139859441</v>
      </c>
      <c r="L593">
        <v>0.60090296515101105</v>
      </c>
      <c r="M593">
        <v>1.8551493828500298E-2</v>
      </c>
      <c r="N593">
        <v>0.17202812256205199</v>
      </c>
      <c r="O593">
        <v>65130.884171040001</v>
      </c>
      <c r="P593" s="1">
        <v>0.23404255319148901</v>
      </c>
      <c r="Q593">
        <v>0.205673758865248</v>
      </c>
      <c r="R593">
        <v>0.560283687943262</v>
      </c>
      <c r="S593">
        <v>16.600000000000001</v>
      </c>
      <c r="T593">
        <v>106349.63855421</v>
      </c>
      <c r="U593" s="1">
        <v>122.45656885542201</v>
      </c>
      <c r="V593">
        <v>373818.53311442299</v>
      </c>
      <c r="W593" s="1">
        <v>0.719437819513149</v>
      </c>
      <c r="X593">
        <v>0.21567992271728401</v>
      </c>
      <c r="Y593">
        <v>6.4882257769567006E-2</v>
      </c>
      <c r="Z593">
        <v>0.280562180486851</v>
      </c>
      <c r="AA593">
        <v>373.81853311442302</v>
      </c>
      <c r="AB593">
        <v>7587.9393056100098</v>
      </c>
      <c r="AC593" s="1">
        <v>626.63723063579403</v>
      </c>
      <c r="AD593">
        <v>213284.94193952699</v>
      </c>
      <c r="AE593" s="1">
        <v>404</v>
      </c>
      <c r="AF593">
        <v>39764</v>
      </c>
      <c r="AG593" s="1">
        <v>88901.095122209299</v>
      </c>
      <c r="AH593" s="1">
        <v>24.5999820296406</v>
      </c>
      <c r="AI593">
        <v>20</v>
      </c>
      <c r="AJ593">
        <v>19.999997559385001</v>
      </c>
      <c r="AK593">
        <v>0.2</v>
      </c>
      <c r="AL593">
        <v>0.2</v>
      </c>
      <c r="AM593">
        <v>0.2</v>
      </c>
      <c r="AN593">
        <v>2629.8135197766301</v>
      </c>
      <c r="AO593" s="1">
        <v>0.97356258590248801</v>
      </c>
      <c r="AP593">
        <v>1691.8227791863401</v>
      </c>
      <c r="AQ593" s="1">
        <v>5204.1327543339903</v>
      </c>
      <c r="AR593" s="1">
        <v>8158.4399726616002</v>
      </c>
      <c r="AS593" s="1">
        <v>1215.1202849644901</v>
      </c>
      <c r="AT593" s="1">
        <v>730.64947964440398</v>
      </c>
      <c r="AU593">
        <v>17000.1652707908</v>
      </c>
      <c r="AV593" s="1">
        <v>6060.7932401809003</v>
      </c>
      <c r="AW593" s="1">
        <v>0.33559985869999998</v>
      </c>
      <c r="AX593">
        <v>6534.5388283794</v>
      </c>
      <c r="AY593" s="1">
        <v>0.3618322256</v>
      </c>
      <c r="AZ593">
        <v>1104.6910309468001</v>
      </c>
      <c r="BA593">
        <v>6.1169246199999999E-2</v>
      </c>
      <c r="BB593">
        <v>4359.5591190110999</v>
      </c>
      <c r="BC593" s="1">
        <v>0.2413986695</v>
      </c>
      <c r="BD593">
        <v>18059.582218518201</v>
      </c>
      <c r="BE593" s="1">
        <v>0.57282018715467897</v>
      </c>
      <c r="BF593">
        <v>0.218140276676145</v>
      </c>
      <c r="BG593">
        <v>0.15533055808395799</v>
      </c>
      <c r="BH593">
        <v>3.5929832031489702E-2</v>
      </c>
      <c r="BI593">
        <v>1.7779146053728101E-2</v>
      </c>
    </row>
    <row r="594" spans="1:61" x14ac:dyDescent="0.35">
      <c r="A594" t="s">
        <v>1832</v>
      </c>
      <c r="B594" t="s">
        <v>1219</v>
      </c>
      <c r="C594">
        <v>15</v>
      </c>
      <c r="D594">
        <v>30.093709466666699</v>
      </c>
      <c r="E594">
        <v>451.405642</v>
      </c>
      <c r="F594" t="e">
        <v>#N/A</v>
      </c>
      <c r="G594">
        <v>0.14946969903118101</v>
      </c>
      <c r="H594" t="e">
        <v>#N/A</v>
      </c>
      <c r="I594">
        <v>3.2238682185985502E-2</v>
      </c>
      <c r="J594">
        <v>0.72080040998127604</v>
      </c>
      <c r="K594">
        <v>9.7262864239910804E-2</v>
      </c>
      <c r="L594">
        <v>1</v>
      </c>
      <c r="M594" t="e">
        <v>#N/A</v>
      </c>
      <c r="N594">
        <v>0.22692666315603299</v>
      </c>
      <c r="O594">
        <v>63782.86060606</v>
      </c>
      <c r="P594" s="1">
        <v>6.8965517241379296E-2</v>
      </c>
      <c r="Q594">
        <v>0.20689655172413801</v>
      </c>
      <c r="R594">
        <v>0.72413793103448298</v>
      </c>
      <c r="S594">
        <v>7</v>
      </c>
      <c r="T594">
        <v>57451.428571420001</v>
      </c>
      <c r="U594" s="1">
        <v>64.486520285714306</v>
      </c>
      <c r="V594">
        <v>124800.94344944</v>
      </c>
      <c r="W594" s="1">
        <v>0.84971345954663002</v>
      </c>
      <c r="X594">
        <v>9.5306629792574399E-2</v>
      </c>
      <c r="Y594">
        <v>5.4979910660795897E-2</v>
      </c>
      <c r="Z594">
        <v>0.15028654045337</v>
      </c>
      <c r="AA594">
        <v>124.80094344944</v>
      </c>
      <c r="AB594">
        <v>3882.1978215327699</v>
      </c>
      <c r="AC594" s="1">
        <v>500.10391762006401</v>
      </c>
      <c r="AD594">
        <v>92283.757740458896</v>
      </c>
      <c r="AE594" s="1">
        <v>42</v>
      </c>
      <c r="AF594">
        <v>38137</v>
      </c>
      <c r="AG594" s="1">
        <v>50670.1726618705</v>
      </c>
      <c r="AH594" s="1">
        <v>49.949957059928799</v>
      </c>
      <c r="AI594">
        <v>29.4499839458793</v>
      </c>
      <c r="AJ594">
        <v>35.011491512670503</v>
      </c>
      <c r="AK594">
        <v>1.5</v>
      </c>
      <c r="AL594">
        <v>1.279671</v>
      </c>
      <c r="AM594">
        <v>1.4805330000000001</v>
      </c>
      <c r="AN594">
        <v>0</v>
      </c>
      <c r="AO594">
        <v>0.87385552450197801</v>
      </c>
      <c r="AP594">
        <v>2560.0227433577402</v>
      </c>
      <c r="AQ594" s="1">
        <v>3816.63599144824</v>
      </c>
      <c r="AR594" s="1">
        <v>11387.700599453299</v>
      </c>
      <c r="AS594" s="1">
        <v>1309.4000495456801</v>
      </c>
      <c r="AT594" s="1">
        <v>679.89777141509501</v>
      </c>
      <c r="AU594">
        <v>19753.65715522</v>
      </c>
      <c r="AV594" s="1">
        <v>13751.414768869399</v>
      </c>
      <c r="AW594" s="1">
        <v>0.66114443899999997</v>
      </c>
      <c r="AX594">
        <v>3212.9383763917999</v>
      </c>
      <c r="AY594" s="1">
        <v>0.15447256710000001</v>
      </c>
      <c r="AZ594">
        <v>1075.023271859</v>
      </c>
      <c r="BA594">
        <v>5.16852753E-2</v>
      </c>
      <c r="BB594">
        <v>2760.0343590298999</v>
      </c>
      <c r="BC594" s="1">
        <v>0.13269771859999999</v>
      </c>
      <c r="BD594">
        <v>20799.4107761501</v>
      </c>
      <c r="BE594" s="1">
        <v>0.51878058020257101</v>
      </c>
      <c r="BF594">
        <v>0.236132417380855</v>
      </c>
      <c r="BG594">
        <v>0.19305948488536101</v>
      </c>
      <c r="BH594">
        <v>3.40679033140555E-2</v>
      </c>
      <c r="BI594">
        <v>1.7959614217158099E-2</v>
      </c>
    </row>
    <row r="595" spans="1:61" x14ac:dyDescent="0.35">
      <c r="A595" t="s">
        <v>1833</v>
      </c>
      <c r="B595" t="s">
        <v>1220</v>
      </c>
      <c r="C595">
        <v>12</v>
      </c>
      <c r="D595">
        <v>317.189977666667</v>
      </c>
      <c r="E595">
        <v>3806.279732</v>
      </c>
      <c r="F595">
        <v>3.9344382632197902E-2</v>
      </c>
      <c r="G595">
        <v>0.53278169147282906</v>
      </c>
      <c r="H595" t="e">
        <v>#N/A</v>
      </c>
      <c r="I595">
        <v>0.27490058471989798</v>
      </c>
      <c r="J595">
        <v>6.9170920663443505E-2</v>
      </c>
      <c r="K595">
        <v>8.2174806290339103E-2</v>
      </c>
      <c r="L595">
        <v>0.84967609864029503</v>
      </c>
      <c r="M595">
        <v>0.223878561125051</v>
      </c>
      <c r="N595">
        <v>0.153556581996318</v>
      </c>
      <c r="O595">
        <v>63801.000662710001</v>
      </c>
      <c r="P595" s="1">
        <v>0.38613861386138598</v>
      </c>
      <c r="Q595">
        <v>0.16171617161716201</v>
      </c>
      <c r="R595">
        <v>0.45214521452145201</v>
      </c>
      <c r="S595">
        <v>28.27</v>
      </c>
      <c r="T595">
        <v>106067.82773257</v>
      </c>
      <c r="U595" s="1">
        <v>134.640245206933</v>
      </c>
      <c r="V595">
        <v>199590.48821690801</v>
      </c>
      <c r="W595" s="1">
        <v>0.77089351767150704</v>
      </c>
      <c r="X595">
        <v>0.18859201316292801</v>
      </c>
      <c r="Y595">
        <v>4.0514469165564802E-2</v>
      </c>
      <c r="Z595">
        <v>0.22910648232849301</v>
      </c>
      <c r="AA595">
        <v>199.590488216908</v>
      </c>
      <c r="AB595">
        <v>7605.4649259288899</v>
      </c>
      <c r="AC595" s="1">
        <v>754.89174004828499</v>
      </c>
      <c r="AD595">
        <v>122833.726803902</v>
      </c>
      <c r="AE595" s="1">
        <v>95</v>
      </c>
      <c r="AF595">
        <v>40216</v>
      </c>
      <c r="AG595" s="1">
        <v>59935.110227358004</v>
      </c>
      <c r="AH595" s="1">
        <v>81.869979690519997</v>
      </c>
      <c r="AI595">
        <v>32.850798674905299</v>
      </c>
      <c r="AJ595">
        <v>50.182194349061199</v>
      </c>
      <c r="AK595">
        <v>2</v>
      </c>
      <c r="AL595">
        <v>1.061409</v>
      </c>
      <c r="AM595">
        <v>1.5727070000000001</v>
      </c>
      <c r="AN595">
        <v>0</v>
      </c>
      <c r="AO595">
        <v>1.1966316162367601</v>
      </c>
      <c r="AP595">
        <v>2141.56096869866</v>
      </c>
      <c r="AQ595" s="1">
        <v>2975.3275737433401</v>
      </c>
      <c r="AR595" s="1">
        <v>8988.9113620196695</v>
      </c>
      <c r="AS595" s="1">
        <v>977.56525583706104</v>
      </c>
      <c r="AT595">
        <v>1066.26688676596</v>
      </c>
      <c r="AU595" s="1">
        <v>16149.632047064701</v>
      </c>
      <c r="AV595" s="1">
        <v>7621.5182705667003</v>
      </c>
      <c r="AW595" s="1">
        <v>0.42256900739999997</v>
      </c>
      <c r="AX595">
        <v>6603.1604284188998</v>
      </c>
      <c r="AY595" s="1">
        <v>0.3661069683</v>
      </c>
      <c r="AZ595">
        <v>1007.3366756404</v>
      </c>
      <c r="BA595">
        <v>5.5850979299999999E-2</v>
      </c>
      <c r="BB595">
        <v>2804.1352585516001</v>
      </c>
      <c r="BC595" s="1">
        <v>0.155473045</v>
      </c>
      <c r="BD595">
        <v>18036.1506331776</v>
      </c>
      <c r="BE595" s="1">
        <v>0.57045330498327096</v>
      </c>
      <c r="BF595">
        <v>0.203603768875292</v>
      </c>
      <c r="BG595">
        <v>0.17773553979856099</v>
      </c>
      <c r="BH595">
        <v>3.4723040939161599E-2</v>
      </c>
      <c r="BI595">
        <v>1.34843454037144E-2</v>
      </c>
    </row>
    <row r="596" spans="1:61" x14ac:dyDescent="0.35">
      <c r="A596" t="s">
        <v>1834</v>
      </c>
      <c r="B596" t="s">
        <v>1221</v>
      </c>
      <c r="C596">
        <v>74</v>
      </c>
      <c r="D596">
        <v>7.9775573648648601</v>
      </c>
      <c r="E596">
        <v>590.33924500000001</v>
      </c>
      <c r="F596" t="e">
        <v>#N/A</v>
      </c>
      <c r="G596" t="e">
        <v>#N/A</v>
      </c>
      <c r="H596" t="e">
        <v>#N/A</v>
      </c>
      <c r="I596" t="e">
        <v>#N/A</v>
      </c>
      <c r="J596">
        <v>0.96831142617969301</v>
      </c>
      <c r="K596">
        <v>1.9708013374995E-2</v>
      </c>
      <c r="L596">
        <v>0.396911332787801</v>
      </c>
      <c r="M596" t="e">
        <v>#N/A</v>
      </c>
      <c r="N596">
        <v>0.18847465292936799</v>
      </c>
      <c r="O596">
        <v>59916.010605750002</v>
      </c>
      <c r="P596" s="1">
        <v>0.18867924528301899</v>
      </c>
      <c r="Q596">
        <v>0.15094339622641501</v>
      </c>
      <c r="R596">
        <v>0.660377358490566</v>
      </c>
      <c r="S596">
        <v>8</v>
      </c>
      <c r="T596">
        <v>72656.125</v>
      </c>
      <c r="U596" s="1">
        <v>73.792405625000001</v>
      </c>
      <c r="V596">
        <v>398667.75247171603</v>
      </c>
      <c r="W596" s="1">
        <v>0.34684784593719897</v>
      </c>
      <c r="X596">
        <v>3.7209258649763099E-2</v>
      </c>
      <c r="Y596">
        <v>0.61594289541303804</v>
      </c>
      <c r="Z596">
        <v>0.65315215406280103</v>
      </c>
      <c r="AA596">
        <v>398.66775247171603</v>
      </c>
      <c r="AB596">
        <v>12398.111868710301</v>
      </c>
      <c r="AC596" s="1">
        <v>462.02982828966401</v>
      </c>
      <c r="AD596">
        <v>377758.81114380702</v>
      </c>
      <c r="AE596" s="1">
        <v>580</v>
      </c>
      <c r="AF596">
        <v>42517</v>
      </c>
      <c r="AG596" s="1">
        <v>73904.710382513702</v>
      </c>
      <c r="AH596" s="1">
        <v>35.219997450360701</v>
      </c>
      <c r="AI596">
        <v>23.457899308798901</v>
      </c>
      <c r="AJ596">
        <v>34.105196085036603</v>
      </c>
      <c r="AK596">
        <v>0</v>
      </c>
      <c r="AL596">
        <v>0</v>
      </c>
      <c r="AM596">
        <v>0</v>
      </c>
      <c r="AN596">
        <v>0</v>
      </c>
      <c r="AO596">
        <v>0.73927280969801901</v>
      </c>
      <c r="AP596">
        <v>2915.4179983409399</v>
      </c>
      <c r="AQ596" s="1">
        <v>3402.0406859449099</v>
      </c>
      <c r="AR596" s="1">
        <v>9708.7783482868399</v>
      </c>
      <c r="AS596" s="1">
        <v>839.52604235213903</v>
      </c>
      <c r="AT596">
        <v>369.43916882910298</v>
      </c>
      <c r="AU596">
        <v>17235.202243753902</v>
      </c>
      <c r="AV596" s="1">
        <v>5844.1064144528</v>
      </c>
      <c r="AW596" s="1">
        <v>0.28543458329999999</v>
      </c>
      <c r="AX596">
        <v>12192.1805466351</v>
      </c>
      <c r="AY596" s="1">
        <v>0.5954836765</v>
      </c>
      <c r="AZ596">
        <v>1362.1807372116</v>
      </c>
      <c r="BA596" s="1">
        <v>6.6530871199999994E-2</v>
      </c>
      <c r="BB596">
        <v>1075.9483582733999</v>
      </c>
      <c r="BC596" s="1">
        <v>5.2550869100000001E-2</v>
      </c>
      <c r="BD596">
        <v>20474.4160565729</v>
      </c>
      <c r="BE596" s="1">
        <v>0.51947990469290695</v>
      </c>
      <c r="BF596">
        <v>0.29761143900575998</v>
      </c>
      <c r="BG596">
        <v>0.13216017740494301</v>
      </c>
      <c r="BH596">
        <v>3.1389147910584003E-2</v>
      </c>
      <c r="BI596">
        <v>1.9359330985806101E-2</v>
      </c>
    </row>
    <row r="597" spans="1:61" x14ac:dyDescent="0.35">
      <c r="A597" t="s">
        <v>1835</v>
      </c>
      <c r="B597" t="s">
        <v>1222</v>
      </c>
      <c r="C597">
        <v>70</v>
      </c>
      <c r="D597">
        <v>12.7855579142857</v>
      </c>
      <c r="E597">
        <v>894.98905400000001</v>
      </c>
      <c r="F597" t="e">
        <v>#N/A</v>
      </c>
      <c r="G597" t="e">
        <v>#N/A</v>
      </c>
      <c r="H597" t="e">
        <v>#N/A</v>
      </c>
      <c r="I597">
        <v>0.104064792105883</v>
      </c>
      <c r="J597">
        <v>0.85438446562530801</v>
      </c>
      <c r="K597">
        <v>3.73291355195597E-2</v>
      </c>
      <c r="L597">
        <v>0.30910019292225699</v>
      </c>
      <c r="M597" t="e">
        <v>#N/A</v>
      </c>
      <c r="N597">
        <v>0.16669572345822101</v>
      </c>
      <c r="O597">
        <v>58375.770643570002</v>
      </c>
      <c r="P597" s="1">
        <v>0.21212121212121199</v>
      </c>
      <c r="Q597">
        <v>0.28787878787878801</v>
      </c>
      <c r="R597">
        <v>0.5</v>
      </c>
      <c r="S597">
        <v>13</v>
      </c>
      <c r="T597">
        <v>55310.769230760001</v>
      </c>
      <c r="U597" s="1">
        <v>68.845311846153805</v>
      </c>
      <c r="V597">
        <v>259883.938200656</v>
      </c>
      <c r="W597" s="1">
        <v>0.69920648610312397</v>
      </c>
      <c r="X597">
        <v>6.4037791633533001E-2</v>
      </c>
      <c r="Y597">
        <v>0.23675572226334299</v>
      </c>
      <c r="Z597">
        <v>0.30079351389687597</v>
      </c>
      <c r="AA597">
        <v>259.88393820065602</v>
      </c>
      <c r="AB597">
        <v>8118.7897969531996</v>
      </c>
      <c r="AC597" s="1">
        <v>820.66010384971696</v>
      </c>
      <c r="AD597">
        <v>247066.112652168</v>
      </c>
      <c r="AE597" s="1">
        <v>467</v>
      </c>
      <c r="AF597">
        <v>47932</v>
      </c>
      <c r="AG597" s="1">
        <v>75195.459934465296</v>
      </c>
      <c r="AH597" s="1">
        <v>43.599988305323301</v>
      </c>
      <c r="AI597">
        <v>26.8999899342517</v>
      </c>
      <c r="AJ597">
        <v>32.931581307788797</v>
      </c>
      <c r="AK597">
        <v>3.5</v>
      </c>
      <c r="AL597">
        <v>2.7956949999999998</v>
      </c>
      <c r="AM597">
        <v>3.168714</v>
      </c>
      <c r="AN597">
        <v>0</v>
      </c>
      <c r="AO597">
        <v>0.722401100867616</v>
      </c>
      <c r="AP597">
        <v>1775.5687546096001</v>
      </c>
      <c r="AQ597" s="1">
        <v>2760.0288505874801</v>
      </c>
      <c r="AR597" s="1">
        <v>7690.2043765107301</v>
      </c>
      <c r="AS597" s="1">
        <v>993.58553719250301</v>
      </c>
      <c r="AT597" s="1">
        <v>378.57327805933102</v>
      </c>
      <c r="AU597">
        <v>13597.9607969596</v>
      </c>
      <c r="AV597" s="1">
        <v>5769.3428118917</v>
      </c>
      <c r="AW597" s="1">
        <v>0.4061208328</v>
      </c>
      <c r="AX597">
        <v>5993.3276829871002</v>
      </c>
      <c r="AY597" s="1">
        <v>0.42188777989999998</v>
      </c>
      <c r="AZ597">
        <v>1590.2996316947001</v>
      </c>
      <c r="BA597" s="1">
        <v>0.1119458198</v>
      </c>
      <c r="BB597">
        <v>853.00589149810003</v>
      </c>
      <c r="BC597" s="1">
        <v>6.0045567500000001E-2</v>
      </c>
      <c r="BD597">
        <v>14205.9760180716</v>
      </c>
      <c r="BE597" s="1">
        <v>0.56540029462525998</v>
      </c>
      <c r="BF597">
        <v>0.23096841197832099</v>
      </c>
      <c r="BG597">
        <v>0.147080611744555</v>
      </c>
      <c r="BH597">
        <v>3.9732136710921601E-2</v>
      </c>
      <c r="BI597">
        <v>1.6818544940942599E-2</v>
      </c>
    </row>
    <row r="598" spans="1:61" x14ac:dyDescent="0.35">
      <c r="A598" t="s">
        <v>1836</v>
      </c>
      <c r="B598" t="s">
        <v>1223</v>
      </c>
      <c r="C598">
        <v>41</v>
      </c>
      <c r="D598">
        <v>44.888923292682897</v>
      </c>
      <c r="E598">
        <v>1840.4458549999999</v>
      </c>
      <c r="F598">
        <v>3.51813986402853E-2</v>
      </c>
      <c r="G598">
        <v>0.22188538068390001</v>
      </c>
      <c r="H598" t="e">
        <v>#N/A</v>
      </c>
      <c r="I598">
        <v>5.66625359716081E-2</v>
      </c>
      <c r="J598">
        <v>0.60586961726644994</v>
      </c>
      <c r="K598">
        <v>7.9869778991715407E-2</v>
      </c>
      <c r="L598">
        <v>0.49379562282468198</v>
      </c>
      <c r="M598">
        <v>3.7803814501962997E-2</v>
      </c>
      <c r="N598">
        <v>0.15507917011514299</v>
      </c>
      <c r="O598">
        <v>81884.906687399998</v>
      </c>
      <c r="P598" s="1">
        <v>9.6296296296296297E-2</v>
      </c>
      <c r="Q598">
        <v>0.19259259259259301</v>
      </c>
      <c r="R598">
        <v>0.71111111111111103</v>
      </c>
      <c r="S598">
        <v>24</v>
      </c>
      <c r="T598">
        <v>80878.541666660007</v>
      </c>
      <c r="U598" s="1">
        <v>76.685243958333302</v>
      </c>
      <c r="V598">
        <v>405497.04191107501</v>
      </c>
      <c r="W598" s="1">
        <v>0.71670626113374503</v>
      </c>
      <c r="X598">
        <v>0.26746209794821901</v>
      </c>
      <c r="Y598">
        <v>1.5831640918035999E-2</v>
      </c>
      <c r="Z598">
        <v>0.28329373886625397</v>
      </c>
      <c r="AA598">
        <v>405.49704191107497</v>
      </c>
      <c r="AB598">
        <v>15602.790444492601</v>
      </c>
      <c r="AC598" s="1">
        <v>1330.5017060662201</v>
      </c>
      <c r="AD598" s="1">
        <v>315955.05932804599</v>
      </c>
      <c r="AE598" s="1">
        <v>550</v>
      </c>
      <c r="AF598">
        <v>43557</v>
      </c>
      <c r="AG598" s="1">
        <v>96801.178186802397</v>
      </c>
      <c r="AH598" s="1">
        <v>55.1499439699096</v>
      </c>
      <c r="AI598">
        <v>38.2099989614387</v>
      </c>
      <c r="AJ598">
        <v>38.209997188457301</v>
      </c>
      <c r="AK598">
        <v>0.89</v>
      </c>
      <c r="AL598">
        <v>0.89</v>
      </c>
      <c r="AM598">
        <v>0.89</v>
      </c>
      <c r="AN598">
        <v>0</v>
      </c>
      <c r="AO598">
        <v>0.94817103763074795</v>
      </c>
      <c r="AP598">
        <v>2431.20531790923</v>
      </c>
      <c r="AQ598" s="1">
        <v>3150.2869069734202</v>
      </c>
      <c r="AR598" s="1">
        <v>10205.2912933969</v>
      </c>
      <c r="AS598" s="1">
        <v>1061.2611040382899</v>
      </c>
      <c r="AT598">
        <v>282.54534551357398</v>
      </c>
      <c r="AU598">
        <v>17130.5899678315</v>
      </c>
      <c r="AV598" s="1">
        <v>2900.3732682267</v>
      </c>
      <c r="AW598" s="1">
        <v>0.14670659890000001</v>
      </c>
      <c r="AX598">
        <v>12908.570182949001</v>
      </c>
      <c r="AY598" s="1">
        <v>0.65294093320000002</v>
      </c>
      <c r="AZ598">
        <v>2088.0494438407</v>
      </c>
      <c r="BA598" s="1">
        <v>0.1056176581</v>
      </c>
      <c r="BB598">
        <v>1872.8967336395001</v>
      </c>
      <c r="BC598" s="1">
        <v>9.47348098E-2</v>
      </c>
      <c r="BD598">
        <v>19769.889628655899</v>
      </c>
      <c r="BE598" s="1">
        <v>0.56423734605465004</v>
      </c>
      <c r="BF598">
        <v>0.22957468281172</v>
      </c>
      <c r="BG598">
        <v>0.15329582013401799</v>
      </c>
      <c r="BH598">
        <v>3.6100030076035697E-2</v>
      </c>
      <c r="BI598">
        <v>1.67921209235759E-2</v>
      </c>
    </row>
    <row r="599" spans="1:61" x14ac:dyDescent="0.35">
      <c r="A599" t="s">
        <v>1837</v>
      </c>
      <c r="B599" t="s">
        <v>1224</v>
      </c>
      <c r="C599">
        <v>42</v>
      </c>
      <c r="D599">
        <v>73.585466047619093</v>
      </c>
      <c r="E599">
        <v>3090.5895740000001</v>
      </c>
      <c r="F599">
        <v>1.3693878664428101E-2</v>
      </c>
      <c r="G599">
        <v>2.6711890748807299E-2</v>
      </c>
      <c r="H599" t="e">
        <v>#N/A</v>
      </c>
      <c r="I599">
        <v>4.9045280532152798E-2</v>
      </c>
      <c r="J599">
        <v>0.83436414685233096</v>
      </c>
      <c r="K599">
        <v>7.5245693105944603E-2</v>
      </c>
      <c r="L599">
        <v>0.49479856609170098</v>
      </c>
      <c r="M599">
        <v>1.9929242267714999E-2</v>
      </c>
      <c r="N599">
        <v>0.16624657866892201</v>
      </c>
      <c r="O599">
        <v>73324.645934729997</v>
      </c>
      <c r="P599" s="1">
        <v>0.229787234042553</v>
      </c>
      <c r="Q599">
        <v>0.123404255319149</v>
      </c>
      <c r="R599">
        <v>0.64680851063829803</v>
      </c>
      <c r="S599">
        <v>24</v>
      </c>
      <c r="T599">
        <v>98097.625</v>
      </c>
      <c r="U599" s="1">
        <v>128.77456558333299</v>
      </c>
      <c r="V599">
        <v>330158.02828823001</v>
      </c>
      <c r="W599" s="1">
        <v>0.69990620972345496</v>
      </c>
      <c r="X599">
        <v>0.24986818674431799</v>
      </c>
      <c r="Y599">
        <v>5.0225603532226798E-2</v>
      </c>
      <c r="Z599">
        <v>0.30009379027654498</v>
      </c>
      <c r="AA599">
        <v>330.15802828823001</v>
      </c>
      <c r="AB599">
        <v>13092.398078477399</v>
      </c>
      <c r="AC599" s="1">
        <v>940.98708688648401</v>
      </c>
      <c r="AD599">
        <v>219757.22919700801</v>
      </c>
      <c r="AE599" s="1">
        <v>421</v>
      </c>
      <c r="AF599">
        <v>39741</v>
      </c>
      <c r="AG599" s="1">
        <v>70353.325672371604</v>
      </c>
      <c r="AH599" s="1">
        <v>80.099981755866196</v>
      </c>
      <c r="AI599">
        <v>31.647898951901499</v>
      </c>
      <c r="AJ599">
        <v>53.953699001463903</v>
      </c>
      <c r="AK599">
        <v>1</v>
      </c>
      <c r="AL599">
        <v>0.50139500000000004</v>
      </c>
      <c r="AM599">
        <v>0.84146399999999999</v>
      </c>
      <c r="AN599">
        <v>0</v>
      </c>
      <c r="AO599">
        <v>1.12830193871911</v>
      </c>
      <c r="AP599">
        <v>2118.8076233379502</v>
      </c>
      <c r="AQ599" s="1">
        <v>3980.0606568667599</v>
      </c>
      <c r="AR599" s="1">
        <v>10608.1819973162</v>
      </c>
      <c r="AS599" s="1">
        <v>1145.71981015814</v>
      </c>
      <c r="AT599">
        <v>548.925740341606</v>
      </c>
      <c r="AU599">
        <v>18401.6958280207</v>
      </c>
      <c r="AV599" s="1">
        <v>5131.5645021664004</v>
      </c>
      <c r="AW599" s="1">
        <v>0.25785348190000001</v>
      </c>
      <c r="AX599">
        <v>11323.434727047999</v>
      </c>
      <c r="AY599" s="1">
        <v>0.56898574899999999</v>
      </c>
      <c r="AZ599">
        <v>1533.3502911364999</v>
      </c>
      <c r="BA599">
        <v>7.7048570900000002E-2</v>
      </c>
      <c r="BB599">
        <v>1912.7371873940999</v>
      </c>
      <c r="BC599" s="1">
        <v>9.6112198100000004E-2</v>
      </c>
      <c r="BD599">
        <v>19901.086707744998</v>
      </c>
      <c r="BE599" s="1">
        <v>0.55400859385215995</v>
      </c>
      <c r="BF599">
        <v>0.25646628849256597</v>
      </c>
      <c r="BG599">
        <v>0.135429140126159</v>
      </c>
      <c r="BH599">
        <v>3.9711219080842797E-2</v>
      </c>
      <c r="BI599">
        <v>1.4384758448272399E-2</v>
      </c>
    </row>
    <row r="600" spans="1:61" x14ac:dyDescent="0.35">
      <c r="A600" t="s">
        <v>1838</v>
      </c>
      <c r="B600" t="s">
        <v>1225</v>
      </c>
      <c r="C600">
        <v>19</v>
      </c>
      <c r="D600">
        <v>532.70527178947395</v>
      </c>
      <c r="E600">
        <v>10121.400164000001</v>
      </c>
      <c r="F600">
        <v>3.2828761336260399E-2</v>
      </c>
      <c r="G600">
        <v>0.11174420915711999</v>
      </c>
      <c r="H600" t="e">
        <v>#N/A</v>
      </c>
      <c r="I600">
        <v>0.10938602624201101</v>
      </c>
      <c r="J600">
        <v>0.65684350297883898</v>
      </c>
      <c r="K600">
        <v>8.8549115312767407E-2</v>
      </c>
      <c r="L600">
        <v>0.31528234702145103</v>
      </c>
      <c r="M600">
        <v>7.3636668468849101E-2</v>
      </c>
      <c r="N600">
        <v>0.16963717822002899</v>
      </c>
      <c r="O600">
        <v>88424.638284639994</v>
      </c>
      <c r="P600" s="1">
        <v>0.25906735751295301</v>
      </c>
      <c r="Q600">
        <v>0.17746113989637299</v>
      </c>
      <c r="R600">
        <v>0.56347150259067402</v>
      </c>
      <c r="S600">
        <v>53.01</v>
      </c>
      <c r="T600">
        <v>123157.74269005</v>
      </c>
      <c r="U600" s="1">
        <v>190.93378917185399</v>
      </c>
      <c r="V600">
        <v>318349.09279257298</v>
      </c>
      <c r="W600" s="1">
        <v>0.787620452299854</v>
      </c>
      <c r="X600">
        <v>0.18902237711341599</v>
      </c>
      <c r="Y600">
        <v>2.33571705867298E-2</v>
      </c>
      <c r="Z600">
        <v>0.212379547700146</v>
      </c>
      <c r="AA600">
        <v>318.349092792573</v>
      </c>
      <c r="AB600">
        <v>14669.3719835421</v>
      </c>
      <c r="AC600" s="1">
        <v>1107.0125346740499</v>
      </c>
      <c r="AD600" s="1">
        <v>236746.47034722799</v>
      </c>
      <c r="AE600" s="1">
        <v>447</v>
      </c>
      <c r="AF600">
        <v>58731</v>
      </c>
      <c r="AG600" s="1">
        <v>106493.10355846499</v>
      </c>
      <c r="AH600" s="1">
        <v>106.93999099654999</v>
      </c>
      <c r="AI600">
        <v>40.5753999562058</v>
      </c>
      <c r="AJ600">
        <v>61.493698718717802</v>
      </c>
      <c r="AK600">
        <v>1.9</v>
      </c>
      <c r="AL600">
        <v>1.4064399999999999</v>
      </c>
      <c r="AM600">
        <v>1.5251159999999999</v>
      </c>
      <c r="AN600">
        <v>0</v>
      </c>
      <c r="AO600">
        <v>1.02053189193882</v>
      </c>
      <c r="AP600">
        <v>2043.5822924548499</v>
      </c>
      <c r="AQ600" s="1">
        <v>2586.4186975939401</v>
      </c>
      <c r="AR600" s="1">
        <v>10375.6687383554</v>
      </c>
      <c r="AS600" s="1">
        <v>1225.53914468469</v>
      </c>
      <c r="AT600" s="1">
        <v>985.96327269962899</v>
      </c>
      <c r="AU600">
        <v>17217.1721457885</v>
      </c>
      <c r="AV600" s="1">
        <v>3537.0483340887999</v>
      </c>
      <c r="AW600" s="1">
        <v>0.1885397181</v>
      </c>
      <c r="AX600">
        <v>13083.677186557499</v>
      </c>
      <c r="AY600" s="1">
        <v>0.69741563449999999</v>
      </c>
      <c r="AZ600">
        <v>1268.0676363542</v>
      </c>
      <c r="BA600">
        <v>6.7593397700000002E-2</v>
      </c>
      <c r="BB600">
        <v>871.43609505300003</v>
      </c>
      <c r="BC600" s="1">
        <v>4.6451249799999997E-2</v>
      </c>
      <c r="BD600">
        <v>18760.229252053501</v>
      </c>
      <c r="BE600" s="1">
        <v>0.59894041147469501</v>
      </c>
      <c r="BF600">
        <v>0.22907167452566199</v>
      </c>
      <c r="BG600">
        <v>0.12316471067439</v>
      </c>
      <c r="BH600">
        <v>3.5937514652073302E-2</v>
      </c>
      <c r="BI600">
        <v>1.2885688673179799E-2</v>
      </c>
    </row>
    <row r="601" spans="1:61" x14ac:dyDescent="0.35">
      <c r="A601" t="s">
        <v>1839</v>
      </c>
      <c r="B601" t="s">
        <v>1226</v>
      </c>
      <c r="C601">
        <v>168</v>
      </c>
      <c r="D601">
        <v>5.9055925297618996</v>
      </c>
      <c r="E601">
        <v>992.139545</v>
      </c>
      <c r="F601" t="e">
        <v>#N/A</v>
      </c>
      <c r="G601" t="e">
        <v>#N/A</v>
      </c>
      <c r="H601" t="e">
        <v>#N/A</v>
      </c>
      <c r="I601" t="e">
        <v>#N/A</v>
      </c>
      <c r="J601">
        <v>0.97678666891349097</v>
      </c>
      <c r="K601">
        <v>1.29492573704564E-2</v>
      </c>
      <c r="L601">
        <v>0.49616898925687902</v>
      </c>
      <c r="M601" t="e">
        <v>#N/A</v>
      </c>
      <c r="N601">
        <v>0.16073379476920899</v>
      </c>
      <c r="O601">
        <v>65730.639499340003</v>
      </c>
      <c r="P601" s="1">
        <v>0.30379746835443</v>
      </c>
      <c r="Q601">
        <v>0.126582278481013</v>
      </c>
      <c r="R601">
        <v>0.569620253164557</v>
      </c>
      <c r="S601">
        <v>10.25</v>
      </c>
      <c r="T601">
        <v>75313.170731699996</v>
      </c>
      <c r="U601" s="1">
        <v>96.794101951219503</v>
      </c>
      <c r="V601">
        <v>218170.005510666</v>
      </c>
      <c r="W601" s="1">
        <v>0.699815375096977</v>
      </c>
      <c r="X601">
        <v>8.3005070474434201E-2</v>
      </c>
      <c r="Y601">
        <v>0.217179554428588</v>
      </c>
      <c r="Z601">
        <v>0.300184624903023</v>
      </c>
      <c r="AA601">
        <v>218.17000551066599</v>
      </c>
      <c r="AB601">
        <v>6402.7081996817296</v>
      </c>
      <c r="AC601" s="1">
        <v>530.30808282115197</v>
      </c>
      <c r="AD601">
        <v>191393.11053250401</v>
      </c>
      <c r="AE601" s="1">
        <v>337</v>
      </c>
      <c r="AF601">
        <v>39727</v>
      </c>
      <c r="AG601" s="1">
        <v>67431.244422244403</v>
      </c>
      <c r="AH601" s="1">
        <v>50.549972537535901</v>
      </c>
      <c r="AI601">
        <v>22.865691919518699</v>
      </c>
      <c r="AJ601">
        <v>28.5181559169738</v>
      </c>
      <c r="AK601">
        <v>1</v>
      </c>
      <c r="AL601">
        <v>0.99344699999999997</v>
      </c>
      <c r="AM601">
        <v>0.85503700000000005</v>
      </c>
      <c r="AN601">
        <v>0</v>
      </c>
      <c r="AO601">
        <v>0.86025169184911998</v>
      </c>
      <c r="AP601">
        <v>2118.3000018409698</v>
      </c>
      <c r="AQ601" s="1">
        <v>2948.4410381001398</v>
      </c>
      <c r="AR601" s="1">
        <v>9021.9552532804191</v>
      </c>
      <c r="AS601" s="1">
        <v>667.77578148041698</v>
      </c>
      <c r="AT601">
        <v>284.68860194459802</v>
      </c>
      <c r="AU601">
        <v>15041.160676646599</v>
      </c>
      <c r="AV601" s="1">
        <v>7897.3596416267001</v>
      </c>
      <c r="AW601" s="1">
        <v>0.54948103140000004</v>
      </c>
      <c r="AX601">
        <v>4464.9395724586002</v>
      </c>
      <c r="AY601" s="1">
        <v>0.3106607414</v>
      </c>
      <c r="AZ601">
        <v>953.50778003610003</v>
      </c>
      <c r="BA601">
        <v>6.6342988300000003E-2</v>
      </c>
      <c r="BB601">
        <v>1056.5902135623001</v>
      </c>
      <c r="BC601" s="1">
        <v>7.3515238799999993E-2</v>
      </c>
      <c r="BD601">
        <v>14372.3972076837</v>
      </c>
      <c r="BE601" s="1">
        <v>0.49001452883154301</v>
      </c>
      <c r="BF601">
        <v>0.272885237238359</v>
      </c>
      <c r="BG601">
        <v>0.18072223946468599</v>
      </c>
      <c r="BH601">
        <v>3.95114599624075E-2</v>
      </c>
      <c r="BI601">
        <v>1.6866534503004699E-2</v>
      </c>
    </row>
    <row r="602" spans="1:61" x14ac:dyDescent="0.35">
      <c r="A602" t="s">
        <v>1840</v>
      </c>
      <c r="B602" t="s">
        <v>1227</v>
      </c>
      <c r="C602">
        <v>3</v>
      </c>
      <c r="D602">
        <v>612.16998100000001</v>
      </c>
      <c r="E602">
        <v>1836.509943</v>
      </c>
      <c r="F602">
        <v>1.84259982812842E-2</v>
      </c>
      <c r="G602">
        <v>0.112821498604896</v>
      </c>
      <c r="H602" t="e">
        <v>#N/A</v>
      </c>
      <c r="I602">
        <v>3.9875991659947499E-2</v>
      </c>
      <c r="J602">
        <v>0.75514291409973699</v>
      </c>
      <c r="K602">
        <v>7.37335973541349E-2</v>
      </c>
      <c r="L602">
        <v>0.127147299495077</v>
      </c>
      <c r="M602">
        <v>5.49859893977017E-3</v>
      </c>
      <c r="N602">
        <v>7.0080909070017905E-2</v>
      </c>
      <c r="O602">
        <v>89986.307732729998</v>
      </c>
      <c r="P602" s="1">
        <v>8.0536912751677805E-2</v>
      </c>
      <c r="Q602">
        <v>0.24161073825503401</v>
      </c>
      <c r="R602">
        <v>0.67785234899328894</v>
      </c>
      <c r="S602">
        <v>11.33</v>
      </c>
      <c r="T602">
        <v>110383.84819064</v>
      </c>
      <c r="U602" s="1">
        <v>162.09266928508401</v>
      </c>
      <c r="V602">
        <v>248096.50594960101</v>
      </c>
      <c r="W602" s="1">
        <v>0.95879373625671804</v>
      </c>
      <c r="X602">
        <v>2.49564505718105E-2</v>
      </c>
      <c r="Y602">
        <v>1.6249813171471599E-2</v>
      </c>
      <c r="Z602">
        <v>4.1206263743282102E-2</v>
      </c>
      <c r="AA602">
        <v>248.09650594960101</v>
      </c>
      <c r="AB602">
        <v>7268.7817732114499</v>
      </c>
      <c r="AC602" s="1">
        <v>922.75974135578099</v>
      </c>
      <c r="AD602">
        <v>209007.457847035</v>
      </c>
      <c r="AE602" s="1">
        <v>391</v>
      </c>
      <c r="AF602">
        <v>82462</v>
      </c>
      <c r="AG602" s="1">
        <v>182347.05123629901</v>
      </c>
      <c r="AH602" s="1">
        <v>88.529875349983001</v>
      </c>
      <c r="AI602">
        <v>28.157399488464002</v>
      </c>
      <c r="AJ602">
        <v>34.559029808415303</v>
      </c>
      <c r="AK602">
        <v>3.25</v>
      </c>
      <c r="AL602">
        <v>2.0747580000000001</v>
      </c>
      <c r="AM602">
        <v>2.209603</v>
      </c>
      <c r="AN602">
        <v>4853.6418623680702</v>
      </c>
      <c r="AO602" s="1">
        <v>0.718545614639853</v>
      </c>
      <c r="AP602">
        <v>2359.84796952444</v>
      </c>
      <c r="AQ602" s="1">
        <v>1514.54292453019</v>
      </c>
      <c r="AR602" s="1">
        <v>10352.055197122299</v>
      </c>
      <c r="AS602" s="1">
        <v>1163.9147221322701</v>
      </c>
      <c r="AT602" s="1">
        <v>817.04889522615599</v>
      </c>
      <c r="AU602">
        <v>16207.409708535401</v>
      </c>
      <c r="AV602" s="1">
        <v>3856.9580214133998</v>
      </c>
      <c r="AW602" s="1">
        <v>0.23277496010000001</v>
      </c>
      <c r="AX602">
        <v>11208.4613917275</v>
      </c>
      <c r="AY602" s="1">
        <v>0.67645256679999999</v>
      </c>
      <c r="AZ602">
        <v>870.63749213710003</v>
      </c>
      <c r="BA602">
        <v>5.2544675499999999E-2</v>
      </c>
      <c r="BB602">
        <v>633.41439420469999</v>
      </c>
      <c r="BC602">
        <v>3.8227797500000001E-2</v>
      </c>
      <c r="BD602">
        <v>16569.471299482699</v>
      </c>
      <c r="BE602" s="1">
        <v>0.61439926594099903</v>
      </c>
      <c r="BF602">
        <v>0.20115973176889301</v>
      </c>
      <c r="BG602">
        <v>0.13121335393705999</v>
      </c>
      <c r="BH602">
        <v>2.3261259924153201E-2</v>
      </c>
      <c r="BI602">
        <v>2.9966388428894802E-2</v>
      </c>
    </row>
    <row r="603" spans="1:61" x14ac:dyDescent="0.35">
      <c r="A603" t="s">
        <v>1841</v>
      </c>
      <c r="B603" t="s">
        <v>1228</v>
      </c>
      <c r="C603">
        <v>126</v>
      </c>
      <c r="D603">
        <v>27.314906992063499</v>
      </c>
      <c r="E603">
        <v>3441.678281</v>
      </c>
      <c r="F603" t="e">
        <v>#N/A</v>
      </c>
      <c r="G603">
        <v>0.104124962623786</v>
      </c>
      <c r="H603" t="e">
        <v>#N/A</v>
      </c>
      <c r="I603">
        <v>3.1206821047412299E-2</v>
      </c>
      <c r="J603">
        <v>0.72119699839589702</v>
      </c>
      <c r="K603">
        <v>0.14038612792378899</v>
      </c>
      <c r="L603">
        <v>0.84062982801588804</v>
      </c>
      <c r="M603" t="e">
        <v>#N/A</v>
      </c>
      <c r="N603">
        <v>0.20267383646439899</v>
      </c>
      <c r="O603">
        <v>73139.651299019999</v>
      </c>
      <c r="P603" s="1">
        <v>0.28518518518518499</v>
      </c>
      <c r="Q603">
        <v>0.233333333333333</v>
      </c>
      <c r="R603">
        <v>0.48148148148148101</v>
      </c>
      <c r="S603">
        <v>24</v>
      </c>
      <c r="T603">
        <v>110139.66666666001</v>
      </c>
      <c r="U603" s="1">
        <v>143.40326170833299</v>
      </c>
      <c r="V603">
        <v>302562.98671165702</v>
      </c>
      <c r="W603" s="1">
        <v>0.85293784417586804</v>
      </c>
      <c r="X603">
        <v>0.108801256814807</v>
      </c>
      <c r="Y603">
        <v>3.8260899009325097E-2</v>
      </c>
      <c r="Z603">
        <v>0.14706215582413201</v>
      </c>
      <c r="AA603">
        <v>302.562986711657</v>
      </c>
      <c r="AB603">
        <v>8427.6148529409893</v>
      </c>
      <c r="AC603" s="1">
        <v>1021.65222107232</v>
      </c>
      <c r="AD603">
        <v>179408.504544483</v>
      </c>
      <c r="AE603" s="1">
        <v>288</v>
      </c>
      <c r="AF603">
        <v>38278</v>
      </c>
      <c r="AG603" s="1">
        <v>63822.071933165404</v>
      </c>
      <c r="AH603" s="1">
        <v>37.759967431362</v>
      </c>
      <c r="AI603">
        <v>27.459998650731599</v>
      </c>
      <c r="AJ603">
        <v>27.459992245189</v>
      </c>
      <c r="AK603">
        <v>1.8</v>
      </c>
      <c r="AL603">
        <v>0.68577500000000002</v>
      </c>
      <c r="AM603">
        <v>1.262616</v>
      </c>
      <c r="AN603">
        <v>1511.89579767697</v>
      </c>
      <c r="AO603" s="1">
        <v>1.48673509659686</v>
      </c>
      <c r="AP603">
        <v>2158.3832169930802</v>
      </c>
      <c r="AQ603" s="1">
        <v>3157.4176209295701</v>
      </c>
      <c r="AR603" s="1">
        <v>10474.9811099499</v>
      </c>
      <c r="AS603" s="1">
        <v>1356.23404888494</v>
      </c>
      <c r="AT603" s="1">
        <v>678.87336038891101</v>
      </c>
      <c r="AU603">
        <v>17825.889357146501</v>
      </c>
      <c r="AV603" s="1">
        <v>6750.2421508309999</v>
      </c>
      <c r="AW603" s="1">
        <v>0.34602259759999998</v>
      </c>
      <c r="AX603">
        <v>8133.6143423920003</v>
      </c>
      <c r="AY603" s="1">
        <v>0.41693531880000001</v>
      </c>
      <c r="AZ603">
        <v>1080.7831672614</v>
      </c>
      <c r="BA603">
        <v>5.5401775299999997E-2</v>
      </c>
      <c r="BB603">
        <v>3543.4566225291001</v>
      </c>
      <c r="BC603" s="1">
        <v>0.1816403083</v>
      </c>
      <c r="BD603">
        <v>19508.096283013499</v>
      </c>
      <c r="BE603" s="1">
        <v>0.58574383732253699</v>
      </c>
      <c r="BF603">
        <v>0.21051649720896301</v>
      </c>
      <c r="BG603">
        <v>0.167499414077321</v>
      </c>
      <c r="BH603">
        <v>2.6838993400439898E-2</v>
      </c>
      <c r="BI603">
        <v>9.4012579907401198E-3</v>
      </c>
    </row>
    <row r="604" spans="1:61" x14ac:dyDescent="0.35">
      <c r="A604" t="s">
        <v>1842</v>
      </c>
      <c r="B604" t="s">
        <v>1229</v>
      </c>
      <c r="C604">
        <v>17</v>
      </c>
      <c r="D604">
        <v>35.476074705882397</v>
      </c>
      <c r="E604">
        <v>603.09326999999996</v>
      </c>
      <c r="F604" t="e">
        <v>#N/A</v>
      </c>
      <c r="G604">
        <v>6.4100988691181707E-2</v>
      </c>
      <c r="H604" t="e">
        <v>#N/A</v>
      </c>
      <c r="I604">
        <v>8.1463398117532698E-2</v>
      </c>
      <c r="J604">
        <v>0.72132226104005004</v>
      </c>
      <c r="K604">
        <v>0.118528735221083</v>
      </c>
      <c r="L604">
        <v>0.35127314473336302</v>
      </c>
      <c r="M604" t="e">
        <v>#N/A</v>
      </c>
      <c r="N604">
        <v>0.16711715738483601</v>
      </c>
      <c r="O604">
        <v>73057.534018260005</v>
      </c>
      <c r="P604" s="1">
        <v>0.36170212765957399</v>
      </c>
      <c r="Q604">
        <v>0.10638297872340401</v>
      </c>
      <c r="R604">
        <v>0.53191489361702105</v>
      </c>
      <c r="S604">
        <v>7.77</v>
      </c>
      <c r="T604">
        <v>117154.44015444</v>
      </c>
      <c r="U604" s="1">
        <v>77.6181814671815</v>
      </c>
      <c r="V604">
        <v>362306.34773954598</v>
      </c>
      <c r="W604" s="1">
        <v>0.889154283856462</v>
      </c>
      <c r="X604">
        <v>9.5683649930903003E-2</v>
      </c>
      <c r="Y604">
        <v>1.5162066212634899E-2</v>
      </c>
      <c r="Z604">
        <v>0.110845716143538</v>
      </c>
      <c r="AA604">
        <v>362.30634773954603</v>
      </c>
      <c r="AB604">
        <v>10711.261957872601</v>
      </c>
      <c r="AC604" s="1">
        <v>1198.6563371864499</v>
      </c>
      <c r="AD604" s="1">
        <v>244689.6196755</v>
      </c>
      <c r="AE604" s="1">
        <v>464</v>
      </c>
      <c r="AF604">
        <v>44736.5</v>
      </c>
      <c r="AG604" s="1">
        <v>93570.654879140595</v>
      </c>
      <c r="AH604" s="1">
        <v>60.849748564736302</v>
      </c>
      <c r="AI604">
        <v>29.049995462832999</v>
      </c>
      <c r="AJ604">
        <v>29.383981009512901</v>
      </c>
      <c r="AK604">
        <v>1.2</v>
      </c>
      <c r="AL604">
        <v>0.67509300000000005</v>
      </c>
      <c r="AM604">
        <v>0.83782999999999996</v>
      </c>
      <c r="AN604">
        <v>3167.41120324556</v>
      </c>
      <c r="AO604" s="1">
        <v>1.61397142464097</v>
      </c>
      <c r="AP604">
        <v>4215.1914081216701</v>
      </c>
      <c r="AQ604" s="1">
        <v>2528.8945771190602</v>
      </c>
      <c r="AR604" s="1">
        <v>9276.5034005436701</v>
      </c>
      <c r="AS604" s="1">
        <v>1682.99750716834</v>
      </c>
      <c r="AT604" s="1">
        <v>974.29540210256403</v>
      </c>
      <c r="AU604">
        <v>18677.8822950553</v>
      </c>
      <c r="AV604" s="1">
        <v>5061.6236192331999</v>
      </c>
      <c r="AW604" s="1">
        <v>0.29712617549999998</v>
      </c>
      <c r="AX604">
        <v>6596.4474729869999</v>
      </c>
      <c r="AY604" s="1">
        <v>0.38722302510000001</v>
      </c>
      <c r="AZ604">
        <v>3753.4953740472001</v>
      </c>
      <c r="BA604" s="1">
        <v>0.2203367554</v>
      </c>
      <c r="BB604">
        <v>1623.7001510337</v>
      </c>
      <c r="BC604" s="1">
        <v>9.5314043900000006E-2</v>
      </c>
      <c r="BD604">
        <v>17035.266617301098</v>
      </c>
      <c r="BE604" s="1">
        <v>0.60202114360412695</v>
      </c>
      <c r="BF604">
        <v>0.21675336682686699</v>
      </c>
      <c r="BG604">
        <v>0.140660511910079</v>
      </c>
      <c r="BH604">
        <v>2.3099618326483901E-2</v>
      </c>
      <c r="BI604">
        <v>1.7465359332443101E-2</v>
      </c>
    </row>
    <row r="605" spans="1:61" x14ac:dyDescent="0.35">
      <c r="A605" t="s">
        <v>1843</v>
      </c>
      <c r="B605" t="s">
        <v>1230</v>
      </c>
      <c r="C605">
        <v>46</v>
      </c>
      <c r="D605">
        <v>93.962811804347794</v>
      </c>
      <c r="E605">
        <v>4322.2893430000004</v>
      </c>
      <c r="F605" t="e">
        <v>#N/A</v>
      </c>
      <c r="G605">
        <v>0.50971043427009699</v>
      </c>
      <c r="H605">
        <v>2.2396524177622501E-3</v>
      </c>
      <c r="I605">
        <v>0.257925809693551</v>
      </c>
      <c r="J605">
        <v>0.12825673839176999</v>
      </c>
      <c r="K605">
        <v>0.100334713540544</v>
      </c>
      <c r="L605">
        <v>0.99957331441517605</v>
      </c>
      <c r="M605">
        <v>8.3880095330392299E-2</v>
      </c>
      <c r="N605">
        <v>0.18412015941632501</v>
      </c>
      <c r="O605">
        <v>56154.318181809998</v>
      </c>
      <c r="P605" s="1">
        <v>0.16284987277353699</v>
      </c>
      <c r="Q605">
        <v>0.32061068702290102</v>
      </c>
      <c r="R605">
        <v>0.51653944020356202</v>
      </c>
      <c r="S605">
        <v>98.17</v>
      </c>
      <c r="T605">
        <v>84563.592543539999</v>
      </c>
      <c r="U605" s="1">
        <v>44.0286171233574</v>
      </c>
      <c r="V605">
        <v>172999.394686752</v>
      </c>
      <c r="W605" s="1">
        <v>0.59001144815863404</v>
      </c>
      <c r="X605">
        <v>0.26511450084402199</v>
      </c>
      <c r="Y605">
        <v>0.14487405099734499</v>
      </c>
      <c r="Z605">
        <v>0.40998855184136601</v>
      </c>
      <c r="AA605">
        <v>172.999394686752</v>
      </c>
      <c r="AB605">
        <v>6902.0705539564296</v>
      </c>
      <c r="AC605" s="1">
        <v>755.65351849699198</v>
      </c>
      <c r="AD605">
        <v>43294.189152672399</v>
      </c>
      <c r="AE605" s="1">
        <v>3</v>
      </c>
      <c r="AF605">
        <v>25479</v>
      </c>
      <c r="AG605" s="1">
        <v>38541.080070702599</v>
      </c>
      <c r="AH605" s="1">
        <v>53.679998545186898</v>
      </c>
      <c r="AI605">
        <v>32.811699559926502</v>
      </c>
      <c r="AJ605">
        <v>48.131595657552502</v>
      </c>
      <c r="AK605">
        <v>0</v>
      </c>
      <c r="AL605">
        <v>0</v>
      </c>
      <c r="AM605">
        <v>0</v>
      </c>
      <c r="AN605">
        <v>0</v>
      </c>
      <c r="AO605">
        <v>1.3015143255841499</v>
      </c>
      <c r="AP605">
        <v>3720.6538743280998</v>
      </c>
      <c r="AQ605" s="1">
        <v>5549.9582249970599</v>
      </c>
      <c r="AR605" s="1">
        <v>11375.701975997999</v>
      </c>
      <c r="AS605" s="1">
        <v>1541.1291219519801</v>
      </c>
      <c r="AT605" s="1">
        <v>1417.6663531153099</v>
      </c>
      <c r="AU605" s="1">
        <v>23605.1095503904</v>
      </c>
      <c r="AV605" s="1">
        <v>14540.667221015099</v>
      </c>
      <c r="AW605" s="1">
        <v>0.58597180370000002</v>
      </c>
      <c r="AX605">
        <v>5839.5026658343004</v>
      </c>
      <c r="AY605" s="1">
        <v>0.23532509600000001</v>
      </c>
      <c r="AZ605">
        <v>482.55829319290001</v>
      </c>
      <c r="BA605">
        <v>1.9446532200000002E-2</v>
      </c>
      <c r="BB605">
        <v>3951.8911048902</v>
      </c>
      <c r="BC605" s="1">
        <v>0.1592565681</v>
      </c>
      <c r="BD605">
        <v>24814.619284932502</v>
      </c>
      <c r="BE605" s="1">
        <v>0.54622603983739104</v>
      </c>
      <c r="BF605">
        <v>0.27033287258864702</v>
      </c>
      <c r="BG605">
        <v>0.14654224527231599</v>
      </c>
      <c r="BH605">
        <v>2.4110278454780101E-2</v>
      </c>
      <c r="BI605">
        <v>1.27885638468662E-2</v>
      </c>
    </row>
    <row r="606" spans="1:61" x14ac:dyDescent="0.35">
      <c r="A606" t="s">
        <v>1844</v>
      </c>
      <c r="B606" t="s">
        <v>1231</v>
      </c>
      <c r="C606">
        <v>104</v>
      </c>
      <c r="D606">
        <v>11.4166278942308</v>
      </c>
      <c r="E606">
        <v>1187.329301</v>
      </c>
      <c r="F606" t="e">
        <v>#N/A</v>
      </c>
      <c r="G606" t="e">
        <v>#N/A</v>
      </c>
      <c r="H606" t="e">
        <v>#N/A</v>
      </c>
      <c r="I606">
        <v>1.6710152568023499E-2</v>
      </c>
      <c r="J606">
        <v>0.93589666944487804</v>
      </c>
      <c r="K606">
        <v>3.4279027375978099E-2</v>
      </c>
      <c r="L606">
        <v>0.49417843166410902</v>
      </c>
      <c r="M606" t="e">
        <v>#N/A</v>
      </c>
      <c r="N606">
        <v>0.16334179266792001</v>
      </c>
      <c r="O606">
        <v>67401.988160719993</v>
      </c>
      <c r="P606" s="1">
        <v>0.18681318681318701</v>
      </c>
      <c r="Q606">
        <v>0.20879120879120899</v>
      </c>
      <c r="R606">
        <v>0.60439560439560402</v>
      </c>
      <c r="S606">
        <v>7</v>
      </c>
      <c r="T606">
        <v>75009.142857140003</v>
      </c>
      <c r="U606" s="1">
        <v>169.61847157142901</v>
      </c>
      <c r="V606">
        <v>266028.34591378499</v>
      </c>
      <c r="W606" s="1">
        <v>0.720861480403307</v>
      </c>
      <c r="X606">
        <v>0.158707035402188</v>
      </c>
      <c r="Y606">
        <v>0.120431484194505</v>
      </c>
      <c r="Z606">
        <v>0.279138519596693</v>
      </c>
      <c r="AA606">
        <v>266.02834591378502</v>
      </c>
      <c r="AB606">
        <v>5955.3781701880198</v>
      </c>
      <c r="AC606" s="1">
        <v>553.75069868674996</v>
      </c>
      <c r="AD606">
        <v>204406.611218448</v>
      </c>
      <c r="AE606" s="1">
        <v>378</v>
      </c>
      <c r="AF606">
        <v>46541</v>
      </c>
      <c r="AG606" s="1">
        <v>72255.575257731994</v>
      </c>
      <c r="AH606" s="1">
        <v>29.099986645594001</v>
      </c>
      <c r="AI606">
        <v>20.8999987483182</v>
      </c>
      <c r="AJ606">
        <v>24.042384437814501</v>
      </c>
      <c r="AK606">
        <v>0</v>
      </c>
      <c r="AL606">
        <v>0</v>
      </c>
      <c r="AM606">
        <v>0</v>
      </c>
      <c r="AN606">
        <v>1619.04069779206</v>
      </c>
      <c r="AO606" s="1">
        <v>0.90939147321164504</v>
      </c>
      <c r="AP606">
        <v>1972.6382125223099</v>
      </c>
      <c r="AQ606" s="1">
        <v>3276.0810726425402</v>
      </c>
      <c r="AR606" s="1">
        <v>8391.0163520844508</v>
      </c>
      <c r="AS606" s="1">
        <v>1293.54892421711</v>
      </c>
      <c r="AT606" s="1">
        <v>117.040866323234</v>
      </c>
      <c r="AU606">
        <v>15050.325427789599</v>
      </c>
      <c r="AV606" s="1">
        <v>6144.4550069677998</v>
      </c>
      <c r="AW606" s="1">
        <v>0.41067946360000002</v>
      </c>
      <c r="AX606">
        <v>6739.0277278410003</v>
      </c>
      <c r="AY606" s="1">
        <v>0.45041916479999999</v>
      </c>
      <c r="AZ606">
        <v>1054.4683693408001</v>
      </c>
      <c r="BA606">
        <v>7.04779356E-2</v>
      </c>
      <c r="BB606">
        <v>1023.7296030349</v>
      </c>
      <c r="BC606" s="1">
        <v>6.8423436000000004E-2</v>
      </c>
      <c r="BD606">
        <v>14961.6807071845</v>
      </c>
      <c r="BE606" s="1">
        <v>0.539890333086681</v>
      </c>
      <c r="BF606">
        <v>0.273645418234649</v>
      </c>
      <c r="BG606">
        <v>0.148409420502709</v>
      </c>
      <c r="BH606">
        <v>2.3405773520067601E-2</v>
      </c>
      <c r="BI606">
        <v>1.4649054655893201E-2</v>
      </c>
    </row>
    <row r="607" spans="1:61" x14ac:dyDescent="0.35">
      <c r="A607" t="s">
        <v>1845</v>
      </c>
      <c r="B607" t="s">
        <v>1232</v>
      </c>
      <c r="C607">
        <v>18</v>
      </c>
      <c r="D607">
        <v>155.721287277778</v>
      </c>
      <c r="E607">
        <v>2802.9831709999999</v>
      </c>
      <c r="F607" t="e">
        <v>#N/A</v>
      </c>
      <c r="G607">
        <v>8.7974330928317898E-2</v>
      </c>
      <c r="H607" t="e">
        <v>#N/A</v>
      </c>
      <c r="I607">
        <v>3.2646085005871101E-2</v>
      </c>
      <c r="J607">
        <v>0.63300767998588203</v>
      </c>
      <c r="K607">
        <v>0.24158291398280099</v>
      </c>
      <c r="L607">
        <v>0.99456400655666499</v>
      </c>
      <c r="M607">
        <v>3.4892894231356602E-3</v>
      </c>
      <c r="N607">
        <v>0.28050143656121301</v>
      </c>
      <c r="O607">
        <v>61993.915094329997</v>
      </c>
      <c r="P607" s="1">
        <v>0.29716981132075498</v>
      </c>
      <c r="Q607">
        <v>0.28773584905660399</v>
      </c>
      <c r="R607">
        <v>0.41509433962264197</v>
      </c>
      <c r="S607">
        <v>35.979999999999997</v>
      </c>
      <c r="T607">
        <v>86540.541967750003</v>
      </c>
      <c r="U607" s="1">
        <v>77.903923596442496</v>
      </c>
      <c r="V607">
        <v>163656.02717348601</v>
      </c>
      <c r="W607" s="1">
        <v>0.63739757509230599</v>
      </c>
      <c r="X607">
        <v>0.298288218767367</v>
      </c>
      <c r="Y607">
        <v>6.4314206140326902E-2</v>
      </c>
      <c r="Z607">
        <v>0.36260242490769401</v>
      </c>
      <c r="AA607">
        <v>163.656027173486</v>
      </c>
      <c r="AB607">
        <v>4008.0315558912098</v>
      </c>
      <c r="AC607" s="1">
        <v>474.09157634218298</v>
      </c>
      <c r="AD607">
        <v>100018.61469528799</v>
      </c>
      <c r="AE607" s="1">
        <v>54</v>
      </c>
      <c r="AF607">
        <v>31300</v>
      </c>
      <c r="AG607" s="1">
        <v>43158.757613096299</v>
      </c>
      <c r="AH607" s="1">
        <v>43.1499796288726</v>
      </c>
      <c r="AI607">
        <v>23.204398121880001</v>
      </c>
      <c r="AJ607">
        <v>23.215799428629001</v>
      </c>
      <c r="AK607">
        <v>0.5</v>
      </c>
      <c r="AL607">
        <v>0.402055</v>
      </c>
      <c r="AM607">
        <v>0.463196</v>
      </c>
      <c r="AN607">
        <v>0</v>
      </c>
      <c r="AO607">
        <v>0.88319649089659402</v>
      </c>
      <c r="AP607">
        <v>1986.5033574259701</v>
      </c>
      <c r="AQ607" s="1">
        <v>7315.0040899763899</v>
      </c>
      <c r="AR607" s="1">
        <v>10228.4886640156</v>
      </c>
      <c r="AS607" s="1">
        <v>1031.33051240142</v>
      </c>
      <c r="AT607">
        <v>722.80753625687805</v>
      </c>
      <c r="AU607">
        <v>21284.134160076301</v>
      </c>
      <c r="AV607" s="1">
        <v>10587.537125770699</v>
      </c>
      <c r="AW607" s="1">
        <v>0.50709658179999995</v>
      </c>
      <c r="AX607">
        <v>3533.9820564692</v>
      </c>
      <c r="AY607" s="1">
        <v>0.16926223730000001</v>
      </c>
      <c r="AZ607">
        <v>1034.1257369988</v>
      </c>
      <c r="BA607">
        <v>4.9530086199999997E-2</v>
      </c>
      <c r="BB607">
        <v>5723.0939756755997</v>
      </c>
      <c r="BC607" s="1">
        <v>0.27411109480000001</v>
      </c>
      <c r="BD607">
        <v>20878.738894914299</v>
      </c>
      <c r="BE607" s="1">
        <v>0.54749812491262895</v>
      </c>
      <c r="BF607">
        <v>0.276666726720245</v>
      </c>
      <c r="BG607">
        <v>0.147087558893955</v>
      </c>
      <c r="BH607">
        <v>2.16203405929924E-2</v>
      </c>
      <c r="BI607">
        <v>7.1272488801782498E-3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607"/>
  <sheetViews>
    <sheetView workbookViewId="0"/>
  </sheetViews>
  <sheetFormatPr defaultRowHeight="14.5" x14ac:dyDescent="0.35"/>
  <cols>
    <col min="1" max="1" width="39.26953125" bestFit="1" customWidth="1"/>
    <col min="2" max="2" width="7" customWidth="1"/>
    <col min="3" max="4" width="7" bestFit="1" customWidth="1"/>
    <col min="5" max="5" width="7" customWidth="1"/>
    <col min="6" max="15" width="7" bestFit="1" customWidth="1"/>
    <col min="17" max="20" width="7" bestFit="1" customWidth="1"/>
    <col min="21" max="21" width="10.1796875" bestFit="1" customWidth="1"/>
    <col min="22" max="22" width="7" bestFit="1" customWidth="1"/>
    <col min="23" max="23" width="10.1796875" bestFit="1" customWidth="1"/>
    <col min="24" max="28" width="7" bestFit="1" customWidth="1"/>
    <col min="30" max="30" width="8.1796875" bestFit="1" customWidth="1"/>
    <col min="31" max="31" width="10.1796875" bestFit="1" customWidth="1"/>
    <col min="32" max="32" width="3.7265625" bestFit="1" customWidth="1"/>
    <col min="34" max="34" width="10.1796875" bestFit="1" customWidth="1"/>
    <col min="35" max="35" width="7" bestFit="1" customWidth="1"/>
    <col min="36" max="37" width="6" bestFit="1" customWidth="1"/>
    <col min="38" max="40" width="5" bestFit="1" customWidth="1"/>
    <col min="41" max="41" width="8.1796875" bestFit="1" customWidth="1"/>
    <col min="42" max="42" width="7" bestFit="1" customWidth="1"/>
    <col min="43" max="44" width="8.1796875" bestFit="1" customWidth="1"/>
    <col min="46" max="47" width="8.1796875" bestFit="1" customWidth="1"/>
    <col min="50" max="50" width="7" bestFit="1" customWidth="1"/>
    <col min="52" max="52" width="7" bestFit="1" customWidth="1"/>
    <col min="53" max="53" width="8.1796875" bestFit="1" customWidth="1"/>
    <col min="54" max="54" width="7" bestFit="1" customWidth="1"/>
    <col min="55" max="55" width="8.1796875" bestFit="1" customWidth="1"/>
    <col min="56" max="56" width="7" bestFit="1" customWidth="1"/>
    <col min="58" max="62" width="7" bestFit="1" customWidth="1"/>
  </cols>
  <sheetData>
    <row r="1" spans="1:62" ht="174" x14ac:dyDescent="0.35">
      <c r="A1" t="s">
        <v>0</v>
      </c>
      <c r="B1" t="s">
        <v>1</v>
      </c>
      <c r="C1" s="2" t="s">
        <v>1848</v>
      </c>
      <c r="D1" s="2" t="s">
        <v>1849</v>
      </c>
      <c r="E1" s="2" t="s">
        <v>1850</v>
      </c>
      <c r="F1" s="2" t="s">
        <v>1851</v>
      </c>
      <c r="G1" s="2" t="s">
        <v>1852</v>
      </c>
      <c r="H1" s="2" t="s">
        <v>1853</v>
      </c>
      <c r="I1" s="2" t="s">
        <v>1854</v>
      </c>
      <c r="J1" s="2" t="s">
        <v>1855</v>
      </c>
      <c r="K1" s="2" t="s">
        <v>1856</v>
      </c>
      <c r="L1" s="2" t="s">
        <v>1857</v>
      </c>
      <c r="M1" s="2" t="s">
        <v>1858</v>
      </c>
      <c r="N1" s="2" t="s">
        <v>1859</v>
      </c>
      <c r="O1" s="2" t="s">
        <v>1860</v>
      </c>
      <c r="P1" s="2" t="s">
        <v>1861</v>
      </c>
      <c r="Q1" s="2" t="s">
        <v>1862</v>
      </c>
      <c r="R1" s="2" t="s">
        <v>1863</v>
      </c>
      <c r="S1" s="2" t="s">
        <v>1864</v>
      </c>
      <c r="T1" s="2" t="s">
        <v>1865</v>
      </c>
      <c r="U1" s="2" t="s">
        <v>1866</v>
      </c>
      <c r="V1" s="2" t="s">
        <v>1867</v>
      </c>
      <c r="W1" s="2" t="s">
        <v>1868</v>
      </c>
      <c r="X1" s="2" t="s">
        <v>1869</v>
      </c>
      <c r="Y1" s="2" t="s">
        <v>1870</v>
      </c>
      <c r="Z1" s="2" t="s">
        <v>1871</v>
      </c>
      <c r="AA1" s="2" t="s">
        <v>1872</v>
      </c>
      <c r="AB1" s="2" t="s">
        <v>1873</v>
      </c>
      <c r="AC1" s="2" t="s">
        <v>1874</v>
      </c>
      <c r="AD1" s="2" t="s">
        <v>1875</v>
      </c>
      <c r="AE1" s="2" t="s">
        <v>1876</v>
      </c>
      <c r="AF1" s="2" t="s">
        <v>1877</v>
      </c>
      <c r="AG1" s="2" t="s">
        <v>1878</v>
      </c>
      <c r="AH1" s="2" t="s">
        <v>1879</v>
      </c>
      <c r="AI1" s="2" t="s">
        <v>1880</v>
      </c>
      <c r="AJ1" s="2" t="s">
        <v>1881</v>
      </c>
      <c r="AK1" s="2" t="s">
        <v>1882</v>
      </c>
      <c r="AL1" s="2" t="s">
        <v>1883</v>
      </c>
      <c r="AM1" s="2" t="s">
        <v>1884</v>
      </c>
      <c r="AN1" s="2" t="s">
        <v>1885</v>
      </c>
      <c r="AO1" s="2" t="s">
        <v>1886</v>
      </c>
      <c r="AP1" s="2" t="s">
        <v>1887</v>
      </c>
      <c r="AQ1" s="2" t="s">
        <v>1888</v>
      </c>
      <c r="AR1" s="2" t="s">
        <v>1889</v>
      </c>
      <c r="AS1" s="2" t="s">
        <v>1890</v>
      </c>
      <c r="AT1" s="2" t="s">
        <v>1891</v>
      </c>
      <c r="AU1" s="2" t="s">
        <v>1892</v>
      </c>
      <c r="AV1" s="2" t="s">
        <v>1893</v>
      </c>
      <c r="AW1" s="2" t="s">
        <v>1894</v>
      </c>
      <c r="AX1" s="2" t="s">
        <v>1895</v>
      </c>
      <c r="AY1" s="2" t="s">
        <v>1896</v>
      </c>
      <c r="AZ1" s="2" t="s">
        <v>1897</v>
      </c>
      <c r="BA1" s="2" t="s">
        <v>1898</v>
      </c>
      <c r="BB1" s="2" t="s">
        <v>1899</v>
      </c>
      <c r="BC1" s="2" t="s">
        <v>1900</v>
      </c>
      <c r="BD1" s="2" t="s">
        <v>1901</v>
      </c>
      <c r="BE1" s="2" t="s">
        <v>1902</v>
      </c>
      <c r="BF1" s="2" t="s">
        <v>1903</v>
      </c>
      <c r="BG1" s="2" t="s">
        <v>1904</v>
      </c>
      <c r="BH1" s="2" t="s">
        <v>1905</v>
      </c>
      <c r="BI1" s="2" t="s">
        <v>1906</v>
      </c>
      <c r="BJ1" s="2"/>
    </row>
    <row r="2" spans="1:62" x14ac:dyDescent="0.35">
      <c r="A2" t="s">
        <v>1266</v>
      </c>
      <c r="B2" t="s">
        <v>627</v>
      </c>
      <c r="C2">
        <v>54.75</v>
      </c>
      <c r="D2">
        <v>27.531550397584901</v>
      </c>
      <c r="E2">
        <v>993.62840749999998</v>
      </c>
      <c r="F2">
        <v>1.2317646113358401E-2</v>
      </c>
      <c r="G2">
        <v>1.50639161706195E-2</v>
      </c>
      <c r="H2" t="e">
        <v>#N/A</v>
      </c>
      <c r="I2">
        <v>4.2811216873729602E-2</v>
      </c>
      <c r="J2">
        <v>0.89713041094174895</v>
      </c>
      <c r="K2">
        <v>4.47707213995618E-2</v>
      </c>
      <c r="L2">
        <v>0.49403073691074301</v>
      </c>
      <c r="M2">
        <v>2.1005276199045301E-2</v>
      </c>
      <c r="N2">
        <v>0.162789326632367</v>
      </c>
      <c r="O2">
        <v>64607.208203329501</v>
      </c>
      <c r="P2" s="1">
        <v>0.19886525566277299</v>
      </c>
      <c r="Q2">
        <v>0.18567864109760901</v>
      </c>
      <c r="R2">
        <v>0.61545610323961797</v>
      </c>
      <c r="S2">
        <v>10.154</v>
      </c>
      <c r="T2">
        <v>83434.072255606501</v>
      </c>
      <c r="U2" s="1">
        <v>99.659541289218595</v>
      </c>
      <c r="V2">
        <v>322215.04319685901</v>
      </c>
      <c r="W2" s="1">
        <v>0.77323896979816797</v>
      </c>
      <c r="X2">
        <v>0.120575305793475</v>
      </c>
      <c r="Y2">
        <v>0.106185724408357</v>
      </c>
      <c r="Z2">
        <v>0.226761030201832</v>
      </c>
      <c r="AA2">
        <v>322.21504319685903</v>
      </c>
      <c r="AB2">
        <v>7629.4318268667603</v>
      </c>
      <c r="AC2" s="1">
        <v>816.64684683215205</v>
      </c>
      <c r="AD2">
        <v>252977.00263577001</v>
      </c>
      <c r="AE2" s="1" t="e">
        <v>#N/A</v>
      </c>
      <c r="AF2">
        <v>39756.875</v>
      </c>
      <c r="AG2" s="1">
        <v>67818.915479868607</v>
      </c>
      <c r="AH2" s="1">
        <v>39.075665146187298</v>
      </c>
      <c r="AI2">
        <v>22.266695833842</v>
      </c>
      <c r="AJ2">
        <v>25.010798406003101</v>
      </c>
      <c r="AK2">
        <v>1.67</v>
      </c>
      <c r="AL2">
        <v>1.2071008000000001</v>
      </c>
      <c r="AM2">
        <v>1.5135296</v>
      </c>
      <c r="AN2">
        <v>1061.04163738175</v>
      </c>
      <c r="AO2" s="1">
        <v>1.1440314262648701</v>
      </c>
      <c r="AP2">
        <v>2236.71764354776</v>
      </c>
      <c r="AQ2" s="1">
        <v>3112.1520449888499</v>
      </c>
      <c r="AR2" s="1">
        <v>8855.7841202173895</v>
      </c>
      <c r="AS2" s="1">
        <v>965.94152503090402</v>
      </c>
      <c r="AT2">
        <v>547.40482757280495</v>
      </c>
      <c r="AU2">
        <v>15718.000161357701</v>
      </c>
      <c r="AV2" s="1">
        <v>7226.3751572784304</v>
      </c>
      <c r="AW2" s="1">
        <v>0.41397992147500001</v>
      </c>
      <c r="AX2">
        <v>7753.4328275082398</v>
      </c>
      <c r="AY2" s="1">
        <v>0.408956277285</v>
      </c>
      <c r="AZ2">
        <v>1462.4912776562501</v>
      </c>
      <c r="BA2">
        <v>7.9107342265000005E-2</v>
      </c>
      <c r="BB2">
        <v>1737.1678849407199</v>
      </c>
      <c r="BC2" s="1">
        <v>9.7956458950000005E-2</v>
      </c>
      <c r="BD2">
        <v>18179.467147383599</v>
      </c>
      <c r="BE2" s="1">
        <v>0.54331947335864506</v>
      </c>
      <c r="BF2">
        <v>0.228920367657934</v>
      </c>
      <c r="BG2">
        <v>0.169143613619199</v>
      </c>
      <c r="BH2">
        <v>3.5823240464376099E-2</v>
      </c>
      <c r="BI2">
        <v>2.27933048998465E-2</v>
      </c>
    </row>
    <row r="3" spans="1:62" x14ac:dyDescent="0.35">
      <c r="A3" t="s">
        <v>1267</v>
      </c>
      <c r="B3" t="s">
        <v>1031</v>
      </c>
      <c r="C3">
        <v>198.6</v>
      </c>
      <c r="D3">
        <v>9.8075149333111504</v>
      </c>
      <c r="E3">
        <v>1613.4690031499999</v>
      </c>
      <c r="F3">
        <v>5.1023918400349396E-3</v>
      </c>
      <c r="G3">
        <v>9.9065581090232707E-3</v>
      </c>
      <c r="H3" t="e">
        <v>#N/A</v>
      </c>
      <c r="I3">
        <v>1.6260712294115399E-2</v>
      </c>
      <c r="J3">
        <v>0.95071940435097102</v>
      </c>
      <c r="K3">
        <v>2.5072618373918901E-2</v>
      </c>
      <c r="L3">
        <v>0.538172054903024</v>
      </c>
      <c r="M3">
        <v>9.3055552075797E-3</v>
      </c>
      <c r="N3">
        <v>0.16325817930381401</v>
      </c>
      <c r="O3">
        <v>65188.687429589001</v>
      </c>
      <c r="P3" s="1">
        <v>0.188106498849264</v>
      </c>
      <c r="Q3">
        <v>0.16079304689533699</v>
      </c>
      <c r="R3">
        <v>0.65110045425539897</v>
      </c>
      <c r="S3">
        <v>15.4915</v>
      </c>
      <c r="T3">
        <v>82441.038174237998</v>
      </c>
      <c r="U3" s="1">
        <v>114.982797294875</v>
      </c>
      <c r="V3">
        <v>297224.40653080499</v>
      </c>
      <c r="W3" s="1">
        <v>0.64090168572393102</v>
      </c>
      <c r="X3">
        <v>0.14273961442236899</v>
      </c>
      <c r="Y3">
        <v>0.21635869985369999</v>
      </c>
      <c r="Z3">
        <v>0.35909831427606898</v>
      </c>
      <c r="AA3">
        <v>297.22440653080503</v>
      </c>
      <c r="AB3">
        <v>8348.3495440892693</v>
      </c>
      <c r="AC3" s="1">
        <v>524.43316015631399</v>
      </c>
      <c r="AD3">
        <v>240704.925757313</v>
      </c>
      <c r="AE3" s="1" t="e">
        <v>#N/A</v>
      </c>
      <c r="AF3">
        <v>39331.949999999997</v>
      </c>
      <c r="AG3" s="1">
        <v>66759.467253086696</v>
      </c>
      <c r="AH3" s="1">
        <v>30.086690525049299</v>
      </c>
      <c r="AI3">
        <v>21.2143269371931</v>
      </c>
      <c r="AJ3">
        <v>23.111681097981499</v>
      </c>
      <c r="AK3">
        <v>1.3225</v>
      </c>
      <c r="AL3">
        <v>0.94896855000000002</v>
      </c>
      <c r="AM3">
        <v>1.1368716999999999</v>
      </c>
      <c r="AN3">
        <v>158.435194256237</v>
      </c>
      <c r="AO3" s="1">
        <v>0.808415479601715</v>
      </c>
      <c r="AP3">
        <v>1955.59871773746</v>
      </c>
      <c r="AQ3" s="1">
        <v>3549.2426185386998</v>
      </c>
      <c r="AR3" s="1">
        <v>9086.52640418191</v>
      </c>
      <c r="AS3" s="1">
        <v>854.25608180909899</v>
      </c>
      <c r="AT3">
        <v>475.43689680196798</v>
      </c>
      <c r="AU3">
        <v>15921.060719069101</v>
      </c>
      <c r="AV3" s="1">
        <v>7705.2912491780799</v>
      </c>
      <c r="AW3" s="1">
        <v>0.45659141474999998</v>
      </c>
      <c r="AX3">
        <v>6349.0043256937597</v>
      </c>
      <c r="AY3" s="1">
        <v>0.34529157321499998</v>
      </c>
      <c r="AZ3">
        <v>1180.20761087399</v>
      </c>
      <c r="BA3">
        <v>6.7520701409999995E-2</v>
      </c>
      <c r="BB3">
        <v>2283.6862668017002</v>
      </c>
      <c r="BC3" s="1">
        <v>0.13059631062999999</v>
      </c>
      <c r="BD3">
        <v>17518.1894525475</v>
      </c>
      <c r="BE3" s="1">
        <v>0.53602965639911004</v>
      </c>
      <c r="BF3">
        <v>0.25712750635544501</v>
      </c>
      <c r="BG3">
        <v>0.13423290984604899</v>
      </c>
      <c r="BH3">
        <v>5.0750769687840501E-2</v>
      </c>
      <c r="BI3">
        <v>2.18591577115551E-2</v>
      </c>
    </row>
    <row r="4" spans="1:62" x14ac:dyDescent="0.35">
      <c r="A4" t="s">
        <v>1268</v>
      </c>
      <c r="B4" t="s">
        <v>628</v>
      </c>
      <c r="C4">
        <v>127.6</v>
      </c>
      <c r="D4">
        <v>9.45776887452989</v>
      </c>
      <c r="E4">
        <v>1042.0680812000001</v>
      </c>
      <c r="F4">
        <v>1.52601722783523E-2</v>
      </c>
      <c r="G4">
        <v>1.2606239158132601E-2</v>
      </c>
      <c r="H4" t="e">
        <v>#N/A</v>
      </c>
      <c r="I4">
        <v>3.4005760697131397E-2</v>
      </c>
      <c r="J4">
        <v>0.92198503607496596</v>
      </c>
      <c r="K4">
        <v>3.4480090802717203E-2</v>
      </c>
      <c r="L4">
        <v>0.49245905703529003</v>
      </c>
      <c r="M4">
        <v>1.74892820040656E-2</v>
      </c>
      <c r="N4">
        <v>0.169076925989501</v>
      </c>
      <c r="O4">
        <v>62949.438534330999</v>
      </c>
      <c r="P4" s="1">
        <v>0.23066115278084201</v>
      </c>
      <c r="Q4">
        <v>0.15825168911968299</v>
      </c>
      <c r="R4">
        <v>0.611087158099475</v>
      </c>
      <c r="S4">
        <v>11.079499999999999</v>
      </c>
      <c r="T4">
        <v>77811.377684306994</v>
      </c>
      <c r="U4" s="1">
        <v>100.694985889303</v>
      </c>
      <c r="V4">
        <v>246985.65713144501</v>
      </c>
      <c r="W4" s="1">
        <v>0.83808461889427599</v>
      </c>
      <c r="X4">
        <v>5.4211616679586502E-2</v>
      </c>
      <c r="Y4">
        <v>0.10770376442613699</v>
      </c>
      <c r="Z4">
        <v>0.16191538110572401</v>
      </c>
      <c r="AA4">
        <v>246.98565713144501</v>
      </c>
      <c r="AB4">
        <v>5686.7835696606799</v>
      </c>
      <c r="AC4" s="1">
        <v>618.83915342605599</v>
      </c>
      <c r="AD4">
        <v>189716.072174014</v>
      </c>
      <c r="AE4" s="1" t="e">
        <v>#N/A</v>
      </c>
      <c r="AF4">
        <v>42733.275000000001</v>
      </c>
      <c r="AG4" s="1">
        <v>65727.336930147707</v>
      </c>
      <c r="AH4" s="1">
        <v>33.128830190366202</v>
      </c>
      <c r="AI4">
        <v>21.317599563395198</v>
      </c>
      <c r="AJ4">
        <v>24.832276356584099</v>
      </c>
      <c r="AK4">
        <v>1.23</v>
      </c>
      <c r="AL4">
        <v>0.61274404999999998</v>
      </c>
      <c r="AM4">
        <v>0.9709989</v>
      </c>
      <c r="AN4">
        <v>1432.4665364433899</v>
      </c>
      <c r="AO4">
        <v>1.17602687279847</v>
      </c>
      <c r="AP4">
        <v>2137.7636279244998</v>
      </c>
      <c r="AQ4" s="1">
        <v>3465.7052189615101</v>
      </c>
      <c r="AR4" s="1">
        <v>8661.5893734620004</v>
      </c>
      <c r="AS4" s="1">
        <v>921.56694303389099</v>
      </c>
      <c r="AT4" s="1">
        <v>436.391237384666</v>
      </c>
      <c r="AU4">
        <v>15623.016400766601</v>
      </c>
      <c r="AV4" s="1">
        <v>8226.2757374638095</v>
      </c>
      <c r="AW4" s="1">
        <v>0.47175378624999997</v>
      </c>
      <c r="AX4">
        <v>6149.2206928523501</v>
      </c>
      <c r="AY4" s="1">
        <v>0.34971270961500001</v>
      </c>
      <c r="AZ4">
        <v>1416.06589057509</v>
      </c>
      <c r="BA4">
        <v>8.1219926484999996E-2</v>
      </c>
      <c r="BB4">
        <v>1711.71230913882</v>
      </c>
      <c r="BC4" s="1">
        <v>9.7313577659999997E-2</v>
      </c>
      <c r="BD4">
        <v>17503.274630030101</v>
      </c>
      <c r="BE4" s="1">
        <v>0.54234410016079104</v>
      </c>
      <c r="BF4">
        <v>0.24013029693535001</v>
      </c>
      <c r="BG4">
        <v>0.155931435763661</v>
      </c>
      <c r="BH4">
        <v>4.5356710887322398E-2</v>
      </c>
      <c r="BI4">
        <v>1.62374562528762E-2</v>
      </c>
    </row>
    <row r="5" spans="1:62" x14ac:dyDescent="0.35">
      <c r="A5" t="s">
        <v>1269</v>
      </c>
      <c r="B5" t="s">
        <v>629</v>
      </c>
      <c r="C5">
        <v>43.4</v>
      </c>
      <c r="D5">
        <v>303.69805018994799</v>
      </c>
      <c r="E5">
        <v>12053.3346227</v>
      </c>
      <c r="F5">
        <v>2.22050499563636E-2</v>
      </c>
      <c r="G5">
        <v>0.39615277164371199</v>
      </c>
      <c r="H5">
        <v>2.0585498962266899E-3</v>
      </c>
      <c r="I5">
        <v>0.15396627068052601</v>
      </c>
      <c r="J5">
        <v>0.31715562507040501</v>
      </c>
      <c r="K5">
        <v>0.11081728651648</v>
      </c>
      <c r="L5">
        <v>0.926859686300188</v>
      </c>
      <c r="M5">
        <v>9.1924706936654596E-2</v>
      </c>
      <c r="N5">
        <v>0.195559569223414</v>
      </c>
      <c r="O5">
        <v>73312.678688533997</v>
      </c>
      <c r="P5" s="1">
        <v>0.25615888447458302</v>
      </c>
      <c r="Q5">
        <v>0.20305899597379701</v>
      </c>
      <c r="R5">
        <v>0.54078211955162003</v>
      </c>
      <c r="S5">
        <v>145.31200000000001</v>
      </c>
      <c r="T5">
        <v>95983.882226017493</v>
      </c>
      <c r="U5" s="1">
        <v>100.304195462039</v>
      </c>
      <c r="V5">
        <v>191055.77102056801</v>
      </c>
      <c r="W5" s="1">
        <v>0.67801741397832604</v>
      </c>
      <c r="X5">
        <v>0.25061352982514501</v>
      </c>
      <c r="Y5">
        <v>7.1369056196529002E-2</v>
      </c>
      <c r="Z5">
        <v>0.32198258602167401</v>
      </c>
      <c r="AA5">
        <v>191.05577102056799</v>
      </c>
      <c r="AB5">
        <v>6899.4827942950296</v>
      </c>
      <c r="AC5" s="1">
        <v>646.49181762468697</v>
      </c>
      <c r="AD5">
        <v>102712.667135298</v>
      </c>
      <c r="AE5" s="1" t="e">
        <v>#N/A</v>
      </c>
      <c r="AF5">
        <v>34258.300000000003</v>
      </c>
      <c r="AG5" s="1">
        <v>51812.213195818498</v>
      </c>
      <c r="AH5" s="1">
        <v>61.899619148946201</v>
      </c>
      <c r="AI5">
        <v>31.940376348051402</v>
      </c>
      <c r="AJ5">
        <v>43.211813977404802</v>
      </c>
      <c r="AK5">
        <v>2.1775000000000002</v>
      </c>
      <c r="AL5">
        <v>1.7204873000000001</v>
      </c>
      <c r="AM5">
        <v>1.9705756999999999</v>
      </c>
      <c r="AN5">
        <v>49.314713465168303</v>
      </c>
      <c r="AO5" s="1">
        <v>1.1031029039486899</v>
      </c>
      <c r="AP5">
        <v>2702.2241981041002</v>
      </c>
      <c r="AQ5" s="1">
        <v>4262.2223120066201</v>
      </c>
      <c r="AR5" s="1">
        <v>10183.0645225629</v>
      </c>
      <c r="AS5" s="1">
        <v>1548.22755474871</v>
      </c>
      <c r="AT5">
        <v>831.49011924849196</v>
      </c>
      <c r="AU5">
        <v>19527.2287066709</v>
      </c>
      <c r="AV5" s="1">
        <v>9496.6482071426508</v>
      </c>
      <c r="AW5" s="1">
        <v>0.44413812178000001</v>
      </c>
      <c r="AX5">
        <v>6179.1221689378799</v>
      </c>
      <c r="AY5" s="1">
        <v>0.28719982512499997</v>
      </c>
      <c r="AZ5">
        <v>1238.10739709005</v>
      </c>
      <c r="BA5">
        <v>5.8809237765000001E-2</v>
      </c>
      <c r="BB5">
        <v>4722.3785885174402</v>
      </c>
      <c r="BC5" s="1">
        <v>0.209852815335</v>
      </c>
      <c r="BD5">
        <v>21636.256361688</v>
      </c>
      <c r="BE5" s="1">
        <v>0.56314990608011095</v>
      </c>
      <c r="BF5">
        <v>0.22047490129421199</v>
      </c>
      <c r="BG5">
        <v>0.17155238732112499</v>
      </c>
      <c r="BH5">
        <v>3.1792415913009402E-2</v>
      </c>
      <c r="BI5">
        <v>1.30303893915426E-2</v>
      </c>
    </row>
    <row r="6" spans="1:62" x14ac:dyDescent="0.35">
      <c r="A6" t="s">
        <v>1270</v>
      </c>
      <c r="B6" t="s">
        <v>630</v>
      </c>
      <c r="C6">
        <v>127.5</v>
      </c>
      <c r="D6">
        <v>10.386950401316</v>
      </c>
      <c r="E6">
        <v>1167.1035912</v>
      </c>
      <c r="F6" t="e">
        <v>#N/A</v>
      </c>
      <c r="G6">
        <v>1.03347104950901E-2</v>
      </c>
      <c r="H6" t="e">
        <v>#N/A</v>
      </c>
      <c r="I6">
        <v>1.7591399155210501E-2</v>
      </c>
      <c r="J6">
        <v>0.95209230325840399</v>
      </c>
      <c r="K6">
        <v>2.4989334285518399E-2</v>
      </c>
      <c r="L6">
        <v>0.44354064988422198</v>
      </c>
      <c r="M6" t="e">
        <v>#N/A</v>
      </c>
      <c r="N6">
        <v>0.157333386437047</v>
      </c>
      <c r="O6">
        <v>63046.6605240055</v>
      </c>
      <c r="P6" s="1">
        <v>0.20247957274417799</v>
      </c>
      <c r="Q6">
        <v>0.15429180319496899</v>
      </c>
      <c r="R6">
        <v>0.64322862406085302</v>
      </c>
      <c r="S6">
        <v>11.0665</v>
      </c>
      <c r="T6">
        <v>85593.518105713505</v>
      </c>
      <c r="U6" s="1">
        <v>114.099490726117</v>
      </c>
      <c r="V6">
        <v>267836.29497853399</v>
      </c>
      <c r="W6" s="1">
        <v>0.76021348262595201</v>
      </c>
      <c r="X6">
        <v>5.82404068581222E-2</v>
      </c>
      <c r="Y6">
        <v>0.18154611051592601</v>
      </c>
      <c r="Z6">
        <v>0.23978651737404799</v>
      </c>
      <c r="AA6">
        <v>267.836294978534</v>
      </c>
      <c r="AB6">
        <v>7012.1998011841397</v>
      </c>
      <c r="AC6" s="1">
        <v>531.57635482486501</v>
      </c>
      <c r="AD6">
        <v>214370.56705757399</v>
      </c>
      <c r="AE6" s="1" t="e">
        <v>#N/A</v>
      </c>
      <c r="AF6">
        <v>41478.875</v>
      </c>
      <c r="AG6" s="1">
        <v>67890.305485160294</v>
      </c>
      <c r="AH6" s="1">
        <v>32.258641849187399</v>
      </c>
      <c r="AI6">
        <v>20.732816112873302</v>
      </c>
      <c r="AJ6">
        <v>22.878039124744099</v>
      </c>
      <c r="AK6">
        <v>1.5145</v>
      </c>
      <c r="AL6">
        <v>0.84813620000000001</v>
      </c>
      <c r="AM6">
        <v>1.123505</v>
      </c>
      <c r="AN6">
        <v>1572.10379455309</v>
      </c>
      <c r="AO6" s="1">
        <v>1.21084957672148</v>
      </c>
      <c r="AP6">
        <v>2043.6883699417699</v>
      </c>
      <c r="AQ6" s="1">
        <v>3235.4209131975299</v>
      </c>
      <c r="AR6" s="1">
        <v>8478.2691392422093</v>
      </c>
      <c r="AS6" s="1">
        <v>879.31421059678598</v>
      </c>
      <c r="AT6">
        <v>557.86592953646903</v>
      </c>
      <c r="AU6">
        <v>15194.5585625148</v>
      </c>
      <c r="AV6" s="1">
        <v>7961.7312103862096</v>
      </c>
      <c r="AW6" s="1">
        <v>0.456324629165</v>
      </c>
      <c r="AX6">
        <v>6839.8799358173701</v>
      </c>
      <c r="AY6" s="1">
        <v>0.37702421009999998</v>
      </c>
      <c r="AZ6">
        <v>1497.4104252442801</v>
      </c>
      <c r="BA6">
        <v>8.2817063110000005E-2</v>
      </c>
      <c r="BB6">
        <v>1480.68909041758</v>
      </c>
      <c r="BC6" s="1">
        <v>8.3834097615000006E-2</v>
      </c>
      <c r="BD6">
        <v>17779.7106618654</v>
      </c>
      <c r="BE6" s="1">
        <v>0.54325057947889399</v>
      </c>
      <c r="BF6">
        <v>0.24806973990314199</v>
      </c>
      <c r="BG6">
        <v>0.14063202350308601</v>
      </c>
      <c r="BH6">
        <v>4.4765456541426801E-2</v>
      </c>
      <c r="BI6">
        <v>2.3282200573451501E-2</v>
      </c>
    </row>
    <row r="7" spans="1:62" x14ac:dyDescent="0.35">
      <c r="A7" t="s">
        <v>1271</v>
      </c>
      <c r="B7" t="s">
        <v>631</v>
      </c>
      <c r="C7">
        <v>111.65</v>
      </c>
      <c r="D7">
        <v>10.7241373794533</v>
      </c>
      <c r="E7">
        <v>1061.0059571500001</v>
      </c>
      <c r="F7">
        <v>1.52601722783523E-2</v>
      </c>
      <c r="G7">
        <v>1.0689763808050401E-2</v>
      </c>
      <c r="H7" t="e">
        <v>#N/A</v>
      </c>
      <c r="I7">
        <v>2.6562832625564199E-2</v>
      </c>
      <c r="J7">
        <v>0.93188199592298504</v>
      </c>
      <c r="K7">
        <v>3.10601138115407E-2</v>
      </c>
      <c r="L7">
        <v>0.42789591272809202</v>
      </c>
      <c r="M7">
        <v>2.9005422322567202E-2</v>
      </c>
      <c r="N7">
        <v>0.157219964940124</v>
      </c>
      <c r="O7">
        <v>63792.951785020501</v>
      </c>
      <c r="P7" s="1">
        <v>0.24746354438492099</v>
      </c>
      <c r="Q7">
        <v>0.19314119206557101</v>
      </c>
      <c r="R7">
        <v>0.55939526354950797</v>
      </c>
      <c r="S7">
        <v>10.461</v>
      </c>
      <c r="T7">
        <v>83858.783640092501</v>
      </c>
      <c r="U7" s="1">
        <v>105.99902363781899</v>
      </c>
      <c r="V7">
        <v>276501.22296729003</v>
      </c>
      <c r="W7" s="1">
        <v>0.84281694831050202</v>
      </c>
      <c r="X7">
        <v>6.4195873024154804E-2</v>
      </c>
      <c r="Y7">
        <v>9.2987178665343506E-2</v>
      </c>
      <c r="Z7">
        <v>0.157183051689498</v>
      </c>
      <c r="AA7">
        <v>276.50122296729</v>
      </c>
      <c r="AB7">
        <v>6703.8121346497901</v>
      </c>
      <c r="AC7" s="1">
        <v>680.84825741669897</v>
      </c>
      <c r="AD7">
        <v>204306.19645977399</v>
      </c>
      <c r="AE7" s="1" t="e">
        <v>#N/A</v>
      </c>
      <c r="AF7">
        <v>43861.025000000001</v>
      </c>
      <c r="AG7" s="1">
        <v>68426.314731898397</v>
      </c>
      <c r="AH7" s="1">
        <v>34.205417849090999</v>
      </c>
      <c r="AI7">
        <v>22.1512892427771</v>
      </c>
      <c r="AJ7">
        <v>24.9723119991205</v>
      </c>
      <c r="AK7">
        <v>1.6174999999999999</v>
      </c>
      <c r="AL7">
        <v>0.84939655000000003</v>
      </c>
      <c r="AM7">
        <v>1.2644408</v>
      </c>
      <c r="AN7">
        <v>1527.7242996171601</v>
      </c>
      <c r="AO7">
        <v>1.2808651029642799</v>
      </c>
      <c r="AP7">
        <v>2126.2281671227702</v>
      </c>
      <c r="AQ7" s="1">
        <v>3372.5646401696899</v>
      </c>
      <c r="AR7" s="1">
        <v>8557.1956806025501</v>
      </c>
      <c r="AS7" s="1">
        <v>1034.9248629056799</v>
      </c>
      <c r="AT7" s="1">
        <v>410.04217639805398</v>
      </c>
      <c r="AU7">
        <v>15500.955527198699</v>
      </c>
      <c r="AV7" s="1">
        <v>7605.4054899229304</v>
      </c>
      <c r="AW7" s="1">
        <v>0.43442757469999999</v>
      </c>
      <c r="AX7">
        <v>7286.9605961634797</v>
      </c>
      <c r="AY7" s="1">
        <v>0.40247228291499998</v>
      </c>
      <c r="AZ7">
        <v>1371.3751798293899</v>
      </c>
      <c r="BA7">
        <v>7.828710337E-2</v>
      </c>
      <c r="BB7">
        <v>1485.91522322274</v>
      </c>
      <c r="BC7" s="1">
        <v>8.4813038995000006E-2</v>
      </c>
      <c r="BD7">
        <v>17749.656489138499</v>
      </c>
      <c r="BE7" s="1">
        <v>0.53087639426552902</v>
      </c>
      <c r="BF7">
        <v>0.23887796621069701</v>
      </c>
      <c r="BG7">
        <v>0.16704958964529901</v>
      </c>
      <c r="BH7">
        <v>4.0914196229674203E-2</v>
      </c>
      <c r="BI7">
        <v>2.22818536488016E-2</v>
      </c>
    </row>
    <row r="8" spans="1:62" x14ac:dyDescent="0.35">
      <c r="A8" t="s">
        <v>1272</v>
      </c>
      <c r="B8" t="s">
        <v>632</v>
      </c>
      <c r="C8">
        <v>15.5</v>
      </c>
      <c r="D8">
        <v>260.857880946911</v>
      </c>
      <c r="E8">
        <v>2826.5289416000001</v>
      </c>
      <c r="F8">
        <v>5.6131090311508196E-3</v>
      </c>
      <c r="G8">
        <v>0.185595957658619</v>
      </c>
      <c r="H8">
        <v>2.1017586984576199E-3</v>
      </c>
      <c r="I8">
        <v>0.11203840389763101</v>
      </c>
      <c r="J8">
        <v>0.55389322889541803</v>
      </c>
      <c r="K8">
        <v>0.14230994197746299</v>
      </c>
      <c r="L8">
        <v>0.96910468170751696</v>
      </c>
      <c r="M8">
        <v>5.3213010323672601E-2</v>
      </c>
      <c r="N8">
        <v>0.20301321432090999</v>
      </c>
      <c r="O8">
        <v>67429.430473183005</v>
      </c>
      <c r="P8" s="1">
        <v>0.24366257791201401</v>
      </c>
      <c r="Q8">
        <v>0.177860027462557</v>
      </c>
      <c r="R8">
        <v>0.57847739462542902</v>
      </c>
      <c r="S8">
        <v>28.325500000000002</v>
      </c>
      <c r="T8">
        <v>89836.356186146499</v>
      </c>
      <c r="U8" s="1">
        <v>107.92845030815199</v>
      </c>
      <c r="V8">
        <v>151120.80854875801</v>
      </c>
      <c r="W8" s="1">
        <v>0.69013528782337197</v>
      </c>
      <c r="X8">
        <v>0.23124793872762101</v>
      </c>
      <c r="Y8">
        <v>7.8616773449006902E-2</v>
      </c>
      <c r="Z8">
        <v>0.30986471217662798</v>
      </c>
      <c r="AA8">
        <v>151.12080854875799</v>
      </c>
      <c r="AB8">
        <v>4662.39352500738</v>
      </c>
      <c r="AC8" s="1">
        <v>524.21698245644404</v>
      </c>
      <c r="AD8">
        <v>89574.531097836705</v>
      </c>
      <c r="AE8" s="1" t="e">
        <v>#N/A</v>
      </c>
      <c r="AF8">
        <v>32172.375</v>
      </c>
      <c r="AG8" s="1">
        <v>47178.155627519001</v>
      </c>
      <c r="AH8" s="1">
        <v>50.230719537702598</v>
      </c>
      <c r="AI8">
        <v>28.010723028465499</v>
      </c>
      <c r="AJ8">
        <v>35.217656278200501</v>
      </c>
      <c r="AK8">
        <v>2.2105000000000001</v>
      </c>
      <c r="AL8">
        <v>1.68409645</v>
      </c>
      <c r="AM8">
        <v>2.0392484500000001</v>
      </c>
      <c r="AN8">
        <v>7.1053212906563204E-2</v>
      </c>
      <c r="AO8" s="1">
        <v>1.0164956933071401</v>
      </c>
      <c r="AP8">
        <v>2286.3458787688101</v>
      </c>
      <c r="AQ8" s="1">
        <v>4251.44461098597</v>
      </c>
      <c r="AR8" s="1">
        <v>9758.4983632172207</v>
      </c>
      <c r="AS8" s="1">
        <v>1232.2263635527399</v>
      </c>
      <c r="AT8">
        <v>587.67178710767098</v>
      </c>
      <c r="AU8">
        <v>18116.1870036324</v>
      </c>
      <c r="AV8" s="1">
        <v>10392.9619721135</v>
      </c>
      <c r="AW8" s="1">
        <v>0.53025345148500003</v>
      </c>
      <c r="AX8">
        <v>3971.5914984369001</v>
      </c>
      <c r="AY8" s="1">
        <v>0.20256981314</v>
      </c>
      <c r="AZ8">
        <v>934.24937488647504</v>
      </c>
      <c r="BA8">
        <v>4.7831162400000002E-2</v>
      </c>
      <c r="BB8">
        <v>4394.1708395238602</v>
      </c>
      <c r="BC8" s="1">
        <v>0.21934557296000001</v>
      </c>
      <c r="BD8">
        <v>19692.973684960802</v>
      </c>
      <c r="BE8" s="1">
        <v>0.54070105742340302</v>
      </c>
      <c r="BF8">
        <v>0.24258041616420301</v>
      </c>
      <c r="BG8">
        <v>0.17273347841652401</v>
      </c>
      <c r="BH8">
        <v>3.0417619721441899E-2</v>
      </c>
      <c r="BI8">
        <v>1.3567428274428001E-2</v>
      </c>
    </row>
    <row r="9" spans="1:62" x14ac:dyDescent="0.35">
      <c r="A9" t="s">
        <v>1273</v>
      </c>
      <c r="B9" t="s">
        <v>633</v>
      </c>
      <c r="C9">
        <v>126.2</v>
      </c>
      <c r="D9">
        <v>12.2055898966345</v>
      </c>
      <c r="E9">
        <v>1433.6299409999999</v>
      </c>
      <c r="F9">
        <v>6.0882968369708797E-3</v>
      </c>
      <c r="G9">
        <v>1.01304458468265E-2</v>
      </c>
      <c r="H9" t="e">
        <v>#N/A</v>
      </c>
      <c r="I9">
        <v>1.9573802042775101E-2</v>
      </c>
      <c r="J9">
        <v>0.94254814999940495</v>
      </c>
      <c r="K9">
        <v>2.7195907942129099E-2</v>
      </c>
      <c r="L9">
        <v>0.43930811343316001</v>
      </c>
      <c r="M9">
        <v>5.9119366757044304E-3</v>
      </c>
      <c r="N9">
        <v>0.157301176116171</v>
      </c>
      <c r="O9">
        <v>64299.864961429499</v>
      </c>
      <c r="P9" s="1">
        <v>0.210987711813625</v>
      </c>
      <c r="Q9">
        <v>0.16154528163746201</v>
      </c>
      <c r="R9">
        <v>0.62746700654891296</v>
      </c>
      <c r="S9">
        <v>14.217499999999999</v>
      </c>
      <c r="T9">
        <v>83099.291542511506</v>
      </c>
      <c r="U9" s="1">
        <v>106.94055903969701</v>
      </c>
      <c r="V9">
        <v>257428.281738096</v>
      </c>
      <c r="W9" s="1">
        <v>0.82119170364896799</v>
      </c>
      <c r="X9">
        <v>6.7376516199300698E-2</v>
      </c>
      <c r="Y9">
        <v>0.111431780151731</v>
      </c>
      <c r="Z9">
        <v>0.17880829635103199</v>
      </c>
      <c r="AA9">
        <v>257.42828173809602</v>
      </c>
      <c r="AB9">
        <v>6183.7581694944602</v>
      </c>
      <c r="AC9" s="1">
        <v>598.12870826544201</v>
      </c>
      <c r="AD9">
        <v>195394.54854781699</v>
      </c>
      <c r="AE9" s="1" t="e">
        <v>#N/A</v>
      </c>
      <c r="AF9">
        <v>43632.7</v>
      </c>
      <c r="AG9" s="1">
        <v>70220.0054808813</v>
      </c>
      <c r="AH9" s="1">
        <v>31.003043213212699</v>
      </c>
      <c r="AI9">
        <v>21.246608315258399</v>
      </c>
      <c r="AJ9">
        <v>22.2983882641003</v>
      </c>
      <c r="AK9">
        <v>1.802</v>
      </c>
      <c r="AL9">
        <v>1.0783289</v>
      </c>
      <c r="AM9">
        <v>1.4171531500000001</v>
      </c>
      <c r="AN9">
        <v>1348.62334969935</v>
      </c>
      <c r="AO9" s="1">
        <v>1.1428138744537999</v>
      </c>
      <c r="AP9">
        <v>1948.65336327146</v>
      </c>
      <c r="AQ9" s="1">
        <v>3135.0445312865099</v>
      </c>
      <c r="AR9" s="1">
        <v>8280.9147624227207</v>
      </c>
      <c r="AS9" s="1">
        <v>902.79915074192502</v>
      </c>
      <c r="AT9">
        <v>446.541953410048</v>
      </c>
      <c r="AU9">
        <v>14713.9537611327</v>
      </c>
      <c r="AV9" s="1">
        <v>7314.2971285246003</v>
      </c>
      <c r="AW9" s="1">
        <v>0.45496290513499998</v>
      </c>
      <c r="AX9">
        <v>6234.3007784128104</v>
      </c>
      <c r="AY9" s="1">
        <v>0.38053381941499997</v>
      </c>
      <c r="AZ9">
        <v>1212.7733136351001</v>
      </c>
      <c r="BA9">
        <v>7.4641599845000003E-2</v>
      </c>
      <c r="BB9">
        <v>1483.2774863424399</v>
      </c>
      <c r="BC9" s="1">
        <v>8.9861675604999997E-2</v>
      </c>
      <c r="BD9">
        <v>16244.648706914901</v>
      </c>
      <c r="BE9" s="1">
        <v>0.54931464717874001</v>
      </c>
      <c r="BF9">
        <v>0.24386069832243901</v>
      </c>
      <c r="BG9">
        <v>0.139189558329604</v>
      </c>
      <c r="BH9">
        <v>4.6362971826733802E-2</v>
      </c>
      <c r="BI9">
        <v>2.1272124342483101E-2</v>
      </c>
    </row>
    <row r="10" spans="1:62" x14ac:dyDescent="0.35">
      <c r="A10" t="s">
        <v>1274</v>
      </c>
      <c r="B10" t="s">
        <v>634</v>
      </c>
      <c r="C10">
        <v>29.1</v>
      </c>
      <c r="D10">
        <v>160.021622983627</v>
      </c>
      <c r="E10">
        <v>4193.3674148999999</v>
      </c>
      <c r="F10">
        <v>2.7710208214536101E-2</v>
      </c>
      <c r="G10">
        <v>8.0694327203844396E-2</v>
      </c>
      <c r="H10">
        <v>2.2360679574561998E-3</v>
      </c>
      <c r="I10">
        <v>7.1754461892283405E-2</v>
      </c>
      <c r="J10">
        <v>0.752911649128153</v>
      </c>
      <c r="K10">
        <v>6.5348166602860996E-2</v>
      </c>
      <c r="L10">
        <v>0.41393608459966702</v>
      </c>
      <c r="M10">
        <v>3.02366727393663E-2</v>
      </c>
      <c r="N10">
        <v>0.15962472735384001</v>
      </c>
      <c r="O10">
        <v>75763.841514787506</v>
      </c>
      <c r="P10" s="1">
        <v>0.200503905694882</v>
      </c>
      <c r="Q10">
        <v>0.17100193926657201</v>
      </c>
      <c r="R10">
        <v>0.628494155038546</v>
      </c>
      <c r="S10">
        <v>32.272500000000001</v>
      </c>
      <c r="T10">
        <v>101595.425988225</v>
      </c>
      <c r="U10" s="1">
        <v>133.090624321338</v>
      </c>
      <c r="V10">
        <v>283693.85959336301</v>
      </c>
      <c r="W10" s="1">
        <v>0.75763573553913499</v>
      </c>
      <c r="X10">
        <v>0.20240901355821</v>
      </c>
      <c r="Y10">
        <v>3.9955250902654803E-2</v>
      </c>
      <c r="Z10">
        <v>0.24236426446086501</v>
      </c>
      <c r="AA10">
        <v>283.69385959336302</v>
      </c>
      <c r="AB10">
        <v>9852.6786263000795</v>
      </c>
      <c r="AC10" s="1">
        <v>972.20550036198404</v>
      </c>
      <c r="AD10">
        <v>217131.63770343299</v>
      </c>
      <c r="AE10" s="1" t="e">
        <v>#N/A</v>
      </c>
      <c r="AF10">
        <v>46206.625</v>
      </c>
      <c r="AG10" s="1">
        <v>76493.302614256798</v>
      </c>
      <c r="AH10" s="1">
        <v>61.624903824347598</v>
      </c>
      <c r="AI10">
        <v>31.9907184375014</v>
      </c>
      <c r="AJ10">
        <v>39.4034365360123</v>
      </c>
      <c r="AK10">
        <v>2.2915000000000001</v>
      </c>
      <c r="AL10">
        <v>1.6592961500000001</v>
      </c>
      <c r="AM10">
        <v>2.01147805</v>
      </c>
      <c r="AN10">
        <v>175.488032850271</v>
      </c>
      <c r="AO10" s="1">
        <v>0.90627850322744896</v>
      </c>
      <c r="AP10">
        <v>1908.1569670346501</v>
      </c>
      <c r="AQ10" s="1">
        <v>2692.96875089586</v>
      </c>
      <c r="AR10" s="1">
        <v>9066.8423611111502</v>
      </c>
      <c r="AS10" s="1">
        <v>1133.48464300099</v>
      </c>
      <c r="AT10">
        <v>444.16935194780399</v>
      </c>
      <c r="AU10">
        <v>15245.6220739905</v>
      </c>
      <c r="AV10" s="1">
        <v>4520.7756599036102</v>
      </c>
      <c r="AW10" s="1">
        <v>0.28427666271000002</v>
      </c>
      <c r="AX10">
        <v>8759.0975831183805</v>
      </c>
      <c r="AY10" s="1">
        <v>0.53806681999999995</v>
      </c>
      <c r="AZ10">
        <v>1442.7058079861599</v>
      </c>
      <c r="BA10">
        <v>9.2320061070000001E-2</v>
      </c>
      <c r="BB10">
        <v>1379.3524007747701</v>
      </c>
      <c r="BC10" s="1">
        <v>8.5336456219999995E-2</v>
      </c>
      <c r="BD10">
        <v>16101.931451782901</v>
      </c>
      <c r="BE10" s="1">
        <v>0.58426949433733499</v>
      </c>
      <c r="BF10">
        <v>0.238885406713989</v>
      </c>
      <c r="BG10">
        <v>0.13055895752673899</v>
      </c>
      <c r="BH10">
        <v>2.7634883029393199E-2</v>
      </c>
      <c r="BI10">
        <v>1.86512583925444E-2</v>
      </c>
    </row>
    <row r="11" spans="1:62" x14ac:dyDescent="0.35">
      <c r="A11" t="s">
        <v>1275</v>
      </c>
      <c r="B11" t="s">
        <v>635</v>
      </c>
      <c r="C11">
        <v>88.7</v>
      </c>
      <c r="D11">
        <v>13.4227377932548</v>
      </c>
      <c r="E11">
        <v>1083.4705121500001</v>
      </c>
      <c r="F11">
        <v>1.44142196689338E-2</v>
      </c>
      <c r="G11">
        <v>1.06012988105349E-2</v>
      </c>
      <c r="H11" t="e">
        <v>#N/A</v>
      </c>
      <c r="I11">
        <v>3.6181659389863702E-2</v>
      </c>
      <c r="J11">
        <v>0.93307406291538098</v>
      </c>
      <c r="K11">
        <v>3.01969089643601E-2</v>
      </c>
      <c r="L11">
        <v>0.25256314139355501</v>
      </c>
      <c r="M11">
        <v>9.9217296155055396E-3</v>
      </c>
      <c r="N11">
        <v>0.12126875605238301</v>
      </c>
      <c r="O11">
        <v>65678.709519871496</v>
      </c>
      <c r="P11" s="1">
        <v>0.19881409699007499</v>
      </c>
      <c r="Q11">
        <v>0.17391920213263301</v>
      </c>
      <c r="R11">
        <v>0.62726670087729297</v>
      </c>
      <c r="S11">
        <v>9.9785000000000004</v>
      </c>
      <c r="T11">
        <v>83644.430291979996</v>
      </c>
      <c r="U11" s="1">
        <v>116.61722118109201</v>
      </c>
      <c r="V11">
        <v>256945.73965414299</v>
      </c>
      <c r="W11" s="1">
        <v>0.86321429520933401</v>
      </c>
      <c r="X11">
        <v>5.49149632001555E-2</v>
      </c>
      <c r="Y11">
        <v>8.1870741590510304E-2</v>
      </c>
      <c r="Z11">
        <v>0.13678570479066601</v>
      </c>
      <c r="AA11">
        <v>256.94573965414298</v>
      </c>
      <c r="AB11">
        <v>5879.4033792109603</v>
      </c>
      <c r="AC11" s="1">
        <v>624.22987794317896</v>
      </c>
      <c r="AD11">
        <v>199807.30302983499</v>
      </c>
      <c r="AE11" s="1" t="e">
        <v>#N/A</v>
      </c>
      <c r="AF11">
        <v>47911.675000000003</v>
      </c>
      <c r="AG11" s="1">
        <v>81837.588448243507</v>
      </c>
      <c r="AH11" s="1">
        <v>33.085283843755903</v>
      </c>
      <c r="AI11">
        <v>21.349744040370201</v>
      </c>
      <c r="AJ11">
        <v>22.5102901401055</v>
      </c>
      <c r="AK11">
        <v>1.5455000000000001</v>
      </c>
      <c r="AL11">
        <v>0.9420634</v>
      </c>
      <c r="AM11">
        <v>1.22663645</v>
      </c>
      <c r="AN11">
        <v>1818.6932936041601</v>
      </c>
      <c r="AO11" s="1">
        <v>1.1544645897363399</v>
      </c>
      <c r="AP11">
        <v>1920.8932376897501</v>
      </c>
      <c r="AQ11" s="1">
        <v>2815.2380153980598</v>
      </c>
      <c r="AR11" s="1">
        <v>8246.9630260583799</v>
      </c>
      <c r="AS11" s="1">
        <v>740.72870387367402</v>
      </c>
      <c r="AT11">
        <v>415.77798409564701</v>
      </c>
      <c r="AU11">
        <v>14139.600967115501</v>
      </c>
      <c r="AV11" s="1">
        <v>7249.6669139387104</v>
      </c>
      <c r="AW11" s="1">
        <v>0.44582039015000002</v>
      </c>
      <c r="AX11">
        <v>6613.3550400841796</v>
      </c>
      <c r="AY11" s="1">
        <v>0.40723189119499997</v>
      </c>
      <c r="AZ11">
        <v>1474.5464753813801</v>
      </c>
      <c r="BA11">
        <v>9.0106352254999994E-2</v>
      </c>
      <c r="BB11">
        <v>919.39813267022498</v>
      </c>
      <c r="BC11" s="1">
        <v>5.6841366395000002E-2</v>
      </c>
      <c r="BD11">
        <v>16256.9665620745</v>
      </c>
      <c r="BE11" s="1">
        <v>0.54807277795167497</v>
      </c>
      <c r="BF11">
        <v>0.23955618261659301</v>
      </c>
      <c r="BG11">
        <v>0.13850877951301999</v>
      </c>
      <c r="BH11">
        <v>4.3721508516152301E-2</v>
      </c>
      <c r="BI11">
        <v>3.0140751402559399E-2</v>
      </c>
    </row>
    <row r="12" spans="1:62" x14ac:dyDescent="0.35">
      <c r="A12" t="s">
        <v>1276</v>
      </c>
      <c r="B12" t="s">
        <v>636</v>
      </c>
      <c r="C12">
        <v>121.4</v>
      </c>
      <c r="D12">
        <v>7.3672841127499202</v>
      </c>
      <c r="E12">
        <v>793.57228835000001</v>
      </c>
      <c r="F12" t="e">
        <v>#N/A</v>
      </c>
      <c r="G12" t="e">
        <v>#N/A</v>
      </c>
      <c r="H12" t="e">
        <v>#N/A</v>
      </c>
      <c r="I12">
        <v>1.96302365997192E-2</v>
      </c>
      <c r="J12">
        <v>0.95617208523637398</v>
      </c>
      <c r="K12">
        <v>2.2876576937144399E-2</v>
      </c>
      <c r="L12">
        <v>0.47740838252724899</v>
      </c>
      <c r="M12" t="e">
        <v>#N/A</v>
      </c>
      <c r="N12">
        <v>0.1590707626059</v>
      </c>
      <c r="O12">
        <v>62856.853561932498</v>
      </c>
      <c r="P12" s="1">
        <v>0.181930748610276</v>
      </c>
      <c r="Q12">
        <v>0.15946562986743501</v>
      </c>
      <c r="R12">
        <v>0.65860362152228802</v>
      </c>
      <c r="S12">
        <v>8.6940000000000008</v>
      </c>
      <c r="T12">
        <v>83270.513295096505</v>
      </c>
      <c r="U12" s="1">
        <v>95.379300238149298</v>
      </c>
      <c r="V12">
        <v>312669.02890668</v>
      </c>
      <c r="W12" s="1">
        <v>0.758967826271289</v>
      </c>
      <c r="X12">
        <v>6.2407029650390598E-2</v>
      </c>
      <c r="Y12">
        <v>0.178625144078321</v>
      </c>
      <c r="Z12">
        <v>0.241032173728711</v>
      </c>
      <c r="AA12">
        <v>312.66902890668001</v>
      </c>
      <c r="AB12">
        <v>7857.5474561111496</v>
      </c>
      <c r="AC12" s="1">
        <v>620.11719386255697</v>
      </c>
      <c r="AD12">
        <v>233825.23689341699</v>
      </c>
      <c r="AE12" s="1" t="e">
        <v>#N/A</v>
      </c>
      <c r="AF12">
        <v>39695.25</v>
      </c>
      <c r="AG12" s="1">
        <v>64603.9512976654</v>
      </c>
      <c r="AH12" s="1">
        <v>32.024486858130999</v>
      </c>
      <c r="AI12">
        <v>21.565710018089199</v>
      </c>
      <c r="AJ12">
        <v>22.8081243965241</v>
      </c>
      <c r="AK12">
        <v>1.5425</v>
      </c>
      <c r="AL12">
        <v>0.72050670000000006</v>
      </c>
      <c r="AM12">
        <v>0.99189970000000005</v>
      </c>
      <c r="AN12">
        <v>1186.7033780807101</v>
      </c>
      <c r="AO12" s="1">
        <v>1.2719055137350199</v>
      </c>
      <c r="AP12">
        <v>2355.5460257385598</v>
      </c>
      <c r="AQ12" s="1">
        <v>3898.2726363082602</v>
      </c>
      <c r="AR12" s="1">
        <v>9482.3662579412303</v>
      </c>
      <c r="AS12" s="1">
        <v>907.48584219504505</v>
      </c>
      <c r="AT12">
        <v>525.81059912246701</v>
      </c>
      <c r="AU12">
        <v>17169.481361305599</v>
      </c>
      <c r="AV12" s="1">
        <v>8959.0138116080907</v>
      </c>
      <c r="AW12" s="1">
        <v>0.46820516447499999</v>
      </c>
      <c r="AX12">
        <v>7143.6087845359998</v>
      </c>
      <c r="AY12" s="1">
        <v>0.35377908774</v>
      </c>
      <c r="AZ12">
        <v>1565.8755717941499</v>
      </c>
      <c r="BA12">
        <v>7.9186878180000003E-2</v>
      </c>
      <c r="BB12">
        <v>1917.5580395771899</v>
      </c>
      <c r="BC12" s="1">
        <v>9.8828869599999994E-2</v>
      </c>
      <c r="BD12">
        <v>19586.056207515401</v>
      </c>
      <c r="BE12" s="1">
        <v>0.52398856055522602</v>
      </c>
      <c r="BF12">
        <v>0.24063457512338601</v>
      </c>
      <c r="BG12">
        <v>0.16425592377736301</v>
      </c>
      <c r="BH12">
        <v>3.9515627284822698E-2</v>
      </c>
      <c r="BI12">
        <v>3.1605313259202197E-2</v>
      </c>
    </row>
    <row r="13" spans="1:62" x14ac:dyDescent="0.35">
      <c r="A13" t="s">
        <v>1277</v>
      </c>
      <c r="B13" t="s">
        <v>637</v>
      </c>
      <c r="C13">
        <v>52.55</v>
      </c>
      <c r="D13">
        <v>102.32901685632601</v>
      </c>
      <c r="E13">
        <v>3604.39298495</v>
      </c>
      <c r="F13">
        <v>1.95489519644995E-2</v>
      </c>
      <c r="G13">
        <v>2.4072173582259101E-2</v>
      </c>
      <c r="H13">
        <v>2.6264908988314802E-3</v>
      </c>
      <c r="I13">
        <v>4.7324456405025001E-2</v>
      </c>
      <c r="J13">
        <v>0.86829664190354205</v>
      </c>
      <c r="K13">
        <v>3.9760387875279898E-2</v>
      </c>
      <c r="L13">
        <v>0.22764756575800199</v>
      </c>
      <c r="M13">
        <v>1.8701429310896099E-2</v>
      </c>
      <c r="N13">
        <v>0.13271437440425299</v>
      </c>
      <c r="O13">
        <v>76987.725582478495</v>
      </c>
      <c r="P13" s="1">
        <v>0.15857576268559501</v>
      </c>
      <c r="Q13">
        <v>0.151688967637296</v>
      </c>
      <c r="R13">
        <v>0.68973526967710896</v>
      </c>
      <c r="S13">
        <v>24.670500000000001</v>
      </c>
      <c r="T13">
        <v>102628.811488238</v>
      </c>
      <c r="U13" s="1">
        <v>150.493614633422</v>
      </c>
      <c r="V13">
        <v>338689.65975926002</v>
      </c>
      <c r="W13" s="1">
        <v>0.83485314884781003</v>
      </c>
      <c r="X13">
        <v>0.118973319584101</v>
      </c>
      <c r="Y13">
        <v>4.6173531568088802E-2</v>
      </c>
      <c r="Z13">
        <v>0.16514685115218999</v>
      </c>
      <c r="AA13">
        <v>338.68965975926</v>
      </c>
      <c r="AB13">
        <v>10119.0685451505</v>
      </c>
      <c r="AC13" s="1">
        <v>1038.8759682141799</v>
      </c>
      <c r="AD13">
        <v>255883.048584378</v>
      </c>
      <c r="AE13" s="1" t="e">
        <v>#N/A</v>
      </c>
      <c r="AF13">
        <v>54691.65</v>
      </c>
      <c r="AG13" s="1">
        <v>108601.28700117899</v>
      </c>
      <c r="AH13" s="1">
        <v>61.240234805542201</v>
      </c>
      <c r="AI13">
        <v>28.3656095792673</v>
      </c>
      <c r="AJ13">
        <v>35.345559512328201</v>
      </c>
      <c r="AK13">
        <v>2.0024999999999999</v>
      </c>
      <c r="AL13">
        <v>1.3641287</v>
      </c>
      <c r="AM13">
        <v>1.7256342</v>
      </c>
      <c r="AN13">
        <v>299.77575488341802</v>
      </c>
      <c r="AO13" s="1">
        <v>0.73604508100575505</v>
      </c>
      <c r="AP13">
        <v>1857.07406691553</v>
      </c>
      <c r="AQ13" s="1">
        <v>2930.4302433970402</v>
      </c>
      <c r="AR13" s="1">
        <v>8652.44713804819</v>
      </c>
      <c r="AS13" s="1">
        <v>912.66554394741502</v>
      </c>
      <c r="AT13">
        <v>433.05534259413599</v>
      </c>
      <c r="AU13">
        <v>14785.6723349023</v>
      </c>
      <c r="AV13" s="1">
        <v>4200.05749146377</v>
      </c>
      <c r="AW13" s="1">
        <v>0.27606205614500001</v>
      </c>
      <c r="AX13">
        <v>9125.2307853597595</v>
      </c>
      <c r="AY13" s="1">
        <v>0.58059232317999998</v>
      </c>
      <c r="AZ13">
        <v>1365.1441792190101</v>
      </c>
      <c r="BA13">
        <v>8.6858988045000002E-2</v>
      </c>
      <c r="BB13">
        <v>864.74964779462505</v>
      </c>
      <c r="BC13" s="1">
        <v>5.6486632619999998E-2</v>
      </c>
      <c r="BD13">
        <v>15555.1821038372</v>
      </c>
      <c r="BE13" s="1">
        <v>0.57764533127242601</v>
      </c>
      <c r="BF13">
        <v>0.23243290431315899</v>
      </c>
      <c r="BG13">
        <v>0.140616901002631</v>
      </c>
      <c r="BH13">
        <v>3.2021227687817802E-2</v>
      </c>
      <c r="BI13">
        <v>1.7283635723966798E-2</v>
      </c>
    </row>
    <row r="14" spans="1:62" x14ac:dyDescent="0.35">
      <c r="A14" t="s">
        <v>1278</v>
      </c>
      <c r="B14" t="s">
        <v>638</v>
      </c>
      <c r="C14">
        <v>96.15</v>
      </c>
      <c r="D14">
        <v>7.7164534003733696</v>
      </c>
      <c r="E14">
        <v>693.9961654</v>
      </c>
      <c r="F14">
        <v>2.37136802801345E-2</v>
      </c>
      <c r="G14" t="e">
        <v>#N/A</v>
      </c>
      <c r="H14" t="e">
        <v>#N/A</v>
      </c>
      <c r="I14">
        <v>3.6851819614588499E-2</v>
      </c>
      <c r="J14">
        <v>0.92789835729394399</v>
      </c>
      <c r="K14">
        <v>2.8900504075700099E-2</v>
      </c>
      <c r="L14">
        <v>0.39404151270049598</v>
      </c>
      <c r="M14">
        <v>2.2399519500295E-2</v>
      </c>
      <c r="N14">
        <v>0.157506084232892</v>
      </c>
      <c r="O14">
        <v>62432.723613003502</v>
      </c>
      <c r="P14" s="1">
        <v>0.22160430009274501</v>
      </c>
      <c r="Q14">
        <v>0.18284538674478501</v>
      </c>
      <c r="R14">
        <v>0.59555031316246998</v>
      </c>
      <c r="S14">
        <v>8.1195000000000004</v>
      </c>
      <c r="T14">
        <v>79141.431233289506</v>
      </c>
      <c r="U14" s="1">
        <v>88.079091829578701</v>
      </c>
      <c r="V14">
        <v>276468.82312219799</v>
      </c>
      <c r="W14" s="1">
        <v>0.82513637005317597</v>
      </c>
      <c r="X14">
        <v>5.3750754571225801E-2</v>
      </c>
      <c r="Y14">
        <v>0.12111287537559801</v>
      </c>
      <c r="Z14">
        <v>0.174863629946824</v>
      </c>
      <c r="AA14">
        <v>276.46882312219799</v>
      </c>
      <c r="AB14">
        <v>7036.9501000262298</v>
      </c>
      <c r="AC14" s="1">
        <v>652.94038326853001</v>
      </c>
      <c r="AD14">
        <v>200020.71996744099</v>
      </c>
      <c r="AE14" s="1" t="e">
        <v>#N/A</v>
      </c>
      <c r="AF14">
        <v>41551.800000000003</v>
      </c>
      <c r="AG14" s="1">
        <v>65514.449424566003</v>
      </c>
      <c r="AH14" s="1">
        <v>36.277401941705101</v>
      </c>
      <c r="AI14">
        <v>21.555838484191</v>
      </c>
      <c r="AJ14">
        <v>24.741813519743602</v>
      </c>
      <c r="AK14">
        <v>1.9025000000000001</v>
      </c>
      <c r="AL14">
        <v>1.08789555</v>
      </c>
      <c r="AM14">
        <v>1.5330832000000001</v>
      </c>
      <c r="AN14">
        <v>1678.11796377528</v>
      </c>
      <c r="AO14" s="1">
        <v>1.38233735037649</v>
      </c>
      <c r="AP14">
        <v>2448.3694574333799</v>
      </c>
      <c r="AQ14" s="1">
        <v>3556.7345958854999</v>
      </c>
      <c r="AR14" s="1">
        <v>9322.4043221515894</v>
      </c>
      <c r="AS14" s="1">
        <v>807.32939988631801</v>
      </c>
      <c r="AT14">
        <v>489.31502015051899</v>
      </c>
      <c r="AU14">
        <v>16624.1527955073</v>
      </c>
      <c r="AV14" s="1">
        <v>9010.5505418162793</v>
      </c>
      <c r="AW14" s="1">
        <v>0.47648911574500002</v>
      </c>
      <c r="AX14">
        <v>7054.0118826961598</v>
      </c>
      <c r="AY14" s="1">
        <v>0.36118025755499999</v>
      </c>
      <c r="AZ14">
        <v>1655.8593837512899</v>
      </c>
      <c r="BA14">
        <v>8.6580919100000001E-2</v>
      </c>
      <c r="BB14">
        <v>1464.6238590626699</v>
      </c>
      <c r="BC14" s="1">
        <v>7.5749707575000005E-2</v>
      </c>
      <c r="BD14">
        <v>19185.045667326402</v>
      </c>
      <c r="BE14" s="1">
        <v>0.53974559874586103</v>
      </c>
      <c r="BF14">
        <v>0.231161695117758</v>
      </c>
      <c r="BG14">
        <v>0.15586666907424199</v>
      </c>
      <c r="BH14">
        <v>4.2300512902246797E-2</v>
      </c>
      <c r="BI14">
        <v>3.0925524159891301E-2</v>
      </c>
    </row>
    <row r="15" spans="1:62" x14ac:dyDescent="0.35">
      <c r="A15" t="s">
        <v>1279</v>
      </c>
      <c r="B15" t="s">
        <v>639</v>
      </c>
      <c r="C15">
        <v>75.099999999999994</v>
      </c>
      <c r="D15">
        <v>10.290835555824</v>
      </c>
      <c r="E15">
        <v>678.92025139999998</v>
      </c>
      <c r="F15" t="e">
        <v>#N/A</v>
      </c>
      <c r="G15">
        <v>2.58073124279584E-2</v>
      </c>
      <c r="H15" t="e">
        <v>#N/A</v>
      </c>
      <c r="I15">
        <v>8.8175259641221901E-2</v>
      </c>
      <c r="J15">
        <v>0.875245549680288</v>
      </c>
      <c r="K15">
        <v>2.7768931769222099E-2</v>
      </c>
      <c r="L15">
        <v>0.34030682912916499</v>
      </c>
      <c r="M15">
        <v>2.45676686341573E-2</v>
      </c>
      <c r="N15">
        <v>0.144561966935081</v>
      </c>
      <c r="O15">
        <v>64960.541856950498</v>
      </c>
      <c r="P15" s="1">
        <v>0.181846890851216</v>
      </c>
      <c r="Q15">
        <v>0.17326829218401801</v>
      </c>
      <c r="R15">
        <v>0.64488481696476696</v>
      </c>
      <c r="S15">
        <v>7.1859999999999999</v>
      </c>
      <c r="T15">
        <v>78000.715839928496</v>
      </c>
      <c r="U15" s="1">
        <v>103.73771322749</v>
      </c>
      <c r="V15">
        <v>277735.24343047</v>
      </c>
      <c r="W15" s="1">
        <v>0.75665318214229105</v>
      </c>
      <c r="X15">
        <v>7.3554108217797898E-2</v>
      </c>
      <c r="Y15">
        <v>0.169792709639911</v>
      </c>
      <c r="Z15">
        <v>0.24334681785770901</v>
      </c>
      <c r="AA15">
        <v>277.73524343047097</v>
      </c>
      <c r="AB15">
        <v>7303.4607446332502</v>
      </c>
      <c r="AC15" s="1">
        <v>630.16614382388605</v>
      </c>
      <c r="AD15">
        <v>222812.40787630601</v>
      </c>
      <c r="AE15" s="1" t="e">
        <v>#N/A</v>
      </c>
      <c r="AF15">
        <v>42668.224999999999</v>
      </c>
      <c r="AG15" s="1">
        <v>68851.6549179828</v>
      </c>
      <c r="AH15" s="1">
        <v>40.089952480526598</v>
      </c>
      <c r="AI15">
        <v>21.866193619356899</v>
      </c>
      <c r="AJ15">
        <v>28.577678983726599</v>
      </c>
      <c r="AK15">
        <v>2.3744999999999998</v>
      </c>
      <c r="AL15">
        <v>1.5154326</v>
      </c>
      <c r="AM15">
        <v>2.1244554</v>
      </c>
      <c r="AN15">
        <v>1885.1288927450501</v>
      </c>
      <c r="AO15" s="1">
        <v>1.33461773067197</v>
      </c>
      <c r="AP15">
        <v>2456.4204809584799</v>
      </c>
      <c r="AQ15" s="1">
        <v>3196.1454272299602</v>
      </c>
      <c r="AR15" s="1">
        <v>9309.1403155529497</v>
      </c>
      <c r="AS15" s="1">
        <v>839.51752699891995</v>
      </c>
      <c r="AT15">
        <v>347.24221943612798</v>
      </c>
      <c r="AU15">
        <v>16148.465970176399</v>
      </c>
      <c r="AV15" s="1">
        <v>8075.2968566280297</v>
      </c>
      <c r="AW15" s="1">
        <v>0.44122314193000001</v>
      </c>
      <c r="AX15">
        <v>7423.7363447676498</v>
      </c>
      <c r="AY15" s="1">
        <v>0.402433317485</v>
      </c>
      <c r="AZ15">
        <v>1714.8928060599101</v>
      </c>
      <c r="BA15">
        <v>9.3797272680000002E-2</v>
      </c>
      <c r="BB15">
        <v>1149.2244747105899</v>
      </c>
      <c r="BC15" s="1">
        <v>6.2546267880000006E-2</v>
      </c>
      <c r="BD15">
        <v>18363.150482166198</v>
      </c>
      <c r="BE15" s="1">
        <v>0.55208847877432898</v>
      </c>
      <c r="BF15">
        <v>0.23626325119144001</v>
      </c>
      <c r="BG15">
        <v>0.15155068596122101</v>
      </c>
      <c r="BH15">
        <v>3.5161737215302198E-2</v>
      </c>
      <c r="BI15">
        <v>2.4935846857708201E-2</v>
      </c>
    </row>
    <row r="16" spans="1:62" x14ac:dyDescent="0.35">
      <c r="A16" t="s">
        <v>1907</v>
      </c>
      <c r="B16" t="s">
        <v>640</v>
      </c>
      <c r="C16">
        <v>93.3</v>
      </c>
      <c r="D16">
        <v>11.127049632404701</v>
      </c>
      <c r="E16">
        <v>962.47068590000003</v>
      </c>
      <c r="F16" t="e">
        <v>#N/A</v>
      </c>
      <c r="G16">
        <v>7.1912874539914401E-3</v>
      </c>
      <c r="H16" t="e">
        <v>#N/A</v>
      </c>
      <c r="I16">
        <v>2.6823125849834501E-2</v>
      </c>
      <c r="J16">
        <v>0.94392775996676903</v>
      </c>
      <c r="K16">
        <v>2.32752755204143E-2</v>
      </c>
      <c r="L16">
        <v>0.38218862379778301</v>
      </c>
      <c r="M16">
        <v>0.115375180087069</v>
      </c>
      <c r="N16">
        <v>0.145635001154513</v>
      </c>
      <c r="O16">
        <v>62232.013720183</v>
      </c>
      <c r="P16" s="1">
        <v>0.23239810288363699</v>
      </c>
      <c r="Q16">
        <v>0.18319159517900799</v>
      </c>
      <c r="R16">
        <v>0.58441030193735499</v>
      </c>
      <c r="S16">
        <v>9.6839999999999993</v>
      </c>
      <c r="T16">
        <v>81001.949014973507</v>
      </c>
      <c r="U16" s="1">
        <v>104.899835272546</v>
      </c>
      <c r="V16">
        <v>290480.185101246</v>
      </c>
      <c r="W16" s="1">
        <v>0.80111259251621203</v>
      </c>
      <c r="X16">
        <v>6.1590714053248098E-2</v>
      </c>
      <c r="Y16">
        <v>0.13729669343053999</v>
      </c>
      <c r="Z16">
        <v>0.198887407483788</v>
      </c>
      <c r="AA16">
        <v>290.48018510124598</v>
      </c>
      <c r="AB16">
        <v>7196.2545122235997</v>
      </c>
      <c r="AC16" s="1">
        <v>674.47830733066803</v>
      </c>
      <c r="AD16">
        <v>216425.40810897501</v>
      </c>
      <c r="AE16" s="1" t="e">
        <v>#N/A</v>
      </c>
      <c r="AF16">
        <v>41742.400000000001</v>
      </c>
      <c r="AG16" s="1">
        <v>68976.813180351804</v>
      </c>
      <c r="AH16" s="1">
        <v>35.583074417419098</v>
      </c>
      <c r="AI16">
        <v>22.139904544636099</v>
      </c>
      <c r="AJ16">
        <v>24.043141914357701</v>
      </c>
      <c r="AK16">
        <v>1.9970000000000001</v>
      </c>
      <c r="AL16">
        <v>0.99819234999999995</v>
      </c>
      <c r="AM16">
        <v>1.42997335</v>
      </c>
      <c r="AN16">
        <v>1467.5699367173399</v>
      </c>
      <c r="AO16" s="1">
        <v>1.2783579822139499</v>
      </c>
      <c r="AP16">
        <v>2091.5103457247801</v>
      </c>
      <c r="AQ16" s="1">
        <v>3336.0281880502698</v>
      </c>
      <c r="AR16" s="1">
        <v>8730.3254178970601</v>
      </c>
      <c r="AS16" s="1">
        <v>899.13880695235503</v>
      </c>
      <c r="AT16">
        <v>488.73128338985299</v>
      </c>
      <c r="AU16">
        <v>15545.734042014299</v>
      </c>
      <c r="AV16" s="1">
        <v>7704.6009474648399</v>
      </c>
      <c r="AW16" s="1">
        <v>0.44035021790500001</v>
      </c>
      <c r="AX16">
        <v>7397.0971096786097</v>
      </c>
      <c r="AY16" s="1">
        <v>0.40130647854500001</v>
      </c>
      <c r="AZ16">
        <v>1508.38996646688</v>
      </c>
      <c r="BA16">
        <v>8.4472813049999998E-2</v>
      </c>
      <c r="BB16">
        <v>1309.4113743185701</v>
      </c>
      <c r="BC16" s="1">
        <v>7.3870490489999996E-2</v>
      </c>
      <c r="BD16">
        <v>17919.499397928899</v>
      </c>
      <c r="BE16" s="1">
        <v>0.54487113647127505</v>
      </c>
      <c r="BF16">
        <v>0.245264333620339</v>
      </c>
      <c r="BG16">
        <v>0.14441882953478399</v>
      </c>
      <c r="BH16">
        <v>4.2902809890139899E-2</v>
      </c>
      <c r="BI16">
        <v>2.25428904834621E-2</v>
      </c>
    </row>
    <row r="17" spans="1:61" x14ac:dyDescent="0.35">
      <c r="A17" t="s">
        <v>1280</v>
      </c>
      <c r="B17" t="s">
        <v>641</v>
      </c>
      <c r="C17">
        <v>72.7</v>
      </c>
      <c r="D17">
        <v>21.233920424854201</v>
      </c>
      <c r="E17">
        <v>1296.82129745</v>
      </c>
      <c r="F17">
        <v>1.08638121883968E-2</v>
      </c>
      <c r="G17">
        <v>1.47783137233504E-2</v>
      </c>
      <c r="H17" t="e">
        <v>#N/A</v>
      </c>
      <c r="I17">
        <v>8.8241848453187E-2</v>
      </c>
      <c r="J17">
        <v>0.85676062794845698</v>
      </c>
      <c r="K17">
        <v>3.7113984965870199E-2</v>
      </c>
      <c r="L17">
        <v>0.37351700846753599</v>
      </c>
      <c r="M17">
        <v>1.8976073137661701E-2</v>
      </c>
      <c r="N17">
        <v>0.147524361010024</v>
      </c>
      <c r="O17">
        <v>67370.566732334497</v>
      </c>
      <c r="P17" s="1">
        <v>0.15222016426054899</v>
      </c>
      <c r="Q17">
        <v>0.169715325104943</v>
      </c>
      <c r="R17">
        <v>0.67806451063450801</v>
      </c>
      <c r="S17">
        <v>11.661</v>
      </c>
      <c r="T17">
        <v>81934.949345487505</v>
      </c>
      <c r="U17" s="1">
        <v>119.060926109302</v>
      </c>
      <c r="V17">
        <v>250912.94894928799</v>
      </c>
      <c r="W17" s="1">
        <v>0.75143684253381504</v>
      </c>
      <c r="X17">
        <v>0.151106319569698</v>
      </c>
      <c r="Y17">
        <v>9.7456837896486598E-2</v>
      </c>
      <c r="Z17">
        <v>0.24856315746618499</v>
      </c>
      <c r="AA17">
        <v>250.91294894928899</v>
      </c>
      <c r="AB17">
        <v>6820.1898730790899</v>
      </c>
      <c r="AC17" s="1">
        <v>634.41128059899302</v>
      </c>
      <c r="AD17">
        <v>202187.23588197099</v>
      </c>
      <c r="AE17" s="1" t="e">
        <v>#N/A</v>
      </c>
      <c r="AF17">
        <v>41863.275000000001</v>
      </c>
      <c r="AG17" s="1">
        <v>69679.381176687093</v>
      </c>
      <c r="AH17" s="1">
        <v>45.273658606030402</v>
      </c>
      <c r="AI17">
        <v>23.9377758439106</v>
      </c>
      <c r="AJ17">
        <v>30.189583289255101</v>
      </c>
      <c r="AK17">
        <v>2.0874999999999999</v>
      </c>
      <c r="AL17">
        <v>1.4976531</v>
      </c>
      <c r="AM17">
        <v>1.9010193500000001</v>
      </c>
      <c r="AN17">
        <v>1245.8527636922399</v>
      </c>
      <c r="AO17" s="1">
        <v>1.08694797612257</v>
      </c>
      <c r="AP17">
        <v>1894.8668871605801</v>
      </c>
      <c r="AQ17" s="1">
        <v>2595.43554795102</v>
      </c>
      <c r="AR17" s="1">
        <v>8570.8345683513708</v>
      </c>
      <c r="AS17" s="1">
        <v>901.00430355065896</v>
      </c>
      <c r="AT17">
        <v>531.48781618964404</v>
      </c>
      <c r="AU17">
        <v>14493.6291232033</v>
      </c>
      <c r="AV17" s="1">
        <v>6481.71586244635</v>
      </c>
      <c r="AW17" s="1">
        <v>0.39713313710999998</v>
      </c>
      <c r="AX17">
        <v>7136.8606429787496</v>
      </c>
      <c r="AY17" s="1">
        <v>0.43973693479499998</v>
      </c>
      <c r="AZ17">
        <v>1438.1790395473599</v>
      </c>
      <c r="BA17">
        <v>8.9111351524999993E-2</v>
      </c>
      <c r="BB17">
        <v>1201.0322576101</v>
      </c>
      <c r="BC17" s="1">
        <v>7.4018576559999993E-2</v>
      </c>
      <c r="BD17">
        <v>16257.787802582599</v>
      </c>
      <c r="BE17" s="1">
        <v>0.56126785977416604</v>
      </c>
      <c r="BF17">
        <v>0.235164125399658</v>
      </c>
      <c r="BG17">
        <v>0.148433792377755</v>
      </c>
      <c r="BH17">
        <v>3.4312814420214603E-2</v>
      </c>
      <c r="BI17">
        <v>2.08214080282061E-2</v>
      </c>
    </row>
    <row r="18" spans="1:61" x14ac:dyDescent="0.35">
      <c r="A18" t="s">
        <v>1281</v>
      </c>
      <c r="B18" t="s">
        <v>642</v>
      </c>
      <c r="C18">
        <v>61.4</v>
      </c>
      <c r="D18">
        <v>11.3563225232758</v>
      </c>
      <c r="E18">
        <v>646.21594470000002</v>
      </c>
      <c r="F18" t="e">
        <v>#N/A</v>
      </c>
      <c r="G18" t="e">
        <v>#N/A</v>
      </c>
      <c r="H18" t="e">
        <v>#N/A</v>
      </c>
      <c r="I18">
        <v>3.28694724600632E-2</v>
      </c>
      <c r="J18">
        <v>0.94534120992618298</v>
      </c>
      <c r="K18">
        <v>2.8036294577588699E-2</v>
      </c>
      <c r="L18">
        <v>0.28499230517977903</v>
      </c>
      <c r="M18" t="e">
        <v>#N/A</v>
      </c>
      <c r="N18">
        <v>0.137918066973679</v>
      </c>
      <c r="O18">
        <v>62813.089393930502</v>
      </c>
      <c r="P18" s="1">
        <v>0.19209118567969599</v>
      </c>
      <c r="Q18">
        <v>0.17128027166611801</v>
      </c>
      <c r="R18">
        <v>0.636628542654186</v>
      </c>
      <c r="S18">
        <v>6.39</v>
      </c>
      <c r="T18">
        <v>82988.779655564504</v>
      </c>
      <c r="U18" s="1">
        <v>106.852390401344</v>
      </c>
      <c r="V18">
        <v>269717.73482646601</v>
      </c>
      <c r="W18" s="1">
        <v>0.80661046769478995</v>
      </c>
      <c r="X18">
        <v>5.4746106794959101E-2</v>
      </c>
      <c r="Y18">
        <v>0.13864342551025099</v>
      </c>
      <c r="Z18">
        <v>0.19338953230521</v>
      </c>
      <c r="AA18">
        <v>269.71773482646603</v>
      </c>
      <c r="AB18">
        <v>6770.5629366795501</v>
      </c>
      <c r="AC18" s="1">
        <v>572.26159891642999</v>
      </c>
      <c r="AD18">
        <v>207309.97431269399</v>
      </c>
      <c r="AE18" s="1" t="e">
        <v>#N/A</v>
      </c>
      <c r="AF18">
        <v>45399.224999999999</v>
      </c>
      <c r="AG18" s="1">
        <v>75396.663596140497</v>
      </c>
      <c r="AH18" s="1">
        <v>33.489809483400798</v>
      </c>
      <c r="AI18">
        <v>21.125485972250001</v>
      </c>
      <c r="AJ18">
        <v>23.647947125667201</v>
      </c>
      <c r="AK18">
        <v>1.3585</v>
      </c>
      <c r="AL18">
        <v>0.84379535000000006</v>
      </c>
      <c r="AM18">
        <v>1.12460735</v>
      </c>
      <c r="AN18">
        <v>1944.2114588689001</v>
      </c>
      <c r="AO18" s="1">
        <v>1.2419568106183101</v>
      </c>
      <c r="AP18">
        <v>2185.41622309479</v>
      </c>
      <c r="AQ18" s="1">
        <v>3218.9182910981799</v>
      </c>
      <c r="AR18" s="1">
        <v>8896.0823777765509</v>
      </c>
      <c r="AS18" s="1">
        <v>772.12950833600405</v>
      </c>
      <c r="AT18">
        <v>502.27129583977597</v>
      </c>
      <c r="AU18">
        <v>15574.817696145299</v>
      </c>
      <c r="AV18" s="1">
        <v>8666.0317802956506</v>
      </c>
      <c r="AW18" s="1">
        <v>0.47258162062999998</v>
      </c>
      <c r="AX18">
        <v>7382.35557897953</v>
      </c>
      <c r="AY18" s="1">
        <v>0.38242976537500001</v>
      </c>
      <c r="AZ18">
        <v>1673.64847276468</v>
      </c>
      <c r="BA18">
        <v>8.7875271145000003E-2</v>
      </c>
      <c r="BB18">
        <v>1065.32781717118</v>
      </c>
      <c r="BC18" s="1">
        <v>5.7113342854999999E-2</v>
      </c>
      <c r="BD18">
        <v>18787.363649211002</v>
      </c>
      <c r="BE18" s="1">
        <v>0.54807351374949098</v>
      </c>
      <c r="BF18">
        <v>0.24457748662020001</v>
      </c>
      <c r="BG18">
        <v>0.143071301782421</v>
      </c>
      <c r="BH18">
        <v>3.8312918141114198E-2</v>
      </c>
      <c r="BI18">
        <v>2.5964779706773699E-2</v>
      </c>
    </row>
    <row r="19" spans="1:61" x14ac:dyDescent="0.35">
      <c r="A19" t="s">
        <v>1282</v>
      </c>
      <c r="B19" t="s">
        <v>643</v>
      </c>
      <c r="C19">
        <v>69.650000000000006</v>
      </c>
      <c r="D19">
        <v>41.594920141608803</v>
      </c>
      <c r="E19">
        <v>2217.9907064499998</v>
      </c>
      <c r="F19">
        <v>9.9151173377781694E-3</v>
      </c>
      <c r="G19">
        <v>1.91457952532102E-2</v>
      </c>
      <c r="H19" t="e">
        <v>#N/A</v>
      </c>
      <c r="I19">
        <v>4.01246192811959E-2</v>
      </c>
      <c r="J19">
        <v>0.88691485028384198</v>
      </c>
      <c r="K19">
        <v>4.7043431061185997E-2</v>
      </c>
      <c r="L19">
        <v>0.45188457401580701</v>
      </c>
      <c r="M19">
        <v>8.6864378136332493E-3</v>
      </c>
      <c r="N19">
        <v>0.16214094619213101</v>
      </c>
      <c r="O19">
        <v>67274.366456309494</v>
      </c>
      <c r="P19" s="1">
        <v>0.185132784320726</v>
      </c>
      <c r="Q19">
        <v>0.166535639834965</v>
      </c>
      <c r="R19">
        <v>0.64833157584431</v>
      </c>
      <c r="S19">
        <v>16.500499999999999</v>
      </c>
      <c r="T19">
        <v>91038.946792540999</v>
      </c>
      <c r="U19" s="1">
        <v>142.83702014917299</v>
      </c>
      <c r="V19">
        <v>231651.57484997099</v>
      </c>
      <c r="W19" s="1">
        <v>0.77751653367970097</v>
      </c>
      <c r="X19">
        <v>0.14095278171110601</v>
      </c>
      <c r="Y19">
        <v>8.1530684609193396E-2</v>
      </c>
      <c r="Z19">
        <v>0.2224834663203</v>
      </c>
      <c r="AA19">
        <v>231.65157484997101</v>
      </c>
      <c r="AB19">
        <v>6120.2104396968798</v>
      </c>
      <c r="AC19" s="1">
        <v>651.60632438807295</v>
      </c>
      <c r="AD19">
        <v>170389.21610943601</v>
      </c>
      <c r="AE19" s="1" t="e">
        <v>#N/A</v>
      </c>
      <c r="AF19">
        <v>40501.824999999997</v>
      </c>
      <c r="AG19" s="1">
        <v>67325.6370345287</v>
      </c>
      <c r="AH19" s="1">
        <v>42.718725103889398</v>
      </c>
      <c r="AI19">
        <v>23.959479234915701</v>
      </c>
      <c r="AJ19">
        <v>29.4019566318158</v>
      </c>
      <c r="AK19">
        <v>1.9875</v>
      </c>
      <c r="AL19">
        <v>1.3753531000000001</v>
      </c>
      <c r="AM19">
        <v>1.7529551000000001</v>
      </c>
      <c r="AN19">
        <v>1041.22425196574</v>
      </c>
      <c r="AO19" s="1">
        <v>1.06952707694066</v>
      </c>
      <c r="AP19">
        <v>1774.2364717800799</v>
      </c>
      <c r="AQ19" s="1">
        <v>2734.33816559157</v>
      </c>
      <c r="AR19" s="1">
        <v>8033.8998435601097</v>
      </c>
      <c r="AS19" s="1">
        <v>959.69239782177499</v>
      </c>
      <c r="AT19" s="1">
        <v>458.110528754798</v>
      </c>
      <c r="AU19">
        <v>13960.2774075083</v>
      </c>
      <c r="AV19" s="1">
        <v>6467.2833413370799</v>
      </c>
      <c r="AW19" s="1">
        <v>0.42493073714000001</v>
      </c>
      <c r="AX19">
        <v>6169.8575935352701</v>
      </c>
      <c r="AY19" s="1">
        <v>0.39772688953500002</v>
      </c>
      <c r="AZ19">
        <v>1146.17802549096</v>
      </c>
      <c r="BA19">
        <v>7.4891431305000006E-2</v>
      </c>
      <c r="BB19">
        <v>1603.0149894126901</v>
      </c>
      <c r="BC19" s="1">
        <v>0.10245094203000001</v>
      </c>
      <c r="BD19">
        <v>15386.333949776001</v>
      </c>
      <c r="BE19" s="1">
        <v>0.55828710552230798</v>
      </c>
      <c r="BF19">
        <v>0.23795199739711101</v>
      </c>
      <c r="BG19">
        <v>0.14924721342719499</v>
      </c>
      <c r="BH19">
        <v>3.4064556849596403E-2</v>
      </c>
      <c r="BI19">
        <v>2.04491268037898E-2</v>
      </c>
    </row>
    <row r="20" spans="1:61" x14ac:dyDescent="0.35">
      <c r="A20" t="s">
        <v>1283</v>
      </c>
      <c r="B20" t="s">
        <v>644</v>
      </c>
      <c r="C20">
        <v>30.8</v>
      </c>
      <c r="D20">
        <v>164.46160513896899</v>
      </c>
      <c r="E20">
        <v>2742.5841257000002</v>
      </c>
      <c r="F20">
        <v>6.2095179378154697E-3</v>
      </c>
      <c r="G20">
        <v>0.21404518585863999</v>
      </c>
      <c r="H20">
        <v>2.88517953787023E-3</v>
      </c>
      <c r="I20">
        <v>0.10515444475610899</v>
      </c>
      <c r="J20">
        <v>0.53720291955652</v>
      </c>
      <c r="K20">
        <v>0.13800928122693801</v>
      </c>
      <c r="L20">
        <v>0.95369267685034997</v>
      </c>
      <c r="M20">
        <v>2.8258263184776401E-2</v>
      </c>
      <c r="N20">
        <v>0.194215943474016</v>
      </c>
      <c r="O20">
        <v>67013.114990267</v>
      </c>
      <c r="P20" s="1">
        <v>0.23330167082677999</v>
      </c>
      <c r="Q20">
        <v>0.19013796111232301</v>
      </c>
      <c r="R20">
        <v>0.57656036806089705</v>
      </c>
      <c r="S20">
        <v>29.984500000000001</v>
      </c>
      <c r="T20">
        <v>91959.792098218997</v>
      </c>
      <c r="U20" s="1">
        <v>101.16827048888101</v>
      </c>
      <c r="V20">
        <v>171144.54394373501</v>
      </c>
      <c r="W20" s="1">
        <v>0.65845975766878095</v>
      </c>
      <c r="X20">
        <v>0.231153507991395</v>
      </c>
      <c r="Y20">
        <v>0.110386734339824</v>
      </c>
      <c r="Z20">
        <v>0.34154024233121899</v>
      </c>
      <c r="AA20">
        <v>171.14454394373499</v>
      </c>
      <c r="AB20">
        <v>5372.4112917399198</v>
      </c>
      <c r="AC20" s="1">
        <v>568.02835589545998</v>
      </c>
      <c r="AD20">
        <v>104466.779955256</v>
      </c>
      <c r="AE20" s="1" t="e">
        <v>#N/A</v>
      </c>
      <c r="AF20">
        <v>32442.7</v>
      </c>
      <c r="AG20" s="1">
        <v>48581.741246060803</v>
      </c>
      <c r="AH20" s="1">
        <v>47.734977605925003</v>
      </c>
      <c r="AI20">
        <v>28.339271885479</v>
      </c>
      <c r="AJ20">
        <v>34.206209908650898</v>
      </c>
      <c r="AK20">
        <v>2.3374999999999999</v>
      </c>
      <c r="AL20">
        <v>1.7725327500000001</v>
      </c>
      <c r="AM20">
        <v>2.1050730999999998</v>
      </c>
      <c r="AN20">
        <v>239.59056183623201</v>
      </c>
      <c r="AO20" s="1">
        <v>1.0739951481676899</v>
      </c>
      <c r="AP20">
        <v>2441.95105135828</v>
      </c>
      <c r="AQ20" s="1">
        <v>4252.3217910868398</v>
      </c>
      <c r="AR20" s="1">
        <v>10000.34167587</v>
      </c>
      <c r="AS20" s="1">
        <v>1257.6537831466401</v>
      </c>
      <c r="AT20">
        <v>648.99896812398697</v>
      </c>
      <c r="AU20">
        <v>18601.2672695857</v>
      </c>
      <c r="AV20" s="1">
        <v>10029.8626753054</v>
      </c>
      <c r="AW20" s="1">
        <v>0.50765876372499996</v>
      </c>
      <c r="AX20">
        <v>4810.3153302020301</v>
      </c>
      <c r="AY20" s="1">
        <v>0.245713761285</v>
      </c>
      <c r="AZ20">
        <v>976.44667156884498</v>
      </c>
      <c r="BA20">
        <v>4.9649421059999997E-2</v>
      </c>
      <c r="BB20">
        <v>3946.23609847428</v>
      </c>
      <c r="BC20" s="1">
        <v>0.19697805392500001</v>
      </c>
      <c r="BD20">
        <v>19762.860775550598</v>
      </c>
      <c r="BE20" s="1">
        <v>0.54418096262488802</v>
      </c>
      <c r="BF20">
        <v>0.245436658753514</v>
      </c>
      <c r="BG20">
        <v>0.15984862060580701</v>
      </c>
      <c r="BH20">
        <v>3.1981321750247697E-2</v>
      </c>
      <c r="BI20">
        <v>1.8552436265542899E-2</v>
      </c>
    </row>
    <row r="21" spans="1:61" x14ac:dyDescent="0.35">
      <c r="A21" t="s">
        <v>1908</v>
      </c>
      <c r="B21" t="s">
        <v>645</v>
      </c>
      <c r="C21">
        <v>46.15</v>
      </c>
      <c r="D21">
        <v>61.215527732451797</v>
      </c>
      <c r="E21">
        <v>2097.1352071000001</v>
      </c>
      <c r="F21">
        <v>1.7267695988685199E-2</v>
      </c>
      <c r="G21">
        <v>5.0342224715700601E-2</v>
      </c>
      <c r="H21" t="e">
        <v>#N/A</v>
      </c>
      <c r="I21">
        <v>6.6712707083099204E-2</v>
      </c>
      <c r="J21">
        <v>0.81295781148686197</v>
      </c>
      <c r="K21">
        <v>5.8253532124267697E-2</v>
      </c>
      <c r="L21">
        <v>0.44950894119781798</v>
      </c>
      <c r="M21">
        <v>3.5770960087194499E-2</v>
      </c>
      <c r="N21">
        <v>0.149226517766475</v>
      </c>
      <c r="O21">
        <v>69732.529817060495</v>
      </c>
      <c r="P21" s="1">
        <v>0.18172503016936001</v>
      </c>
      <c r="Q21">
        <v>0.16831504440475401</v>
      </c>
      <c r="R21">
        <v>0.64995992542588599</v>
      </c>
      <c r="S21">
        <v>16.093</v>
      </c>
      <c r="T21">
        <v>89680.683690399994</v>
      </c>
      <c r="U21" s="1">
        <v>139.14107622603399</v>
      </c>
      <c r="V21">
        <v>325254.93723054201</v>
      </c>
      <c r="W21" s="1">
        <v>0.74108147946292602</v>
      </c>
      <c r="X21">
        <v>0.21003518683699801</v>
      </c>
      <c r="Y21">
        <v>4.8883333700076803E-2</v>
      </c>
      <c r="Z21">
        <v>0.25891852053707498</v>
      </c>
      <c r="AA21">
        <v>325.254937230542</v>
      </c>
      <c r="AB21">
        <v>10019.7027307032</v>
      </c>
      <c r="AC21" s="1">
        <v>940.36782481557304</v>
      </c>
      <c r="AD21" s="1">
        <v>243872.11656403</v>
      </c>
      <c r="AE21" s="1" t="e">
        <v>#N/A</v>
      </c>
      <c r="AF21">
        <v>40398.125</v>
      </c>
      <c r="AG21" s="1">
        <v>74157.176597063502</v>
      </c>
      <c r="AH21" s="1">
        <v>55.940672808571499</v>
      </c>
      <c r="AI21">
        <v>28.9671887327432</v>
      </c>
      <c r="AJ21">
        <v>33.456783998679398</v>
      </c>
      <c r="AK21">
        <v>1.5920000000000001</v>
      </c>
      <c r="AL21">
        <v>1.0845663000000001</v>
      </c>
      <c r="AM21">
        <v>1.3483019000000001</v>
      </c>
      <c r="AN21">
        <v>413.35792100698097</v>
      </c>
      <c r="AO21" s="1">
        <v>1.06491267551675</v>
      </c>
      <c r="AP21">
        <v>1952.00234807229</v>
      </c>
      <c r="AQ21" s="1">
        <v>2903.1541172399898</v>
      </c>
      <c r="AR21" s="1">
        <v>8800.6459216039293</v>
      </c>
      <c r="AS21" s="1">
        <v>977.27703631563099</v>
      </c>
      <c r="AT21">
        <v>402.78304313486598</v>
      </c>
      <c r="AU21">
        <v>15035.8624663667</v>
      </c>
      <c r="AV21" s="1">
        <v>4811.1184328823701</v>
      </c>
      <c r="AW21" s="1">
        <v>0.29882009886499999</v>
      </c>
      <c r="AX21">
        <v>8908.7604384470797</v>
      </c>
      <c r="AY21" s="1">
        <v>0.52886270044999995</v>
      </c>
      <c r="AZ21">
        <v>1388.0714015759199</v>
      </c>
      <c r="BA21">
        <v>8.2182793685000005E-2</v>
      </c>
      <c r="BB21">
        <v>1524.3279937969801</v>
      </c>
      <c r="BC21" s="1">
        <v>9.0134406994999999E-2</v>
      </c>
      <c r="BD21">
        <v>16632.278266702298</v>
      </c>
      <c r="BE21" s="1">
        <v>0.56675421707947005</v>
      </c>
      <c r="BF21">
        <v>0.23381447727539101</v>
      </c>
      <c r="BG21">
        <v>0.145967934213556</v>
      </c>
      <c r="BH21">
        <v>3.4121922265241203E-2</v>
      </c>
      <c r="BI21">
        <v>1.9341449166341802E-2</v>
      </c>
    </row>
    <row r="22" spans="1:61" x14ac:dyDescent="0.35">
      <c r="A22" t="s">
        <v>1284</v>
      </c>
      <c r="B22" t="s">
        <v>646</v>
      </c>
      <c r="C22">
        <v>25.05</v>
      </c>
      <c r="D22">
        <v>209.80919617599801</v>
      </c>
      <c r="E22">
        <v>3817.9964325000001</v>
      </c>
      <c r="F22">
        <v>6.0208424161638401E-2</v>
      </c>
      <c r="G22">
        <v>3.8256193601964902E-2</v>
      </c>
      <c r="H22">
        <v>2.7935277499035898E-3</v>
      </c>
      <c r="I22">
        <v>4.9316750873422903E-2</v>
      </c>
      <c r="J22">
        <v>0.801812275078716</v>
      </c>
      <c r="K22">
        <v>4.95794740940343E-2</v>
      </c>
      <c r="L22">
        <v>0.16965756513187999</v>
      </c>
      <c r="M22">
        <v>3.0560974794273998E-2</v>
      </c>
      <c r="N22">
        <v>0.11898780798289101</v>
      </c>
      <c r="O22">
        <v>82239.503756115999</v>
      </c>
      <c r="P22" s="1">
        <v>0.137085515683225</v>
      </c>
      <c r="Q22">
        <v>0.156093938345644</v>
      </c>
      <c r="R22">
        <v>0.70682054597113098</v>
      </c>
      <c r="S22">
        <v>25.413</v>
      </c>
      <c r="T22">
        <v>110186.56896301699</v>
      </c>
      <c r="U22" s="1">
        <v>154.74193417007899</v>
      </c>
      <c r="V22">
        <v>379280.15253642201</v>
      </c>
      <c r="W22" s="1">
        <v>0.81737456453302404</v>
      </c>
      <c r="X22">
        <v>0.15242193521522601</v>
      </c>
      <c r="Y22">
        <v>3.0203500251750101E-2</v>
      </c>
      <c r="Z22">
        <v>0.18262543546697599</v>
      </c>
      <c r="AA22">
        <v>379.28015253642201</v>
      </c>
      <c r="AB22">
        <v>13180.317707526099</v>
      </c>
      <c r="AC22" s="1">
        <v>1209.4347028141999</v>
      </c>
      <c r="AD22">
        <v>316533.90018668998</v>
      </c>
      <c r="AE22" s="1" t="e">
        <v>#N/A</v>
      </c>
      <c r="AF22">
        <v>63275.125</v>
      </c>
      <c r="AG22" s="1">
        <v>145226.419519855</v>
      </c>
      <c r="AH22" s="1">
        <v>72.900636179916503</v>
      </c>
      <c r="AI22">
        <v>33.060982728590503</v>
      </c>
      <c r="AJ22">
        <v>42.125024723868897</v>
      </c>
      <c r="AK22">
        <v>1.925</v>
      </c>
      <c r="AL22">
        <v>1.2253897</v>
      </c>
      <c r="AM22">
        <v>1.45361955</v>
      </c>
      <c r="AN22">
        <v>96.245720410514295</v>
      </c>
      <c r="AO22" s="1">
        <v>0.61314719237630499</v>
      </c>
      <c r="AP22">
        <v>1910.46473425933</v>
      </c>
      <c r="AQ22" s="1">
        <v>2818.6052550733698</v>
      </c>
      <c r="AR22" s="1">
        <v>9549.5747459283793</v>
      </c>
      <c r="AS22" s="1">
        <v>1116.6509967592499</v>
      </c>
      <c r="AT22">
        <v>503.08882153451401</v>
      </c>
      <c r="AU22">
        <v>15898.384553554801</v>
      </c>
      <c r="AV22" s="1">
        <v>3033.59095782334</v>
      </c>
      <c r="AW22" s="1">
        <v>0.18569370690500001</v>
      </c>
      <c r="AX22">
        <v>11420.4660595408</v>
      </c>
      <c r="AY22" s="1">
        <v>0.67317720253500002</v>
      </c>
      <c r="AZ22">
        <v>1564.31112128069</v>
      </c>
      <c r="BA22">
        <v>9.4740061185000002E-2</v>
      </c>
      <c r="BB22">
        <v>772.88235991238503</v>
      </c>
      <c r="BC22" s="1">
        <v>4.6389029370000001E-2</v>
      </c>
      <c r="BD22">
        <v>16791.250498557201</v>
      </c>
      <c r="BE22" s="1">
        <v>0.59541299571027995</v>
      </c>
      <c r="BF22">
        <v>0.22031619435219699</v>
      </c>
      <c r="BG22">
        <v>0.137398549818673</v>
      </c>
      <c r="BH22">
        <v>3.06994977704967E-2</v>
      </c>
      <c r="BI22">
        <v>1.6172762348354099E-2</v>
      </c>
    </row>
    <row r="23" spans="1:61" x14ac:dyDescent="0.35">
      <c r="A23" t="s">
        <v>1285</v>
      </c>
      <c r="B23" t="s">
        <v>647</v>
      </c>
      <c r="C23">
        <v>27.45</v>
      </c>
      <c r="D23">
        <v>193.36741516634501</v>
      </c>
      <c r="E23">
        <v>4174.1828747500003</v>
      </c>
      <c r="F23">
        <v>1.8738583284781202E-2</v>
      </c>
      <c r="G23">
        <v>0.13136811831263601</v>
      </c>
      <c r="H23">
        <v>2.5085162107253401E-3</v>
      </c>
      <c r="I23">
        <v>9.50523840054779E-2</v>
      </c>
      <c r="J23">
        <v>0.654617967716285</v>
      </c>
      <c r="K23">
        <v>9.9662327690667601E-2</v>
      </c>
      <c r="L23">
        <v>0.63951709154539405</v>
      </c>
      <c r="M23">
        <v>3.51055822538184E-2</v>
      </c>
      <c r="N23">
        <v>0.184483370997619</v>
      </c>
      <c r="O23">
        <v>72787.199070781993</v>
      </c>
      <c r="P23" s="1">
        <v>0.20282657256634701</v>
      </c>
      <c r="Q23">
        <v>0.175142077657052</v>
      </c>
      <c r="R23">
        <v>0.62203134977660102</v>
      </c>
      <c r="S23">
        <v>30.199000000000002</v>
      </c>
      <c r="T23">
        <v>100913.250259673</v>
      </c>
      <c r="U23" s="1">
        <v>140.195536855466</v>
      </c>
      <c r="V23">
        <v>217288.40643719101</v>
      </c>
      <c r="W23" s="1">
        <v>0.73185159977180703</v>
      </c>
      <c r="X23">
        <v>0.22164019939469701</v>
      </c>
      <c r="Y23">
        <v>4.6508200833496098E-2</v>
      </c>
      <c r="Z23">
        <v>0.26814840022819297</v>
      </c>
      <c r="AA23">
        <v>217.28840643719099</v>
      </c>
      <c r="AB23">
        <v>6774.9235640772304</v>
      </c>
      <c r="AC23" s="1">
        <v>670.22653350344694</v>
      </c>
      <c r="AD23" s="1">
        <v>147447.33234523999</v>
      </c>
      <c r="AE23" s="1" t="e">
        <v>#N/A</v>
      </c>
      <c r="AF23">
        <v>38865.550000000003</v>
      </c>
      <c r="AG23" s="1">
        <v>59775.597314619699</v>
      </c>
      <c r="AH23" s="1">
        <v>58.224976894256201</v>
      </c>
      <c r="AI23">
        <v>28.627154587392901</v>
      </c>
      <c r="AJ23">
        <v>35.580030925991203</v>
      </c>
      <c r="AK23">
        <v>1.4964999999999999</v>
      </c>
      <c r="AL23">
        <v>0.92223940000000004</v>
      </c>
      <c r="AM23">
        <v>1.2115414499999999</v>
      </c>
      <c r="AN23">
        <v>501.45003812531797</v>
      </c>
      <c r="AO23" s="1">
        <v>1.06857770538925</v>
      </c>
      <c r="AP23">
        <v>1826.79931368695</v>
      </c>
      <c r="AQ23" s="1">
        <v>2819.3031384877199</v>
      </c>
      <c r="AR23" s="1">
        <v>9092.5672420219707</v>
      </c>
      <c r="AS23" s="1">
        <v>1117.52685720506</v>
      </c>
      <c r="AT23">
        <v>494.48712292465899</v>
      </c>
      <c r="AU23">
        <v>15350.683674326399</v>
      </c>
      <c r="AV23" s="1">
        <v>7153.6763229396602</v>
      </c>
      <c r="AW23" s="1">
        <v>0.43252758837499999</v>
      </c>
      <c r="AX23">
        <v>6264.5036785037</v>
      </c>
      <c r="AY23" s="1">
        <v>0.37670894182999998</v>
      </c>
      <c r="AZ23">
        <v>1055.9029258248299</v>
      </c>
      <c r="BA23">
        <v>6.4321680534999995E-2</v>
      </c>
      <c r="BB23">
        <v>2115.1771113965201</v>
      </c>
      <c r="BC23" s="1">
        <v>0.12644178926499999</v>
      </c>
      <c r="BD23">
        <v>16589.260038664699</v>
      </c>
      <c r="BE23" s="1">
        <v>0.56820700007401803</v>
      </c>
      <c r="BF23">
        <v>0.234609092996932</v>
      </c>
      <c r="BG23">
        <v>0.14899164036179899</v>
      </c>
      <c r="BH23">
        <v>3.2397106343035498E-2</v>
      </c>
      <c r="BI23">
        <v>1.5795160224215898E-2</v>
      </c>
    </row>
    <row r="24" spans="1:61" x14ac:dyDescent="0.35">
      <c r="A24" t="s">
        <v>1286</v>
      </c>
      <c r="B24" t="s">
        <v>648</v>
      </c>
      <c r="C24">
        <v>24.65</v>
      </c>
      <c r="D24">
        <v>201.114300490766</v>
      </c>
      <c r="E24">
        <v>4255.6763128499997</v>
      </c>
      <c r="F24">
        <v>5.3906242033452498E-2</v>
      </c>
      <c r="G24">
        <v>3.3607488560819097E-2</v>
      </c>
      <c r="H24">
        <v>3.6333775887219199E-3</v>
      </c>
      <c r="I24">
        <v>5.0506366940032299E-2</v>
      </c>
      <c r="J24">
        <v>0.81384688064235999</v>
      </c>
      <c r="K24">
        <v>4.7052773816625697E-2</v>
      </c>
      <c r="L24">
        <v>0.19088705658778499</v>
      </c>
      <c r="M24">
        <v>3.1120481809466499E-2</v>
      </c>
      <c r="N24">
        <v>0.128385619946978</v>
      </c>
      <c r="O24">
        <v>81419.287086032506</v>
      </c>
      <c r="P24" s="1">
        <v>0.14489588802577999</v>
      </c>
      <c r="Q24">
        <v>0.14837456013141501</v>
      </c>
      <c r="R24">
        <v>0.70672955184280595</v>
      </c>
      <c r="S24">
        <v>27.704499999999999</v>
      </c>
      <c r="T24">
        <v>107655.256663256</v>
      </c>
      <c r="U24" s="1">
        <v>154.90892147524701</v>
      </c>
      <c r="V24">
        <v>347372.41887165199</v>
      </c>
      <c r="W24" s="1">
        <v>0.82464652310879305</v>
      </c>
      <c r="X24">
        <v>0.146295672899146</v>
      </c>
      <c r="Y24">
        <v>2.9057803992060899E-2</v>
      </c>
      <c r="Z24">
        <v>0.17535347689120601</v>
      </c>
      <c r="AA24">
        <v>347.372418871653</v>
      </c>
      <c r="AB24">
        <v>12351.811437238601</v>
      </c>
      <c r="AC24" s="1">
        <v>1169.4569219443899</v>
      </c>
      <c r="AD24" s="1">
        <v>289483.55398419301</v>
      </c>
      <c r="AE24" s="1" t="e">
        <v>#N/A</v>
      </c>
      <c r="AF24">
        <v>59516.974999999999</v>
      </c>
      <c r="AG24" s="1">
        <v>124563.91737958101</v>
      </c>
      <c r="AH24" s="1">
        <v>73.615433717026704</v>
      </c>
      <c r="AI24">
        <v>34.026367625964497</v>
      </c>
      <c r="AJ24">
        <v>42.149229401311899</v>
      </c>
      <c r="AK24">
        <v>1.75</v>
      </c>
      <c r="AL24">
        <v>1.1612498499999999</v>
      </c>
      <c r="AM24">
        <v>1.36839585</v>
      </c>
      <c r="AN24">
        <v>96.245720410514295</v>
      </c>
      <c r="AO24" s="1">
        <v>0.68525202666722496</v>
      </c>
      <c r="AP24">
        <v>1900.9314906336899</v>
      </c>
      <c r="AQ24" s="1">
        <v>2713.3110606455398</v>
      </c>
      <c r="AR24" s="1">
        <v>9414.6972838576694</v>
      </c>
      <c r="AS24" s="1">
        <v>1112.86077194783</v>
      </c>
      <c r="AT24" s="1">
        <v>423.81464918707599</v>
      </c>
      <c r="AU24">
        <v>15565.6152562718</v>
      </c>
      <c r="AV24" s="1">
        <v>3371.68278791804</v>
      </c>
      <c r="AW24" s="1">
        <v>0.20945803545</v>
      </c>
      <c r="AX24">
        <v>10677.8208857434</v>
      </c>
      <c r="AY24" s="1">
        <v>0.64510874303499999</v>
      </c>
      <c r="AZ24">
        <v>1498.58529510072</v>
      </c>
      <c r="BA24">
        <v>9.2573240855000002E-2</v>
      </c>
      <c r="BB24">
        <v>866.33075396359004</v>
      </c>
      <c r="BC24" s="1">
        <v>5.2859980655E-2</v>
      </c>
      <c r="BD24">
        <v>16414.419722725699</v>
      </c>
      <c r="BE24" s="1">
        <v>0.59627335522488101</v>
      </c>
      <c r="BF24">
        <v>0.231123751963767</v>
      </c>
      <c r="BG24">
        <v>0.125919185512924</v>
      </c>
      <c r="BH24">
        <v>3.05155465033384E-2</v>
      </c>
      <c r="BI24">
        <v>1.6168160795088701E-2</v>
      </c>
    </row>
    <row r="25" spans="1:61" x14ac:dyDescent="0.35">
      <c r="A25" t="s">
        <v>1287</v>
      </c>
      <c r="B25" t="s">
        <v>649</v>
      </c>
      <c r="C25">
        <v>24.8</v>
      </c>
      <c r="D25">
        <v>223.36621377506901</v>
      </c>
      <c r="E25">
        <v>4574.5275167999998</v>
      </c>
      <c r="F25">
        <v>8.7198702734716402E-2</v>
      </c>
      <c r="G25">
        <v>4.3732382185481602E-2</v>
      </c>
      <c r="H25">
        <v>3.2173872975889599E-3</v>
      </c>
      <c r="I25">
        <v>4.9780372768838198E-2</v>
      </c>
      <c r="J25">
        <v>0.76660327186671495</v>
      </c>
      <c r="K25">
        <v>5.1544991344607299E-2</v>
      </c>
      <c r="L25">
        <v>0.17867630942884699</v>
      </c>
      <c r="M25">
        <v>3.7241461353288902E-2</v>
      </c>
      <c r="N25">
        <v>0.122442295955315</v>
      </c>
      <c r="O25">
        <v>83727.676840058994</v>
      </c>
      <c r="P25" s="1">
        <v>0.14523150500880899</v>
      </c>
      <c r="Q25">
        <v>0.15902212852001499</v>
      </c>
      <c r="R25">
        <v>0.69574636647117605</v>
      </c>
      <c r="S25">
        <v>29.311</v>
      </c>
      <c r="T25">
        <v>110949.44812938401</v>
      </c>
      <c r="U25" s="1">
        <v>159.82239386131101</v>
      </c>
      <c r="V25">
        <v>369788.48073365801</v>
      </c>
      <c r="W25" s="1">
        <v>0.80649368599665405</v>
      </c>
      <c r="X25">
        <v>0.16295505443839001</v>
      </c>
      <c r="Y25">
        <v>3.0551259564955201E-2</v>
      </c>
      <c r="Z25">
        <v>0.193506314003345</v>
      </c>
      <c r="AA25">
        <v>369.78848073365799</v>
      </c>
      <c r="AB25">
        <v>13329.508763493401</v>
      </c>
      <c r="AC25" s="1">
        <v>1194.41651120962</v>
      </c>
      <c r="AD25">
        <v>313638.77015919198</v>
      </c>
      <c r="AE25" s="1" t="e">
        <v>#N/A</v>
      </c>
      <c r="AF25">
        <v>62869</v>
      </c>
      <c r="AG25" s="1">
        <v>138482.89110778499</v>
      </c>
      <c r="AH25" s="1">
        <v>74.250736359603195</v>
      </c>
      <c r="AI25">
        <v>34.234307182959</v>
      </c>
      <c r="AJ25">
        <v>43.331619967320599</v>
      </c>
      <c r="AK25">
        <v>1.8115000000000001</v>
      </c>
      <c r="AL25">
        <v>1.1117968</v>
      </c>
      <c r="AM25">
        <v>1.3828356500000001</v>
      </c>
      <c r="AN25">
        <v>96.245720410514295</v>
      </c>
      <c r="AO25" s="1">
        <v>0.63869152503591797</v>
      </c>
      <c r="AP25">
        <v>1908.8989311421899</v>
      </c>
      <c r="AQ25" s="1">
        <v>2836.8889508881698</v>
      </c>
      <c r="AR25" s="1">
        <v>9684.4704322691505</v>
      </c>
      <c r="AS25" s="1">
        <v>1198.42206114545</v>
      </c>
      <c r="AT25">
        <v>484.18005304875197</v>
      </c>
      <c r="AU25">
        <v>16112.860428493699</v>
      </c>
      <c r="AV25" s="1">
        <v>3062.9170152575098</v>
      </c>
      <c r="AW25" s="1">
        <v>0.186347454715</v>
      </c>
      <c r="AX25">
        <v>11480.5148364212</v>
      </c>
      <c r="AY25" s="1">
        <v>0.67554492907499997</v>
      </c>
      <c r="AZ25">
        <v>1515.1436396596901</v>
      </c>
      <c r="BA25" s="1">
        <v>9.0650140145000002E-2</v>
      </c>
      <c r="BB25">
        <v>799.41521219124002</v>
      </c>
      <c r="BC25" s="1">
        <v>4.7457476055000003E-2</v>
      </c>
      <c r="BD25">
        <v>16857.990703529598</v>
      </c>
      <c r="BE25" s="1">
        <v>0.60285406827878196</v>
      </c>
      <c r="BF25">
        <v>0.22737721360326499</v>
      </c>
      <c r="BG25">
        <v>0.12409571672113499</v>
      </c>
      <c r="BH25">
        <v>2.9609746008057301E-2</v>
      </c>
      <c r="BI25">
        <v>1.6063255388761501E-2</v>
      </c>
    </row>
    <row r="26" spans="1:61" x14ac:dyDescent="0.35">
      <c r="A26" t="s">
        <v>1909</v>
      </c>
      <c r="B26" t="s">
        <v>650</v>
      </c>
      <c r="C26">
        <v>76.8</v>
      </c>
      <c r="D26">
        <v>14.277206780733</v>
      </c>
      <c r="E26">
        <v>936.37529934999998</v>
      </c>
      <c r="F26">
        <v>4.3722849072751202E-2</v>
      </c>
      <c r="G26">
        <v>1.75017959422504E-2</v>
      </c>
      <c r="H26" t="e">
        <v>#N/A</v>
      </c>
      <c r="I26">
        <v>7.9745826756840194E-2</v>
      </c>
      <c r="J26">
        <v>0.872224227977627</v>
      </c>
      <c r="K26">
        <v>2.9653879675499501E-2</v>
      </c>
      <c r="L26">
        <v>0.35749102828532098</v>
      </c>
      <c r="M26">
        <v>2.2264001314215399E-2</v>
      </c>
      <c r="N26">
        <v>0.13535080486182999</v>
      </c>
      <c r="O26">
        <v>65286.991435525</v>
      </c>
      <c r="P26" s="1">
        <v>0.18017223431366899</v>
      </c>
      <c r="Q26">
        <v>0.17074751357524401</v>
      </c>
      <c r="R26">
        <v>0.649080252111087</v>
      </c>
      <c r="S26">
        <v>9.6155000000000008</v>
      </c>
      <c r="T26">
        <v>79504.626197781006</v>
      </c>
      <c r="U26" s="1">
        <v>109.97463316485199</v>
      </c>
      <c r="V26">
        <v>317137.62766628602</v>
      </c>
      <c r="W26" s="1">
        <v>0.73017496952433003</v>
      </c>
      <c r="X26">
        <v>8.2521141610930396E-2</v>
      </c>
      <c r="Y26">
        <v>0.18730388886474</v>
      </c>
      <c r="Z26">
        <v>0.26982503047567002</v>
      </c>
      <c r="AA26">
        <v>317.13762766628599</v>
      </c>
      <c r="AB26">
        <v>8957.1228574166907</v>
      </c>
      <c r="AC26" s="1">
        <v>715.22351322274699</v>
      </c>
      <c r="AD26">
        <v>258794.59418890101</v>
      </c>
      <c r="AE26" s="1" t="e">
        <v>#N/A</v>
      </c>
      <c r="AF26">
        <v>43580.85</v>
      </c>
      <c r="AG26" s="1">
        <v>74268.0645628895</v>
      </c>
      <c r="AH26" s="1">
        <v>42.702499097196402</v>
      </c>
      <c r="AI26">
        <v>24.2942119569726</v>
      </c>
      <c r="AJ26">
        <v>29.236281587904202</v>
      </c>
      <c r="AK26">
        <v>2.2044999999999999</v>
      </c>
      <c r="AL26">
        <v>1.4464473499999999</v>
      </c>
      <c r="AM26">
        <v>1.9396322500000001</v>
      </c>
      <c r="AN26">
        <v>1147.8896428681001</v>
      </c>
      <c r="AO26" s="1">
        <v>1.2011250262100499</v>
      </c>
      <c r="AP26">
        <v>2225.9511161253699</v>
      </c>
      <c r="AQ26" s="1">
        <v>2944.2560043731601</v>
      </c>
      <c r="AR26" s="1">
        <v>8665.2947639788108</v>
      </c>
      <c r="AS26" s="1">
        <v>928.59408836010903</v>
      </c>
      <c r="AT26" s="1">
        <v>380.751949964966</v>
      </c>
      <c r="AU26">
        <v>15144.847922802401</v>
      </c>
      <c r="AV26" s="1">
        <v>6541.1901862205495</v>
      </c>
      <c r="AW26" s="1">
        <v>0.37334663669000001</v>
      </c>
      <c r="AX26">
        <v>8165.2514796620299</v>
      </c>
      <c r="AY26" s="1">
        <v>0.46500552829000003</v>
      </c>
      <c r="AZ26">
        <v>1670.80677941506</v>
      </c>
      <c r="BA26">
        <v>9.5192942820000001E-2</v>
      </c>
      <c r="BB26">
        <v>1172.07302258035</v>
      </c>
      <c r="BC26" s="1">
        <v>6.6454892175000002E-2</v>
      </c>
      <c r="BD26">
        <v>17549.321467877999</v>
      </c>
      <c r="BE26" s="1">
        <v>0.55004658095265002</v>
      </c>
      <c r="BF26">
        <v>0.23607187175581401</v>
      </c>
      <c r="BG26">
        <v>0.15295532869166401</v>
      </c>
      <c r="BH26">
        <v>3.8079939522986397E-2</v>
      </c>
      <c r="BI26">
        <v>2.2846279076886199E-2</v>
      </c>
    </row>
    <row r="27" spans="1:61" x14ac:dyDescent="0.35">
      <c r="A27" t="s">
        <v>1288</v>
      </c>
      <c r="B27" t="s">
        <v>651</v>
      </c>
      <c r="C27">
        <v>16.5</v>
      </c>
      <c r="D27">
        <v>241.40380091603899</v>
      </c>
      <c r="E27">
        <v>3449.1350567999998</v>
      </c>
      <c r="F27">
        <v>9.9741580863387403E-3</v>
      </c>
      <c r="G27">
        <v>0.128170908574467</v>
      </c>
      <c r="H27">
        <v>2.3686215654493302E-3</v>
      </c>
      <c r="I27">
        <v>7.9478274505073401E-2</v>
      </c>
      <c r="J27">
        <v>0.65769577758909903</v>
      </c>
      <c r="K27">
        <v>0.124955846770652</v>
      </c>
      <c r="L27">
        <v>0.83358097130202302</v>
      </c>
      <c r="M27">
        <v>3.12257848715322E-2</v>
      </c>
      <c r="N27">
        <v>0.19525369565193601</v>
      </c>
      <c r="O27">
        <v>67930.342139547502</v>
      </c>
      <c r="P27" s="1">
        <v>0.24188070936092301</v>
      </c>
      <c r="Q27">
        <v>0.16594713451181101</v>
      </c>
      <c r="R27">
        <v>0.59217215612726604</v>
      </c>
      <c r="S27">
        <v>28.498000000000001</v>
      </c>
      <c r="T27">
        <v>94093.044825640507</v>
      </c>
      <c r="U27" s="1">
        <v>127.12225341166599</v>
      </c>
      <c r="V27">
        <v>165309.94068073001</v>
      </c>
      <c r="W27" s="1">
        <v>0.70707541690119802</v>
      </c>
      <c r="X27">
        <v>0.22553341726297499</v>
      </c>
      <c r="Y27">
        <v>6.7391165835826897E-2</v>
      </c>
      <c r="Z27">
        <v>0.29292458309880198</v>
      </c>
      <c r="AA27">
        <v>165.30994068072999</v>
      </c>
      <c r="AB27">
        <v>4905.6750165517997</v>
      </c>
      <c r="AC27" s="1">
        <v>541.03203215844098</v>
      </c>
      <c r="AD27">
        <v>105215.747363767</v>
      </c>
      <c r="AE27" s="1" t="e">
        <v>#N/A</v>
      </c>
      <c r="AF27">
        <v>34824.949999999997</v>
      </c>
      <c r="AG27" s="1">
        <v>50508.378981611299</v>
      </c>
      <c r="AH27" s="1">
        <v>50.1192272698568</v>
      </c>
      <c r="AI27">
        <v>27.229222848922898</v>
      </c>
      <c r="AJ27">
        <v>33.155766073320002</v>
      </c>
      <c r="AK27">
        <v>2.194</v>
      </c>
      <c r="AL27">
        <v>1.56970885</v>
      </c>
      <c r="AM27">
        <v>1.8901444999999999</v>
      </c>
      <c r="AN27">
        <v>255.939008023502</v>
      </c>
      <c r="AO27" s="1">
        <v>1.0099950349731901</v>
      </c>
      <c r="AP27">
        <v>1989.5299331881899</v>
      </c>
      <c r="AQ27" s="1">
        <v>3531.3045563344199</v>
      </c>
      <c r="AR27" s="1">
        <v>9170.9727980052703</v>
      </c>
      <c r="AS27" s="1">
        <v>1168.4785975055599</v>
      </c>
      <c r="AT27">
        <v>504.44317031939801</v>
      </c>
      <c r="AU27">
        <v>16364.7290553528</v>
      </c>
      <c r="AV27" s="1">
        <v>9234.3784668407498</v>
      </c>
      <c r="AW27" s="1">
        <v>0.51816456548500001</v>
      </c>
      <c r="AX27">
        <v>4393.56092684129</v>
      </c>
      <c r="AY27" s="1">
        <v>0.24583684946500001</v>
      </c>
      <c r="AZ27">
        <v>1027.2766749677101</v>
      </c>
      <c r="BA27">
        <v>5.7696099945000003E-2</v>
      </c>
      <c r="BB27">
        <v>3237.6980503065702</v>
      </c>
      <c r="BC27" s="1">
        <v>0.17830248509499999</v>
      </c>
      <c r="BD27">
        <v>17892.914118956302</v>
      </c>
      <c r="BE27" s="1">
        <v>0.55882479567650101</v>
      </c>
      <c r="BF27">
        <v>0.229010344973787</v>
      </c>
      <c r="BG27">
        <v>0.161603342355018</v>
      </c>
      <c r="BH27">
        <v>3.5640437043820097E-2</v>
      </c>
      <c r="BI27">
        <v>1.49210799508738E-2</v>
      </c>
    </row>
    <row r="28" spans="1:61" x14ac:dyDescent="0.35">
      <c r="A28" t="s">
        <v>1289</v>
      </c>
      <c r="B28" t="s">
        <v>652</v>
      </c>
      <c r="C28">
        <v>111.55</v>
      </c>
      <c r="D28">
        <v>13.8797169622521</v>
      </c>
      <c r="E28">
        <v>1252.7664408999999</v>
      </c>
      <c r="F28">
        <v>5.1023918400349396E-3</v>
      </c>
      <c r="G28">
        <v>9.7536581924485399E-3</v>
      </c>
      <c r="H28" t="e">
        <v>#N/A</v>
      </c>
      <c r="I28">
        <v>1.9377805485925801E-2</v>
      </c>
      <c r="J28">
        <v>0.94862391881409602</v>
      </c>
      <c r="K28">
        <v>2.66197610402009E-2</v>
      </c>
      <c r="L28">
        <v>0.51612353755644202</v>
      </c>
      <c r="M28">
        <v>9.71716652273635E-3</v>
      </c>
      <c r="N28">
        <v>0.16722703932320701</v>
      </c>
      <c r="O28">
        <v>61950.315772513997</v>
      </c>
      <c r="P28" s="1">
        <v>0.215718006517026</v>
      </c>
      <c r="Q28">
        <v>0.188254252468154</v>
      </c>
      <c r="R28">
        <v>0.59602774101482003</v>
      </c>
      <c r="S28">
        <v>11.212999999999999</v>
      </c>
      <c r="T28">
        <v>83487.579006317494</v>
      </c>
      <c r="U28" s="1">
        <v>117.58911820948001</v>
      </c>
      <c r="V28">
        <v>232192.53393433499</v>
      </c>
      <c r="W28" s="1">
        <v>0.73787782846295902</v>
      </c>
      <c r="X28">
        <v>0.11324848418847</v>
      </c>
      <c r="Y28">
        <v>0.14887368734857101</v>
      </c>
      <c r="Z28">
        <v>0.26212217153704098</v>
      </c>
      <c r="AA28">
        <v>232.19253393433499</v>
      </c>
      <c r="AB28">
        <v>5374.7109061616202</v>
      </c>
      <c r="AC28" s="1">
        <v>521.09934578464595</v>
      </c>
      <c r="AD28">
        <v>173874.77350986801</v>
      </c>
      <c r="AE28" s="1" t="e">
        <v>#N/A</v>
      </c>
      <c r="AF28">
        <v>39521.025000000001</v>
      </c>
      <c r="AG28" s="1">
        <v>62624.966388794099</v>
      </c>
      <c r="AH28" s="1">
        <v>33.333835788966198</v>
      </c>
      <c r="AI28">
        <v>21.055802662484499</v>
      </c>
      <c r="AJ28">
        <v>23.018440290159798</v>
      </c>
      <c r="AK28">
        <v>1.7124999999999999</v>
      </c>
      <c r="AL28">
        <v>1.1763089499999999</v>
      </c>
      <c r="AM28">
        <v>1.40405245</v>
      </c>
      <c r="AN28">
        <v>622.94310616581095</v>
      </c>
      <c r="AO28" s="1">
        <v>0.97663813535702704</v>
      </c>
      <c r="AP28">
        <v>1936.6936270726401</v>
      </c>
      <c r="AQ28" s="1">
        <v>3559.1145697270599</v>
      </c>
      <c r="AR28" s="1">
        <v>8849.2994601345199</v>
      </c>
      <c r="AS28" s="1">
        <v>863.93829980453404</v>
      </c>
      <c r="AT28">
        <v>402.37602979663598</v>
      </c>
      <c r="AU28">
        <v>15611.421986535401</v>
      </c>
      <c r="AV28" s="1">
        <v>8599.8021279287605</v>
      </c>
      <c r="AW28" s="1">
        <v>0.50772342168999995</v>
      </c>
      <c r="AX28">
        <v>5289.9402913043496</v>
      </c>
      <c r="AY28" s="1">
        <v>0.30454766817000001</v>
      </c>
      <c r="AZ28">
        <v>1237.3437447117001</v>
      </c>
      <c r="BA28">
        <v>7.2190595864999998E-2</v>
      </c>
      <c r="BB28">
        <v>1969.2020271950801</v>
      </c>
      <c r="BC28" s="1">
        <v>0.115538314265</v>
      </c>
      <c r="BD28">
        <v>17096.288191139902</v>
      </c>
      <c r="BE28" s="1">
        <v>0.53169946036326599</v>
      </c>
      <c r="BF28">
        <v>0.25445166160760502</v>
      </c>
      <c r="BG28">
        <v>0.15859115343991101</v>
      </c>
      <c r="BH28">
        <v>3.7846958385482299E-2</v>
      </c>
      <c r="BI28">
        <v>1.7410766203736099E-2</v>
      </c>
    </row>
    <row r="29" spans="1:61" x14ac:dyDescent="0.35">
      <c r="A29" t="s">
        <v>1290</v>
      </c>
      <c r="B29" t="s">
        <v>653</v>
      </c>
      <c r="C29">
        <v>36.549999999999997</v>
      </c>
      <c r="D29">
        <v>71.159140666675597</v>
      </c>
      <c r="E29">
        <v>2281.54574555</v>
      </c>
      <c r="F29">
        <v>1.45203781491324E-2</v>
      </c>
      <c r="G29">
        <v>4.3871402706587501E-2</v>
      </c>
      <c r="H29" t="e">
        <v>#N/A</v>
      </c>
      <c r="I29">
        <v>7.0949933561176806E-2</v>
      </c>
      <c r="J29">
        <v>0.80820830887502704</v>
      </c>
      <c r="K29">
        <v>6.4608143593043496E-2</v>
      </c>
      <c r="L29">
        <v>0.45517324947118998</v>
      </c>
      <c r="M29">
        <v>2.2706811639975202E-2</v>
      </c>
      <c r="N29">
        <v>0.15886409727124501</v>
      </c>
      <c r="O29">
        <v>72189.946029539002</v>
      </c>
      <c r="P29" s="1">
        <v>0.17981541001043699</v>
      </c>
      <c r="Q29">
        <v>0.141469490480854</v>
      </c>
      <c r="R29">
        <v>0.67871509950870901</v>
      </c>
      <c r="S29">
        <v>19.0395</v>
      </c>
      <c r="T29">
        <v>94400.401544021501</v>
      </c>
      <c r="U29" s="1">
        <v>128.39447983483501</v>
      </c>
      <c r="V29">
        <v>266223.75116667699</v>
      </c>
      <c r="W29" s="1">
        <v>0.72104142390783199</v>
      </c>
      <c r="X29">
        <v>0.21537401499251199</v>
      </c>
      <c r="Y29">
        <v>6.3584561099656003E-2</v>
      </c>
      <c r="Z29">
        <v>0.27895857609216801</v>
      </c>
      <c r="AA29">
        <v>266.223751166677</v>
      </c>
      <c r="AB29">
        <v>8473.6300785595995</v>
      </c>
      <c r="AC29" s="1">
        <v>753.05986366089405</v>
      </c>
      <c r="AD29">
        <v>207552.93711166599</v>
      </c>
      <c r="AE29" s="1" t="e">
        <v>#N/A</v>
      </c>
      <c r="AF29">
        <v>43418.400000000001</v>
      </c>
      <c r="AG29" s="1">
        <v>71947.100612526207</v>
      </c>
      <c r="AH29" s="1">
        <v>52.584729704108199</v>
      </c>
      <c r="AI29">
        <v>28.135217224918001</v>
      </c>
      <c r="AJ29">
        <v>35.801998918775602</v>
      </c>
      <c r="AK29">
        <v>2.0015000000000001</v>
      </c>
      <c r="AL29">
        <v>1.4780928</v>
      </c>
      <c r="AM29">
        <v>1.7749296999999999</v>
      </c>
      <c r="AN29">
        <v>439.40405111801198</v>
      </c>
      <c r="AO29" s="1">
        <v>0.94561643120269201</v>
      </c>
      <c r="AP29">
        <v>1982.34605333835</v>
      </c>
      <c r="AQ29" s="1">
        <v>2938.7269484979602</v>
      </c>
      <c r="AR29" s="1">
        <v>8586.8056601441895</v>
      </c>
      <c r="AS29" s="1">
        <v>1031.37595320439</v>
      </c>
      <c r="AT29">
        <v>469.47907552543899</v>
      </c>
      <c r="AU29">
        <v>15008.7336907103</v>
      </c>
      <c r="AV29" s="1">
        <v>5273.6937563368501</v>
      </c>
      <c r="AW29" s="1">
        <v>0.33545561786</v>
      </c>
      <c r="AX29">
        <v>8077.9853469273003</v>
      </c>
      <c r="AY29" s="1">
        <v>0.49781594765999998</v>
      </c>
      <c r="AZ29">
        <v>1296.3861387047</v>
      </c>
      <c r="BA29">
        <v>7.9329389555000004E-2</v>
      </c>
      <c r="BB29">
        <v>1402.6405454968401</v>
      </c>
      <c r="BC29" s="1">
        <v>8.7399044925000002E-2</v>
      </c>
      <c r="BD29">
        <v>16050.7057874657</v>
      </c>
      <c r="BE29" s="1">
        <v>0.56865914855453403</v>
      </c>
      <c r="BF29">
        <v>0.233300251534587</v>
      </c>
      <c r="BG29">
        <v>0.15010093690793699</v>
      </c>
      <c r="BH29">
        <v>3.1266871842799901E-2</v>
      </c>
      <c r="BI29">
        <v>1.66727911601421E-2</v>
      </c>
    </row>
    <row r="30" spans="1:61" x14ac:dyDescent="0.35">
      <c r="A30" t="s">
        <v>1291</v>
      </c>
      <c r="B30" t="s">
        <v>654</v>
      </c>
      <c r="C30">
        <v>61.9</v>
      </c>
      <c r="D30">
        <v>34.478777885311402</v>
      </c>
      <c r="E30">
        <v>1893.7398198000001</v>
      </c>
      <c r="F30">
        <v>8.2850325856108908E-3</v>
      </c>
      <c r="G30">
        <v>2.0763228994988801E-2</v>
      </c>
      <c r="H30">
        <v>5.6960136252813404E-3</v>
      </c>
      <c r="I30">
        <v>7.2151922849726505E-2</v>
      </c>
      <c r="J30">
        <v>0.84643521626533103</v>
      </c>
      <c r="K30">
        <v>5.46838719094523E-2</v>
      </c>
      <c r="L30">
        <v>0.48255784242077399</v>
      </c>
      <c r="M30">
        <v>1.46482697385126E-2</v>
      </c>
      <c r="N30">
        <v>0.166554214527837</v>
      </c>
      <c r="O30">
        <v>67354.873214148</v>
      </c>
      <c r="P30" s="1">
        <v>0.183125912196546</v>
      </c>
      <c r="Q30">
        <v>0.16495612359177</v>
      </c>
      <c r="R30">
        <v>0.65191796421168402</v>
      </c>
      <c r="S30">
        <v>14.481999999999999</v>
      </c>
      <c r="T30">
        <v>88515.035936169501</v>
      </c>
      <c r="U30" s="1">
        <v>133.95059245818101</v>
      </c>
      <c r="V30">
        <v>231112.54716255699</v>
      </c>
      <c r="W30" s="1">
        <v>0.76802399927688803</v>
      </c>
      <c r="X30">
        <v>0.15307315924037601</v>
      </c>
      <c r="Y30">
        <v>7.8902841482735395E-2</v>
      </c>
      <c r="Z30">
        <v>0.231976000723112</v>
      </c>
      <c r="AA30">
        <v>231.11254716255701</v>
      </c>
      <c r="AB30">
        <v>6403.4721845920803</v>
      </c>
      <c r="AC30" s="1">
        <v>671.66172802170195</v>
      </c>
      <c r="AD30" s="1">
        <v>178101.70381579001</v>
      </c>
      <c r="AE30" s="1" t="e">
        <v>#N/A</v>
      </c>
      <c r="AF30">
        <v>41483.074999999997</v>
      </c>
      <c r="AG30" s="1">
        <v>66253.657673636393</v>
      </c>
      <c r="AH30" s="1">
        <v>44.947421601568102</v>
      </c>
      <c r="AI30">
        <v>24.5890266852773</v>
      </c>
      <c r="AJ30">
        <v>31.074281008784801</v>
      </c>
      <c r="AK30">
        <v>2.1764999999999999</v>
      </c>
      <c r="AL30">
        <v>1.66405325</v>
      </c>
      <c r="AM30">
        <v>2.0074340500000001</v>
      </c>
      <c r="AN30">
        <v>858.21712498314696</v>
      </c>
      <c r="AO30" s="1">
        <v>1.0366681224883201</v>
      </c>
      <c r="AP30">
        <v>1732.68585079122</v>
      </c>
      <c r="AQ30" s="1">
        <v>2803.5955363196799</v>
      </c>
      <c r="AR30" s="1">
        <v>8257.1755608870808</v>
      </c>
      <c r="AS30" s="1">
        <v>1019.08244257553</v>
      </c>
      <c r="AT30" s="1">
        <v>467.56426650143499</v>
      </c>
      <c r="AU30">
        <v>14280.1036570749</v>
      </c>
      <c r="AV30" s="1">
        <v>6346.2493215950299</v>
      </c>
      <c r="AW30" s="1">
        <v>0.41143552100500003</v>
      </c>
      <c r="AX30">
        <v>6492.6409228475404</v>
      </c>
      <c r="AY30" s="1">
        <v>0.41791056675499999</v>
      </c>
      <c r="AZ30">
        <v>1180.1940327923401</v>
      </c>
      <c r="BA30" s="1">
        <v>7.6085219600000004E-2</v>
      </c>
      <c r="BB30">
        <v>1471.1158622489299</v>
      </c>
      <c r="BC30" s="1">
        <v>9.4568692639999993E-2</v>
      </c>
      <c r="BD30">
        <v>15490.200139483801</v>
      </c>
      <c r="BE30" s="1">
        <v>0.55903032628738902</v>
      </c>
      <c r="BF30">
        <v>0.233436800102341</v>
      </c>
      <c r="BG30">
        <v>0.157306035332785</v>
      </c>
      <c r="BH30">
        <v>3.2366085586522299E-2</v>
      </c>
      <c r="BI30">
        <v>1.7860752690962999E-2</v>
      </c>
    </row>
    <row r="31" spans="1:61" x14ac:dyDescent="0.35">
      <c r="A31" t="s">
        <v>1292</v>
      </c>
      <c r="B31" t="s">
        <v>655</v>
      </c>
      <c r="C31">
        <v>14.85</v>
      </c>
      <c r="D31">
        <v>378.29864764860298</v>
      </c>
      <c r="E31">
        <v>3080.1661193999998</v>
      </c>
      <c r="F31">
        <v>4.9445219326389601E-2</v>
      </c>
      <c r="G31">
        <v>3.0794809031889501E-2</v>
      </c>
      <c r="H31" t="e">
        <v>#N/A</v>
      </c>
      <c r="I31">
        <v>4.9261027847437397E-2</v>
      </c>
      <c r="J31">
        <v>0.81713886165631799</v>
      </c>
      <c r="K31">
        <v>5.2494404503040902E-2</v>
      </c>
      <c r="L31">
        <v>0.13328059407797499</v>
      </c>
      <c r="M31">
        <v>2.4916128534556901E-2</v>
      </c>
      <c r="N31">
        <v>0.115201321181852</v>
      </c>
      <c r="O31">
        <v>83368.383911668498</v>
      </c>
      <c r="P31" s="1">
        <v>0.13553563365002699</v>
      </c>
      <c r="Q31">
        <v>0.155253039759325</v>
      </c>
      <c r="R31">
        <v>0.70921132659064801</v>
      </c>
      <c r="S31">
        <v>22.8215</v>
      </c>
      <c r="T31">
        <v>107685.042837154</v>
      </c>
      <c r="U31" s="1">
        <v>136.93810674266999</v>
      </c>
      <c r="V31">
        <v>352620.73037326499</v>
      </c>
      <c r="W31" s="1">
        <v>0.86620547626877498</v>
      </c>
      <c r="X31">
        <v>0.107419694493933</v>
      </c>
      <c r="Y31">
        <v>2.6374829237292001E-2</v>
      </c>
      <c r="Z31">
        <v>0.133794523731225</v>
      </c>
      <c r="AA31">
        <v>352.62073037326502</v>
      </c>
      <c r="AB31">
        <v>13258.1226769521</v>
      </c>
      <c r="AC31" s="1">
        <v>1268.9795237392</v>
      </c>
      <c r="AD31" s="1">
        <v>301500.17396946601</v>
      </c>
      <c r="AE31" s="1" t="e">
        <v>#N/A</v>
      </c>
      <c r="AF31">
        <v>69069.25</v>
      </c>
      <c r="AG31" s="1">
        <v>164897.865520836</v>
      </c>
      <c r="AH31" s="1">
        <v>88.327116326227397</v>
      </c>
      <c r="AI31">
        <v>36.4308224791219</v>
      </c>
      <c r="AJ31">
        <v>49.862688939225201</v>
      </c>
      <c r="AK31">
        <v>2.1190000000000002</v>
      </c>
      <c r="AL31">
        <v>1.45111035</v>
      </c>
      <c r="AM31">
        <v>1.66406115</v>
      </c>
      <c r="AN31">
        <v>565.78135335904096</v>
      </c>
      <c r="AO31" s="1">
        <v>0.61619281733474296</v>
      </c>
      <c r="AP31">
        <v>2161.2915111580601</v>
      </c>
      <c r="AQ31" s="1">
        <v>2678.3179021987398</v>
      </c>
      <c r="AR31" s="1">
        <v>10201.9832403582</v>
      </c>
      <c r="AS31" s="1">
        <v>1171.82445332007</v>
      </c>
      <c r="AT31" s="1">
        <v>577.65564811240699</v>
      </c>
      <c r="AU31">
        <v>16791.072755147499</v>
      </c>
      <c r="AV31" s="1">
        <v>3261.4146184080701</v>
      </c>
      <c r="AW31" s="1">
        <v>0.19145970933500001</v>
      </c>
      <c r="AX31">
        <v>11819.7799403708</v>
      </c>
      <c r="AY31" s="1">
        <v>0.66569656168500002</v>
      </c>
      <c r="AZ31">
        <v>1770.89398578433</v>
      </c>
      <c r="BA31" s="1">
        <v>9.9164585860000001E-2</v>
      </c>
      <c r="BB31">
        <v>763.66809686741999</v>
      </c>
      <c r="BC31" s="1">
        <v>4.3679143084999997E-2</v>
      </c>
      <c r="BD31">
        <v>17615.756641430598</v>
      </c>
      <c r="BE31" s="1">
        <v>0.59973845518339997</v>
      </c>
      <c r="BF31">
        <v>0.21945158990552899</v>
      </c>
      <c r="BG31">
        <v>0.134535205185847</v>
      </c>
      <c r="BH31">
        <v>2.95305835879325E-2</v>
      </c>
      <c r="BI31">
        <v>1.67441661372906E-2</v>
      </c>
    </row>
    <row r="32" spans="1:61" x14ac:dyDescent="0.35">
      <c r="A32" t="s">
        <v>1293</v>
      </c>
      <c r="B32" t="s">
        <v>656</v>
      </c>
      <c r="C32">
        <v>14.25</v>
      </c>
      <c r="D32">
        <v>376.63349425571499</v>
      </c>
      <c r="E32">
        <v>3017.7814056500001</v>
      </c>
      <c r="F32">
        <v>6.5567613002844305E-2</v>
      </c>
      <c r="G32">
        <v>4.8157835880766803E-2</v>
      </c>
      <c r="H32">
        <v>2.6203096960630201E-3</v>
      </c>
      <c r="I32">
        <v>5.0800297504987102E-2</v>
      </c>
      <c r="J32">
        <v>0.778984394499042</v>
      </c>
      <c r="K32">
        <v>5.5472724366647401E-2</v>
      </c>
      <c r="L32">
        <v>0.143671113822433</v>
      </c>
      <c r="M32">
        <v>2.8090071862166801E-2</v>
      </c>
      <c r="N32">
        <v>0.11796270124266101</v>
      </c>
      <c r="O32">
        <v>83627.101757148499</v>
      </c>
      <c r="P32" s="1">
        <v>0.12619470831155799</v>
      </c>
      <c r="Q32">
        <v>0.15746768666775701</v>
      </c>
      <c r="R32">
        <v>0.716337605020684</v>
      </c>
      <c r="S32">
        <v>21.851500000000001</v>
      </c>
      <c r="T32">
        <v>108017.136364102</v>
      </c>
      <c r="U32" s="1">
        <v>140.87665840949199</v>
      </c>
      <c r="V32">
        <v>353403.41841610998</v>
      </c>
      <c r="W32" s="1">
        <v>0.83826777254148299</v>
      </c>
      <c r="X32">
        <v>0.134095744580288</v>
      </c>
      <c r="Y32">
        <v>2.7636482878229798E-2</v>
      </c>
      <c r="Z32">
        <v>0.16173222745851801</v>
      </c>
      <c r="AA32">
        <v>353.40341841611001</v>
      </c>
      <c r="AB32">
        <v>13460.4947770904</v>
      </c>
      <c r="AC32" s="1">
        <v>1262.2882247836901</v>
      </c>
      <c r="AD32">
        <v>304299.61669547303</v>
      </c>
      <c r="AE32" s="1" t="e">
        <v>#N/A</v>
      </c>
      <c r="AF32">
        <v>67708.05</v>
      </c>
      <c r="AG32" s="1">
        <v>159846.79109222</v>
      </c>
      <c r="AH32" s="1">
        <v>87.771616160375302</v>
      </c>
      <c r="AI32">
        <v>37.038604881125302</v>
      </c>
      <c r="AJ32">
        <v>50.274992863685</v>
      </c>
      <c r="AK32">
        <v>2.1715</v>
      </c>
      <c r="AL32">
        <v>1.40890395</v>
      </c>
      <c r="AM32">
        <v>1.6503017499999999</v>
      </c>
      <c r="AN32">
        <v>565.78135335904096</v>
      </c>
      <c r="AO32" s="1">
        <v>0.63949280066313596</v>
      </c>
      <c r="AP32">
        <v>2158.1564549776299</v>
      </c>
      <c r="AQ32" s="1">
        <v>2714.2333205786799</v>
      </c>
      <c r="AR32" s="1">
        <v>10327.2145132117</v>
      </c>
      <c r="AS32" s="1">
        <v>1242.89166954031</v>
      </c>
      <c r="AT32">
        <v>589.36109084020995</v>
      </c>
      <c r="AU32">
        <v>17031.857049148501</v>
      </c>
      <c r="AV32" s="1">
        <v>3111.5053354977099</v>
      </c>
      <c r="AW32" s="1">
        <v>0.17716616494500001</v>
      </c>
      <c r="AX32">
        <v>12287.3399648253</v>
      </c>
      <c r="AY32" s="1">
        <v>0.68458403686000002</v>
      </c>
      <c r="AZ32">
        <v>1711.80417848258</v>
      </c>
      <c r="BA32">
        <v>9.4289193334999993E-2</v>
      </c>
      <c r="BB32">
        <v>775.183631527015</v>
      </c>
      <c r="BC32" s="1">
        <v>4.3960604835E-2</v>
      </c>
      <c r="BD32">
        <v>17885.833110332602</v>
      </c>
      <c r="BE32" s="1">
        <v>0.60399130987670502</v>
      </c>
      <c r="BF32">
        <v>0.21921985360313201</v>
      </c>
      <c r="BG32">
        <v>0.13054998263203099</v>
      </c>
      <c r="BH32">
        <v>2.9450037394657898E-2</v>
      </c>
      <c r="BI32">
        <v>1.6788816493474398E-2</v>
      </c>
    </row>
    <row r="33" spans="1:61" x14ac:dyDescent="0.35">
      <c r="A33" t="s">
        <v>1294</v>
      </c>
      <c r="B33" t="s">
        <v>657</v>
      </c>
      <c r="C33">
        <v>116.25</v>
      </c>
      <c r="D33">
        <v>14.8681291150126</v>
      </c>
      <c r="E33">
        <v>1490.9368499499999</v>
      </c>
      <c r="F33">
        <v>6.6446415808079197E-3</v>
      </c>
      <c r="G33">
        <v>9.3633085984748607E-3</v>
      </c>
      <c r="H33" t="e">
        <v>#N/A</v>
      </c>
      <c r="I33">
        <v>2.1140571283737301E-2</v>
      </c>
      <c r="J33">
        <v>0.94209894301394503</v>
      </c>
      <c r="K33">
        <v>2.8238979105006501E-2</v>
      </c>
      <c r="L33">
        <v>0.502623027295096</v>
      </c>
      <c r="M33">
        <v>8.8686456622875005E-3</v>
      </c>
      <c r="N33">
        <v>0.16505550949971501</v>
      </c>
      <c r="O33">
        <v>63059.750069358</v>
      </c>
      <c r="P33" s="1">
        <v>0.19122254194098401</v>
      </c>
      <c r="Q33">
        <v>0.17986451504190201</v>
      </c>
      <c r="R33">
        <v>0.62891294301711398</v>
      </c>
      <c r="S33">
        <v>12.0365</v>
      </c>
      <c r="T33">
        <v>86743.389209739005</v>
      </c>
      <c r="U33" s="1">
        <v>128.32515289725799</v>
      </c>
      <c r="V33">
        <v>253884.910150307</v>
      </c>
      <c r="W33" s="1">
        <v>0.73263324197290203</v>
      </c>
      <c r="X33">
        <v>0.10449955086924601</v>
      </c>
      <c r="Y33">
        <v>0.162867207157852</v>
      </c>
      <c r="Z33">
        <v>0.26736675802709797</v>
      </c>
      <c r="AA33">
        <v>253.88491015030701</v>
      </c>
      <c r="AB33">
        <v>6825.8934190741702</v>
      </c>
      <c r="AC33" s="1">
        <v>536.80623606087295</v>
      </c>
      <c r="AD33">
        <v>191711.692417527</v>
      </c>
      <c r="AE33" s="1" t="e">
        <v>#N/A</v>
      </c>
      <c r="AF33">
        <v>39971.5</v>
      </c>
      <c r="AG33" s="1">
        <v>64314.483662553102</v>
      </c>
      <c r="AH33" s="1">
        <v>32.502961587240797</v>
      </c>
      <c r="AI33">
        <v>21.679207737144701</v>
      </c>
      <c r="AJ33">
        <v>22.903789446371199</v>
      </c>
      <c r="AK33">
        <v>1.375</v>
      </c>
      <c r="AL33">
        <v>0.80418875000000001</v>
      </c>
      <c r="AM33">
        <v>1.0640641</v>
      </c>
      <c r="AN33">
        <v>471.70317443842703</v>
      </c>
      <c r="AO33" s="1">
        <v>0.91725566827858396</v>
      </c>
      <c r="AP33">
        <v>1855.5955359201801</v>
      </c>
      <c r="AQ33" s="1">
        <v>3386.2358805424701</v>
      </c>
      <c r="AR33" s="1">
        <v>8543.3055648191093</v>
      </c>
      <c r="AS33" s="1">
        <v>865.19226666003101</v>
      </c>
      <c r="AT33" s="1">
        <v>387.26248542438202</v>
      </c>
      <c r="AU33">
        <v>15037.5917333662</v>
      </c>
      <c r="AV33" s="1">
        <v>8159.6604410352902</v>
      </c>
      <c r="AW33" s="1">
        <v>0.49013816313500003</v>
      </c>
      <c r="AX33">
        <v>5534.3691574436998</v>
      </c>
      <c r="AY33" s="1">
        <v>0.32224352232499998</v>
      </c>
      <c r="AZ33">
        <v>1164.09284140881</v>
      </c>
      <c r="BA33" s="1">
        <v>6.8820744795E-2</v>
      </c>
      <c r="BB33">
        <v>2022.16323162053</v>
      </c>
      <c r="BC33" s="1">
        <v>0.118797569745</v>
      </c>
      <c r="BD33">
        <v>16880.2856715083</v>
      </c>
      <c r="BE33" s="1">
        <v>0.53878318647440204</v>
      </c>
      <c r="BF33">
        <v>0.25223100413074301</v>
      </c>
      <c r="BG33">
        <v>0.15194036875806399</v>
      </c>
      <c r="BH33">
        <v>3.9908397432952498E-2</v>
      </c>
      <c r="BI33">
        <v>1.7137043203838201E-2</v>
      </c>
    </row>
    <row r="34" spans="1:61" x14ac:dyDescent="0.35">
      <c r="A34" t="s">
        <v>1295</v>
      </c>
      <c r="B34" t="s">
        <v>658</v>
      </c>
      <c r="C34">
        <v>29.55</v>
      </c>
      <c r="D34">
        <v>224.85927127547799</v>
      </c>
      <c r="E34">
        <v>6490.7236076500003</v>
      </c>
      <c r="F34">
        <v>6.6828791103035107E-2</v>
      </c>
      <c r="G34">
        <v>6.3866352614606395E-2</v>
      </c>
      <c r="H34">
        <v>2.4293109493040499E-3</v>
      </c>
      <c r="I34">
        <v>6.3115287257562103E-2</v>
      </c>
      <c r="J34">
        <v>0.74903007062458604</v>
      </c>
      <c r="K34">
        <v>5.60914452943021E-2</v>
      </c>
      <c r="L34">
        <v>0.23051424943360799</v>
      </c>
      <c r="M34">
        <v>4.38653219941312E-2</v>
      </c>
      <c r="N34">
        <v>0.13228826679987599</v>
      </c>
      <c r="O34">
        <v>82076.237273556995</v>
      </c>
      <c r="P34" s="1">
        <v>0.16805233264700101</v>
      </c>
      <c r="Q34">
        <v>0.15893644408148599</v>
      </c>
      <c r="R34">
        <v>0.67301122327151297</v>
      </c>
      <c r="S34">
        <v>38.837499999999999</v>
      </c>
      <c r="T34">
        <v>111023.268983499</v>
      </c>
      <c r="U34" s="1">
        <v>169.220011984709</v>
      </c>
      <c r="V34">
        <v>329072.78816178499</v>
      </c>
      <c r="W34" s="1">
        <v>0.80085168471467105</v>
      </c>
      <c r="X34">
        <v>0.16981896287828399</v>
      </c>
      <c r="Y34">
        <v>2.9329352407045001E-2</v>
      </c>
      <c r="Z34">
        <v>0.199148315285329</v>
      </c>
      <c r="AA34">
        <v>329.07278816178501</v>
      </c>
      <c r="AB34">
        <v>11916.3838853337</v>
      </c>
      <c r="AC34" s="1">
        <v>1095.34387033544</v>
      </c>
      <c r="AD34">
        <v>272769.922669555</v>
      </c>
      <c r="AE34" s="1" t="e">
        <v>#N/A</v>
      </c>
      <c r="AF34">
        <v>58374.7</v>
      </c>
      <c r="AG34" s="1">
        <v>122518.55614964099</v>
      </c>
      <c r="AH34" s="1">
        <v>75.555992647779803</v>
      </c>
      <c r="AI34">
        <v>33.832277788215002</v>
      </c>
      <c r="AJ34">
        <v>43.778075515244403</v>
      </c>
      <c r="AK34">
        <v>1.9205000000000001</v>
      </c>
      <c r="AL34">
        <v>1.1527463</v>
      </c>
      <c r="AM34">
        <v>1.4163329</v>
      </c>
      <c r="AN34">
        <v>96.245720410514295</v>
      </c>
      <c r="AO34">
        <v>0.70030290867991996</v>
      </c>
      <c r="AP34">
        <v>1851.9670118010599</v>
      </c>
      <c r="AQ34" s="1">
        <v>2787.0289893215399</v>
      </c>
      <c r="AR34" s="1">
        <v>9398.8259359142503</v>
      </c>
      <c r="AS34" s="1">
        <v>1178.89553108975</v>
      </c>
      <c r="AT34">
        <v>488.53121402558497</v>
      </c>
      <c r="AU34">
        <v>15705.2486821522</v>
      </c>
      <c r="AV34" s="1">
        <v>3364.7415129443598</v>
      </c>
      <c r="AW34" s="1">
        <v>0.210605365085</v>
      </c>
      <c r="AX34">
        <v>10311.0152758107</v>
      </c>
      <c r="AY34" s="1">
        <v>0.62984100759499995</v>
      </c>
      <c r="AZ34">
        <v>1610.01648648375</v>
      </c>
      <c r="BA34">
        <v>0.10035294992</v>
      </c>
      <c r="BB34">
        <v>959.25009844483498</v>
      </c>
      <c r="BC34" s="1">
        <v>5.9200677384999997E-2</v>
      </c>
      <c r="BD34">
        <v>16245.0233736836</v>
      </c>
      <c r="BE34" s="1">
        <v>0.59559993573360004</v>
      </c>
      <c r="BF34">
        <v>0.23576328186964601</v>
      </c>
      <c r="BG34">
        <v>0.123553133271206</v>
      </c>
      <c r="BH34">
        <v>3.0265195045040501E-2</v>
      </c>
      <c r="BI34">
        <v>1.4818454080507699E-2</v>
      </c>
    </row>
    <row r="35" spans="1:61" x14ac:dyDescent="0.35">
      <c r="A35" t="s">
        <v>1296</v>
      </c>
      <c r="B35" t="s">
        <v>659</v>
      </c>
      <c r="C35">
        <v>17.75</v>
      </c>
      <c r="D35">
        <v>252.87518520602799</v>
      </c>
      <c r="E35">
        <v>3451.7688669499998</v>
      </c>
      <c r="F35">
        <v>3.6117233554921899E-2</v>
      </c>
      <c r="G35">
        <v>0.35023745797350497</v>
      </c>
      <c r="H35">
        <v>3.2393465496712202E-3</v>
      </c>
      <c r="I35">
        <v>0.158985374178199</v>
      </c>
      <c r="J35">
        <v>0.38949565130036301</v>
      </c>
      <c r="K35">
        <v>9.2618823381218296E-2</v>
      </c>
      <c r="L35">
        <v>0.77789251730710995</v>
      </c>
      <c r="M35">
        <v>8.33750928062649E-2</v>
      </c>
      <c r="N35">
        <v>0.178943730883075</v>
      </c>
      <c r="O35">
        <v>71960.612698664001</v>
      </c>
      <c r="P35" s="1">
        <v>0.25046335443642898</v>
      </c>
      <c r="Q35">
        <v>0.187971065987004</v>
      </c>
      <c r="R35">
        <v>0.56156557957656705</v>
      </c>
      <c r="S35">
        <v>31.349</v>
      </c>
      <c r="T35">
        <v>96482.890635305506</v>
      </c>
      <c r="U35" s="1">
        <v>110.907120903741</v>
      </c>
      <c r="V35">
        <v>202279.38587981201</v>
      </c>
      <c r="W35" s="1">
        <v>0.69422087404204003</v>
      </c>
      <c r="X35">
        <v>0.25351949898017601</v>
      </c>
      <c r="Y35">
        <v>5.2259626977783503E-2</v>
      </c>
      <c r="Z35">
        <v>0.30577912595795997</v>
      </c>
      <c r="AA35">
        <v>202.279385879812</v>
      </c>
      <c r="AB35">
        <v>7016.0237558710396</v>
      </c>
      <c r="AC35" s="1">
        <v>669.22373380390297</v>
      </c>
      <c r="AD35">
        <v>127795.015219589</v>
      </c>
      <c r="AE35" s="1" t="e">
        <v>#N/A</v>
      </c>
      <c r="AF35">
        <v>36834.449999999997</v>
      </c>
      <c r="AG35" s="1">
        <v>53554.608492916203</v>
      </c>
      <c r="AH35" s="1">
        <v>60.3995955913079</v>
      </c>
      <c r="AI35">
        <v>30.570403601157999</v>
      </c>
      <c r="AJ35">
        <v>40.2240491256022</v>
      </c>
      <c r="AK35">
        <v>1.4950000000000001</v>
      </c>
      <c r="AL35">
        <v>0.93767555000000002</v>
      </c>
      <c r="AM35">
        <v>1.2482928</v>
      </c>
      <c r="AN35">
        <v>101.91874580401</v>
      </c>
      <c r="AO35" s="1">
        <v>1.08924109564534</v>
      </c>
      <c r="AP35">
        <v>2256.9251281642801</v>
      </c>
      <c r="AQ35" s="1">
        <v>3283.7309030752599</v>
      </c>
      <c r="AR35" s="1">
        <v>9635.7346455664101</v>
      </c>
      <c r="AS35" s="1">
        <v>1210.9769195250999</v>
      </c>
      <c r="AT35">
        <v>646.53410184540496</v>
      </c>
      <c r="AU35">
        <v>17033.901698176502</v>
      </c>
      <c r="AV35" s="1">
        <v>8350.7846241973493</v>
      </c>
      <c r="AW35" s="1">
        <v>0.45812839039499997</v>
      </c>
      <c r="AX35">
        <v>6179.5485782769701</v>
      </c>
      <c r="AY35" s="1">
        <v>0.32107403097999998</v>
      </c>
      <c r="AZ35">
        <v>1389.4456943796199</v>
      </c>
      <c r="BA35">
        <v>7.0700631085000007E-2</v>
      </c>
      <c r="BB35">
        <v>2892.4057256852898</v>
      </c>
      <c r="BC35" s="1">
        <v>0.150096947535</v>
      </c>
      <c r="BD35">
        <v>18812.1846225392</v>
      </c>
      <c r="BE35" s="1">
        <v>0.55945908709733405</v>
      </c>
      <c r="BF35">
        <v>0.22230323642442401</v>
      </c>
      <c r="BG35">
        <v>0.16929533629620899</v>
      </c>
      <c r="BH35">
        <v>2.7915267058504101E-2</v>
      </c>
      <c r="BI35">
        <v>2.1027073123529801E-2</v>
      </c>
    </row>
    <row r="36" spans="1:61" x14ac:dyDescent="0.35">
      <c r="A36" t="s">
        <v>1297</v>
      </c>
      <c r="B36" t="s">
        <v>660</v>
      </c>
      <c r="C36">
        <v>59.2</v>
      </c>
      <c r="D36">
        <v>26.1052928166818</v>
      </c>
      <c r="E36">
        <v>1273.0837379</v>
      </c>
      <c r="F36">
        <v>7.01091458425049E-3</v>
      </c>
      <c r="G36">
        <v>1.86934053858696E-2</v>
      </c>
      <c r="H36" t="e">
        <v>#N/A</v>
      </c>
      <c r="I36">
        <v>4.6962493920774603E-2</v>
      </c>
      <c r="J36">
        <v>0.880285485980836</v>
      </c>
      <c r="K36">
        <v>5.3565566712320198E-2</v>
      </c>
      <c r="L36">
        <v>0.607622662601773</v>
      </c>
      <c r="M36">
        <v>5.2390395293732399E-2</v>
      </c>
      <c r="N36">
        <v>0.17678158816061201</v>
      </c>
      <c r="O36">
        <v>62085.405393449502</v>
      </c>
      <c r="P36" s="1">
        <v>0.20446570986736201</v>
      </c>
      <c r="Q36">
        <v>0.18504031850879399</v>
      </c>
      <c r="R36">
        <v>0.610493971623845</v>
      </c>
      <c r="S36">
        <v>12.4275</v>
      </c>
      <c r="T36">
        <v>85991.557907819995</v>
      </c>
      <c r="U36" s="1">
        <v>107.897320261199</v>
      </c>
      <c r="V36">
        <v>197420.43588610701</v>
      </c>
      <c r="W36" s="1">
        <v>0.75115478692232096</v>
      </c>
      <c r="X36">
        <v>0.14049673239750399</v>
      </c>
      <c r="Y36">
        <v>0.108348480680175</v>
      </c>
      <c r="Z36">
        <v>0.24884521307767901</v>
      </c>
      <c r="AA36">
        <v>197.42043588610699</v>
      </c>
      <c r="AB36">
        <v>5325.5675219537197</v>
      </c>
      <c r="AC36" s="1">
        <v>521.38795261444602</v>
      </c>
      <c r="AD36">
        <v>147406.21920185999</v>
      </c>
      <c r="AE36" s="1" t="e">
        <v>#N/A</v>
      </c>
      <c r="AF36">
        <v>37032.949999999997</v>
      </c>
      <c r="AG36" s="1">
        <v>57423.2153198327</v>
      </c>
      <c r="AH36" s="1">
        <v>39.379955036011403</v>
      </c>
      <c r="AI36">
        <v>21.450348333851299</v>
      </c>
      <c r="AJ36">
        <v>26.353099700489899</v>
      </c>
      <c r="AK36">
        <v>1.8805000000000001</v>
      </c>
      <c r="AL36">
        <v>1.40502105</v>
      </c>
      <c r="AM36">
        <v>1.6961582500000001</v>
      </c>
      <c r="AN36">
        <v>751.48577229054604</v>
      </c>
      <c r="AO36" s="1">
        <v>1.0141941119201401</v>
      </c>
      <c r="AP36">
        <v>2069.5428681726598</v>
      </c>
      <c r="AQ36" s="1">
        <v>3176.4963643506198</v>
      </c>
      <c r="AR36" s="1">
        <v>8767.1450383122992</v>
      </c>
      <c r="AS36" s="1">
        <v>969.83367646217903</v>
      </c>
      <c r="AT36">
        <v>430.77906258760203</v>
      </c>
      <c r="AU36">
        <v>15413.7970098854</v>
      </c>
      <c r="AV36" s="1">
        <v>8918.0987788736293</v>
      </c>
      <c r="AW36" s="1">
        <v>0.51618544435000002</v>
      </c>
      <c r="AX36">
        <v>4831.56375775378</v>
      </c>
      <c r="AY36" s="1">
        <v>0.27580599458499999</v>
      </c>
      <c r="AZ36">
        <v>1077.26271059958</v>
      </c>
      <c r="BA36">
        <v>6.1911425045000003E-2</v>
      </c>
      <c r="BB36">
        <v>2558.8685781153999</v>
      </c>
      <c r="BC36" s="1">
        <v>0.14609713601499999</v>
      </c>
      <c r="BD36">
        <v>17385.7938253424</v>
      </c>
      <c r="BE36" s="1">
        <v>0.53250272629964401</v>
      </c>
      <c r="BF36">
        <v>0.239819711045477</v>
      </c>
      <c r="BG36">
        <v>0.164682829957081</v>
      </c>
      <c r="BH36">
        <v>3.9712884181899798E-2</v>
      </c>
      <c r="BI36">
        <v>2.3281848515897801E-2</v>
      </c>
    </row>
    <row r="37" spans="1:61" x14ac:dyDescent="0.35">
      <c r="A37" t="s">
        <v>1298</v>
      </c>
      <c r="B37" t="s">
        <v>1136</v>
      </c>
      <c r="C37">
        <v>34.9</v>
      </c>
      <c r="D37">
        <v>140.612634082174</v>
      </c>
      <c r="E37">
        <v>3799.6140144999999</v>
      </c>
      <c r="F37">
        <v>5.6832258433845699E-2</v>
      </c>
      <c r="G37">
        <v>3.6307313733820498E-2</v>
      </c>
      <c r="H37">
        <v>2.7721506980675202E-3</v>
      </c>
      <c r="I37">
        <v>4.5677379162095501E-2</v>
      </c>
      <c r="J37">
        <v>0.81571452128419197</v>
      </c>
      <c r="K37">
        <v>4.5803564171264098E-2</v>
      </c>
      <c r="L37">
        <v>0.167942476681055</v>
      </c>
      <c r="M37">
        <v>2.5028775629016099E-2</v>
      </c>
      <c r="N37">
        <v>0.121331932962974</v>
      </c>
      <c r="O37">
        <v>81409.776561264502</v>
      </c>
      <c r="P37" s="1">
        <v>0.14010030304736601</v>
      </c>
      <c r="Q37">
        <v>0.15116506094287199</v>
      </c>
      <c r="R37">
        <v>0.70873463600976205</v>
      </c>
      <c r="S37">
        <v>24.64</v>
      </c>
      <c r="T37">
        <v>108237.37853428</v>
      </c>
      <c r="U37" s="1">
        <v>156.940673112973</v>
      </c>
      <c r="V37">
        <v>381175.54539570602</v>
      </c>
      <c r="W37" s="1">
        <v>0.80887716680657795</v>
      </c>
      <c r="X37">
        <v>0.15343837705041399</v>
      </c>
      <c r="Y37">
        <v>3.7684456143008298E-2</v>
      </c>
      <c r="Z37">
        <v>0.19112283319342199</v>
      </c>
      <c r="AA37">
        <v>381.17554539570602</v>
      </c>
      <c r="AB37">
        <v>12457.043125129499</v>
      </c>
      <c r="AC37" s="1">
        <v>1167.2628733813201</v>
      </c>
      <c r="AD37">
        <v>316399.67061228002</v>
      </c>
      <c r="AE37" s="1" t="e">
        <v>#N/A</v>
      </c>
      <c r="AF37">
        <v>62593.2</v>
      </c>
      <c r="AG37" s="1">
        <v>140390.43546845301</v>
      </c>
      <c r="AH37" s="1">
        <v>64.817139747739603</v>
      </c>
      <c r="AI37">
        <v>31.433192779500601</v>
      </c>
      <c r="AJ37">
        <v>38.557596046217498</v>
      </c>
      <c r="AK37">
        <v>1.9325000000000001</v>
      </c>
      <c r="AL37">
        <v>1.2947209500000001</v>
      </c>
      <c r="AM37">
        <v>1.5340701000000001</v>
      </c>
      <c r="AN37">
        <v>403.762692806215</v>
      </c>
      <c r="AO37" s="1">
        <v>0.62752176506852198</v>
      </c>
      <c r="AP37">
        <v>1888.1894724829399</v>
      </c>
      <c r="AQ37" s="1">
        <v>2899.9081948181001</v>
      </c>
      <c r="AR37" s="1">
        <v>9514.1413723258302</v>
      </c>
      <c r="AS37" s="1">
        <v>1076.4444889881499</v>
      </c>
      <c r="AT37">
        <v>468.81444902482298</v>
      </c>
      <c r="AU37">
        <v>15847.4979776398</v>
      </c>
      <c r="AV37" s="1">
        <v>2990.84305609893</v>
      </c>
      <c r="AW37" s="1">
        <v>0.18784539251499999</v>
      </c>
      <c r="AX37">
        <v>11089.0271421535</v>
      </c>
      <c r="AY37" s="1">
        <v>0.66948008427000005</v>
      </c>
      <c r="AZ37">
        <v>1542.7265235038401</v>
      </c>
      <c r="BA37">
        <v>9.4741043380000001E-2</v>
      </c>
      <c r="BB37">
        <v>777.45359463782995</v>
      </c>
      <c r="BC37" s="1">
        <v>4.7933479825E-2</v>
      </c>
      <c r="BD37">
        <v>16400.050316394099</v>
      </c>
      <c r="BE37" s="1">
        <v>0.59522957858438197</v>
      </c>
      <c r="BF37">
        <v>0.22950096183164401</v>
      </c>
      <c r="BG37">
        <v>0.12868352005276201</v>
      </c>
      <c r="BH37">
        <v>2.98100896232057E-2</v>
      </c>
      <c r="BI37">
        <v>1.6775849908006901E-2</v>
      </c>
    </row>
    <row r="38" spans="1:61" x14ac:dyDescent="0.35">
      <c r="A38" t="s">
        <v>1910</v>
      </c>
      <c r="B38" t="s">
        <v>661</v>
      </c>
      <c r="C38">
        <v>43.15</v>
      </c>
      <c r="D38">
        <v>58.278663832677204</v>
      </c>
      <c r="E38">
        <v>2175.3533762500001</v>
      </c>
      <c r="F38">
        <v>1.24996346092749E-2</v>
      </c>
      <c r="G38">
        <v>4.1638608406896302E-2</v>
      </c>
      <c r="H38" t="e">
        <v>#N/A</v>
      </c>
      <c r="I38">
        <v>8.3814815170618395E-2</v>
      </c>
      <c r="J38">
        <v>0.79032368232690897</v>
      </c>
      <c r="K38">
        <v>7.2020037697928793E-2</v>
      </c>
      <c r="L38">
        <v>0.53395470309596305</v>
      </c>
      <c r="M38">
        <v>2.2367018795900102E-2</v>
      </c>
      <c r="N38">
        <v>0.17449873775575001</v>
      </c>
      <c r="O38">
        <v>68601.901087278995</v>
      </c>
      <c r="P38" s="1">
        <v>0.19186421653600799</v>
      </c>
      <c r="Q38">
        <v>0.15812506076855601</v>
      </c>
      <c r="R38">
        <v>0.65001072269543603</v>
      </c>
      <c r="S38">
        <v>16.986499999999999</v>
      </c>
      <c r="T38">
        <v>90361.987415409007</v>
      </c>
      <c r="U38" s="1">
        <v>134.028221658105</v>
      </c>
      <c r="V38">
        <v>214681.747359175</v>
      </c>
      <c r="W38" s="1">
        <v>0.74276472480692302</v>
      </c>
      <c r="X38">
        <v>0.196493613822075</v>
      </c>
      <c r="Y38">
        <v>6.0741661371002002E-2</v>
      </c>
      <c r="Z38">
        <v>0.25723527519307698</v>
      </c>
      <c r="AA38">
        <v>214.68174735917501</v>
      </c>
      <c r="AB38">
        <v>6058.56571265</v>
      </c>
      <c r="AC38" s="1">
        <v>639.30590284637401</v>
      </c>
      <c r="AD38">
        <v>153864.55477922401</v>
      </c>
      <c r="AE38" s="1" t="e">
        <v>#N/A</v>
      </c>
      <c r="AF38">
        <v>39576.35</v>
      </c>
      <c r="AG38" s="1">
        <v>61358.381510029001</v>
      </c>
      <c r="AH38" s="1">
        <v>45.648562837602597</v>
      </c>
      <c r="AI38">
        <v>25.509587011218599</v>
      </c>
      <c r="AJ38">
        <v>32.030511927314599</v>
      </c>
      <c r="AK38">
        <v>2.4</v>
      </c>
      <c r="AL38">
        <v>1.3929223500000001</v>
      </c>
      <c r="AM38">
        <v>2.0494990500000001</v>
      </c>
      <c r="AN38">
        <v>625.48886612917602</v>
      </c>
      <c r="AO38" s="1">
        <v>1.01085149894879</v>
      </c>
      <c r="AP38">
        <v>1767.2385201340401</v>
      </c>
      <c r="AQ38" s="1">
        <v>2790.5566324322899</v>
      </c>
      <c r="AR38" s="1">
        <v>8828.5081122380398</v>
      </c>
      <c r="AS38" s="1">
        <v>970.63102450353301</v>
      </c>
      <c r="AT38">
        <v>497.63415428332303</v>
      </c>
      <c r="AU38">
        <v>14854.568443591201</v>
      </c>
      <c r="AV38" s="1">
        <v>7061.3867133065396</v>
      </c>
      <c r="AW38" s="1">
        <v>0.44433508186999998</v>
      </c>
      <c r="AX38">
        <v>5886.8457797496403</v>
      </c>
      <c r="AY38" s="1">
        <v>0.36806533294999999</v>
      </c>
      <c r="AZ38">
        <v>1187.7487503187001</v>
      </c>
      <c r="BA38">
        <v>7.4111829640000002E-2</v>
      </c>
      <c r="BB38">
        <v>1826.60227747047</v>
      </c>
      <c r="BC38" s="1">
        <v>0.11348775553</v>
      </c>
      <c r="BD38">
        <v>15962.583520845301</v>
      </c>
      <c r="BE38" s="1">
        <v>0.54670719669768697</v>
      </c>
      <c r="BF38">
        <v>0.23145647599226801</v>
      </c>
      <c r="BG38">
        <v>0.173200803573102</v>
      </c>
      <c r="BH38">
        <v>3.16747158877436E-2</v>
      </c>
      <c r="BI38">
        <v>1.6960807849199299E-2</v>
      </c>
    </row>
    <row r="39" spans="1:61" x14ac:dyDescent="0.35">
      <c r="A39" t="s">
        <v>1299</v>
      </c>
      <c r="B39" t="s">
        <v>662</v>
      </c>
      <c r="C39">
        <v>89.2</v>
      </c>
      <c r="D39">
        <v>21.274212547142099</v>
      </c>
      <c r="E39">
        <v>1731.9960477499999</v>
      </c>
      <c r="F39">
        <v>1.6706199515394E-2</v>
      </c>
      <c r="G39">
        <v>1.36110673453131E-2</v>
      </c>
      <c r="H39" t="e">
        <v>#N/A</v>
      </c>
      <c r="I39">
        <v>5.3229318722899599E-2</v>
      </c>
      <c r="J39">
        <v>0.87762347768509097</v>
      </c>
      <c r="K39">
        <v>4.5860412258423397E-2</v>
      </c>
      <c r="L39">
        <v>0.50592366123561705</v>
      </c>
      <c r="M39">
        <v>1.49473204506943E-2</v>
      </c>
      <c r="N39">
        <v>0.16265463004031</v>
      </c>
      <c r="O39">
        <v>65961.738704538497</v>
      </c>
      <c r="P39" s="1">
        <v>0.173005632004431</v>
      </c>
      <c r="Q39">
        <v>0.16445894075047701</v>
      </c>
      <c r="R39">
        <v>0.66253542724509296</v>
      </c>
      <c r="S39">
        <v>14.77</v>
      </c>
      <c r="T39">
        <v>87063.873329050999</v>
      </c>
      <c r="U39" s="1">
        <v>125.644611170026</v>
      </c>
      <c r="V39">
        <v>253587.67538785201</v>
      </c>
      <c r="W39" s="1">
        <v>0.77220820800047496</v>
      </c>
      <c r="X39">
        <v>0.15170956192694801</v>
      </c>
      <c r="Y39">
        <v>7.6082230072577001E-2</v>
      </c>
      <c r="Z39">
        <v>0.22779179199952501</v>
      </c>
      <c r="AA39">
        <v>253.58767538785199</v>
      </c>
      <c r="AB39">
        <v>6938.3912736062002</v>
      </c>
      <c r="AC39" s="1">
        <v>679.11971218754502</v>
      </c>
      <c r="AD39">
        <v>187107.542951549</v>
      </c>
      <c r="AE39" s="1" t="e">
        <v>#N/A</v>
      </c>
      <c r="AF39">
        <v>39913.625</v>
      </c>
      <c r="AG39" s="1">
        <v>65223.171861714698</v>
      </c>
      <c r="AH39" s="1">
        <v>41.419821343528497</v>
      </c>
      <c r="AI39">
        <v>22.844889522779901</v>
      </c>
      <c r="AJ39">
        <v>28.076439614583599</v>
      </c>
      <c r="AK39">
        <v>1.8254999999999999</v>
      </c>
      <c r="AL39">
        <v>1.0983178</v>
      </c>
      <c r="AM39">
        <v>1.5615823499999999</v>
      </c>
      <c r="AN39">
        <v>1321.0321643724701</v>
      </c>
      <c r="AO39" s="1">
        <v>1.22879795672971</v>
      </c>
      <c r="AP39">
        <v>1828.3012712219499</v>
      </c>
      <c r="AQ39" s="1">
        <v>2830.0598243274799</v>
      </c>
      <c r="AR39" s="1">
        <v>8352.1994694621408</v>
      </c>
      <c r="AS39" s="1">
        <v>994.93701045289504</v>
      </c>
      <c r="AT39">
        <v>442.651463383183</v>
      </c>
      <c r="AU39">
        <v>14448.1490388477</v>
      </c>
      <c r="AV39" s="1">
        <v>6723.3958899297904</v>
      </c>
      <c r="AW39" s="1">
        <v>0.41282544514500003</v>
      </c>
      <c r="AX39">
        <v>6569.1236878984901</v>
      </c>
      <c r="AY39" s="1">
        <v>0.39760617886999999</v>
      </c>
      <c r="AZ39">
        <v>1249.06703320937</v>
      </c>
      <c r="BA39">
        <v>7.6475930674999998E-2</v>
      </c>
      <c r="BB39">
        <v>1841.5011468685</v>
      </c>
      <c r="BC39" s="1">
        <v>0.11309244531</v>
      </c>
      <c r="BD39">
        <v>16383.0877579062</v>
      </c>
      <c r="BE39" s="1">
        <v>0.5531701621763</v>
      </c>
      <c r="BF39">
        <v>0.24430377631261899</v>
      </c>
      <c r="BG39">
        <v>0.14948502522301499</v>
      </c>
      <c r="BH39">
        <v>3.3748020363573501E-2</v>
      </c>
      <c r="BI39">
        <v>1.92930159244913E-2</v>
      </c>
    </row>
    <row r="40" spans="1:61" x14ac:dyDescent="0.35">
      <c r="A40" t="s">
        <v>1300</v>
      </c>
      <c r="B40" t="s">
        <v>663</v>
      </c>
      <c r="C40">
        <v>33.5</v>
      </c>
      <c r="D40">
        <v>46.793520210751403</v>
      </c>
      <c r="E40">
        <v>1140.04608525</v>
      </c>
      <c r="F40">
        <v>9.4902085564564503E-3</v>
      </c>
      <c r="G40">
        <v>2.46277009230337E-2</v>
      </c>
      <c r="H40" t="e">
        <v>#N/A</v>
      </c>
      <c r="I40">
        <v>4.1383915230041798E-2</v>
      </c>
      <c r="J40">
        <v>0.87557730269495904</v>
      </c>
      <c r="K40">
        <v>5.9238465591434801E-2</v>
      </c>
      <c r="L40">
        <v>0.59938585187094595</v>
      </c>
      <c r="M40">
        <v>1.1896458026694199E-2</v>
      </c>
      <c r="N40">
        <v>0.169445770096115</v>
      </c>
      <c r="O40">
        <v>61962.223290909002</v>
      </c>
      <c r="P40" s="1">
        <v>0.21486985277932</v>
      </c>
      <c r="Q40">
        <v>0.181147519915239</v>
      </c>
      <c r="R40">
        <v>0.60398262730544106</v>
      </c>
      <c r="S40">
        <v>12.1335</v>
      </c>
      <c r="T40">
        <v>77837.380267141503</v>
      </c>
      <c r="U40" s="1">
        <v>99.007683129639801</v>
      </c>
      <c r="V40">
        <v>217958.91843597201</v>
      </c>
      <c r="W40" s="1">
        <v>0.75677679748489701</v>
      </c>
      <c r="X40">
        <v>0.140134786161629</v>
      </c>
      <c r="Y40">
        <v>0.103088416353474</v>
      </c>
      <c r="Z40">
        <v>0.24322320251510299</v>
      </c>
      <c r="AA40">
        <v>217.95891843597201</v>
      </c>
      <c r="AB40">
        <v>5579.0461291809197</v>
      </c>
      <c r="AC40" s="1">
        <v>599.56623734492996</v>
      </c>
      <c r="AD40">
        <v>158848.26900768999</v>
      </c>
      <c r="AE40" s="1" t="e">
        <v>#N/A</v>
      </c>
      <c r="AF40">
        <v>37174.35</v>
      </c>
      <c r="AG40" s="1">
        <v>59908.698331502899</v>
      </c>
      <c r="AH40" s="1">
        <v>45.231133793626803</v>
      </c>
      <c r="AI40">
        <v>22.4805418275227</v>
      </c>
      <c r="AJ40">
        <v>29.665478358881401</v>
      </c>
      <c r="AK40">
        <v>2.2000000000000002</v>
      </c>
      <c r="AL40">
        <v>1.2686361500000001</v>
      </c>
      <c r="AM40">
        <v>1.8508574499999999</v>
      </c>
      <c r="AN40">
        <v>521.18382878800298</v>
      </c>
      <c r="AO40" s="1">
        <v>0.94560056966662598</v>
      </c>
      <c r="AP40">
        <v>2055.1314095662601</v>
      </c>
      <c r="AQ40" s="1">
        <v>3008.5116763286801</v>
      </c>
      <c r="AR40" s="1">
        <v>8883.0860163458001</v>
      </c>
      <c r="AS40" s="1">
        <v>1064.9192971206301</v>
      </c>
      <c r="AT40">
        <v>393.64138411094802</v>
      </c>
      <c r="AU40">
        <v>15405.289783472301</v>
      </c>
      <c r="AV40" s="1">
        <v>8475.6293850983093</v>
      </c>
      <c r="AW40" s="1">
        <v>0.49816736780999998</v>
      </c>
      <c r="AX40">
        <v>5283.9605230208399</v>
      </c>
      <c r="AY40" s="1">
        <v>0.30464511449999998</v>
      </c>
      <c r="AZ40">
        <v>1075.79830182963</v>
      </c>
      <c r="BA40">
        <v>6.259051853E-2</v>
      </c>
      <c r="BB40">
        <v>2320.7752349853399</v>
      </c>
      <c r="BC40" s="1">
        <v>0.13459699914000001</v>
      </c>
      <c r="BD40">
        <v>17156.1634449341</v>
      </c>
      <c r="BE40" s="1">
        <v>0.538317068610773</v>
      </c>
      <c r="BF40">
        <v>0.235554754209225</v>
      </c>
      <c r="BG40">
        <v>0.164394545240934</v>
      </c>
      <c r="BH40">
        <v>3.6697571058826699E-2</v>
      </c>
      <c r="BI40">
        <v>2.5036060880241399E-2</v>
      </c>
    </row>
    <row r="41" spans="1:61" x14ac:dyDescent="0.35">
      <c r="A41" t="s">
        <v>1301</v>
      </c>
      <c r="B41" t="s">
        <v>664</v>
      </c>
      <c r="C41">
        <v>131.80000000000001</v>
      </c>
      <c r="D41">
        <v>10.989827265933499</v>
      </c>
      <c r="E41">
        <v>1324.36459485</v>
      </c>
      <c r="F41">
        <v>1.52601722783523E-2</v>
      </c>
      <c r="G41">
        <v>1.04961999757578E-2</v>
      </c>
      <c r="H41" t="e">
        <v>#N/A</v>
      </c>
      <c r="I41">
        <v>2.94098029423388E-2</v>
      </c>
      <c r="J41">
        <v>0.92966853776753799</v>
      </c>
      <c r="K41">
        <v>3.0020420198824699E-2</v>
      </c>
      <c r="L41">
        <v>0.41323423299203998</v>
      </c>
      <c r="M41">
        <v>1.5678468970575E-2</v>
      </c>
      <c r="N41">
        <v>0.159569566662141</v>
      </c>
      <c r="O41">
        <v>65039.906074229497</v>
      </c>
      <c r="P41" s="1">
        <v>0.21849598407076201</v>
      </c>
      <c r="Q41">
        <v>0.17480599911807199</v>
      </c>
      <c r="R41">
        <v>0.60669801681116597</v>
      </c>
      <c r="S41">
        <v>13.4145</v>
      </c>
      <c r="T41">
        <v>80327.895222272506</v>
      </c>
      <c r="U41" s="1">
        <v>102.67565569094999</v>
      </c>
      <c r="V41">
        <v>265271.54306932999</v>
      </c>
      <c r="W41" s="1">
        <v>0.82458315832715701</v>
      </c>
      <c r="X41">
        <v>4.9388661723988599E-2</v>
      </c>
      <c r="Y41">
        <v>0.12602817994885401</v>
      </c>
      <c r="Z41">
        <v>0.17541684167284299</v>
      </c>
      <c r="AA41">
        <v>265.27154306932999</v>
      </c>
      <c r="AB41">
        <v>6058.1599706397301</v>
      </c>
      <c r="AC41" s="1">
        <v>608.90260942335203</v>
      </c>
      <c r="AD41">
        <v>200844.03679410799</v>
      </c>
      <c r="AE41" s="1" t="e">
        <v>#N/A</v>
      </c>
      <c r="AF41">
        <v>44539.875</v>
      </c>
      <c r="AG41" s="1">
        <v>70490.437625594001</v>
      </c>
      <c r="AH41" s="1">
        <v>33.737550627045501</v>
      </c>
      <c r="AI41">
        <v>20.794049852192501</v>
      </c>
      <c r="AJ41">
        <v>23.142772562087</v>
      </c>
      <c r="AK41">
        <v>1.7949999999999999</v>
      </c>
      <c r="AL41">
        <v>0.97800885000000004</v>
      </c>
      <c r="AM41">
        <v>1.3959178999999999</v>
      </c>
      <c r="AN41">
        <v>1818.1676087876399</v>
      </c>
      <c r="AO41" s="1">
        <v>1.30067029091932</v>
      </c>
      <c r="AP41">
        <v>1923.3716506037099</v>
      </c>
      <c r="AQ41" s="1">
        <v>3069.57128694833</v>
      </c>
      <c r="AR41" s="1">
        <v>8631.9654698548402</v>
      </c>
      <c r="AS41" s="1">
        <v>929.08647530719998</v>
      </c>
      <c r="AT41">
        <v>463.900592634048</v>
      </c>
      <c r="AU41">
        <v>15017.895475348099</v>
      </c>
      <c r="AV41" s="1">
        <v>7183.5016728760702</v>
      </c>
      <c r="AW41" s="1">
        <v>0.438357494455</v>
      </c>
      <c r="AX41">
        <v>6730.7574949569298</v>
      </c>
      <c r="AY41" s="1">
        <v>0.40088994101999997</v>
      </c>
      <c r="AZ41">
        <v>1444.6032413631399</v>
      </c>
      <c r="BA41">
        <v>8.6691848215000006E-2</v>
      </c>
      <c r="BB41">
        <v>1223.3667060228199</v>
      </c>
      <c r="BC41" s="1">
        <v>7.4060716299999996E-2</v>
      </c>
      <c r="BD41">
        <v>16582.229115219001</v>
      </c>
      <c r="BE41" s="1">
        <v>0.554454374725735</v>
      </c>
      <c r="BF41">
        <v>0.24143045031966201</v>
      </c>
      <c r="BG41">
        <v>0.13611468815146799</v>
      </c>
      <c r="BH41">
        <v>4.5123807784614202E-2</v>
      </c>
      <c r="BI41">
        <v>2.28766790185208E-2</v>
      </c>
    </row>
    <row r="42" spans="1:61" x14ac:dyDescent="0.35">
      <c r="A42" t="s">
        <v>1302</v>
      </c>
      <c r="B42" t="s">
        <v>665</v>
      </c>
      <c r="C42">
        <v>98.5</v>
      </c>
      <c r="D42">
        <v>14.5019725594072</v>
      </c>
      <c r="E42">
        <v>1316.8007376</v>
      </c>
      <c r="F42">
        <v>6.8066642765700399E-3</v>
      </c>
      <c r="G42">
        <v>1.11311699185597E-2</v>
      </c>
      <c r="H42" t="e">
        <v>#N/A</v>
      </c>
      <c r="I42">
        <v>3.3567195679506397E-2</v>
      </c>
      <c r="J42">
        <v>0.92175202144799095</v>
      </c>
      <c r="K42">
        <v>3.41539952796545E-2</v>
      </c>
      <c r="L42">
        <v>0.41820426832804503</v>
      </c>
      <c r="M42">
        <v>1.1293422524123299E-2</v>
      </c>
      <c r="N42">
        <v>0.15385424710898801</v>
      </c>
      <c r="O42">
        <v>63068.5034969935</v>
      </c>
      <c r="P42" s="1">
        <v>0.22236396333872899</v>
      </c>
      <c r="Q42">
        <v>0.187975342379508</v>
      </c>
      <c r="R42">
        <v>0.58966069428176304</v>
      </c>
      <c r="S42">
        <v>12.622</v>
      </c>
      <c r="T42">
        <v>85416.210086314997</v>
      </c>
      <c r="U42" s="1">
        <v>108.48772806105499</v>
      </c>
      <c r="V42">
        <v>292252.72053771798</v>
      </c>
      <c r="W42" s="1">
        <v>0.79675548876564495</v>
      </c>
      <c r="X42">
        <v>7.2879751927020106E-2</v>
      </c>
      <c r="Y42">
        <v>0.13036475930733499</v>
      </c>
      <c r="Z42">
        <v>0.203244511234355</v>
      </c>
      <c r="AA42">
        <v>292.25272053771801</v>
      </c>
      <c r="AB42">
        <v>7336.3699308345103</v>
      </c>
      <c r="AC42" s="1">
        <v>689.158111740192</v>
      </c>
      <c r="AD42">
        <v>221395.44332935399</v>
      </c>
      <c r="AE42" s="1" t="e">
        <v>#N/A</v>
      </c>
      <c r="AF42">
        <v>43276.45</v>
      </c>
      <c r="AG42" s="1">
        <v>71338.379652520103</v>
      </c>
      <c r="AH42" s="1">
        <v>37.561577842561597</v>
      </c>
      <c r="AI42">
        <v>21.815308142357299</v>
      </c>
      <c r="AJ42">
        <v>23.797365416120801</v>
      </c>
      <c r="AK42">
        <v>1.7</v>
      </c>
      <c r="AL42">
        <v>0.98458455</v>
      </c>
      <c r="AM42">
        <v>1.2830553</v>
      </c>
      <c r="AN42">
        <v>1557.78288452948</v>
      </c>
      <c r="AO42" s="1">
        <v>1.1598034793107299</v>
      </c>
      <c r="AP42">
        <v>2092.73000421396</v>
      </c>
      <c r="AQ42" s="1">
        <v>3194.5477361602202</v>
      </c>
      <c r="AR42" s="1">
        <v>8393.4793276389992</v>
      </c>
      <c r="AS42" s="1">
        <v>996.82698989461301</v>
      </c>
      <c r="AT42">
        <v>328.55187578204698</v>
      </c>
      <c r="AU42">
        <v>15006.1359336898</v>
      </c>
      <c r="AV42" s="1">
        <v>6864.1043158071498</v>
      </c>
      <c r="AW42" s="1">
        <v>0.41547273873500001</v>
      </c>
      <c r="AX42">
        <v>7265.0848731395899</v>
      </c>
      <c r="AY42" s="1">
        <v>0.42377496054500002</v>
      </c>
      <c r="AZ42">
        <v>1339.3538462757799</v>
      </c>
      <c r="BA42">
        <v>8.0432833689999997E-2</v>
      </c>
      <c r="BB42">
        <v>1350.1577453806501</v>
      </c>
      <c r="BC42" s="1">
        <v>8.0319467019999993E-2</v>
      </c>
      <c r="BD42">
        <v>16818.700780603202</v>
      </c>
      <c r="BE42" s="1">
        <v>0.54412964904599004</v>
      </c>
      <c r="BF42">
        <v>0.231990406558122</v>
      </c>
      <c r="BG42">
        <v>0.16671323174140101</v>
      </c>
      <c r="BH42">
        <v>4.0783900963849699E-2</v>
      </c>
      <c r="BI42">
        <v>1.6382811690637399E-2</v>
      </c>
    </row>
    <row r="43" spans="1:61" x14ac:dyDescent="0.35">
      <c r="A43" t="s">
        <v>1303</v>
      </c>
      <c r="B43" t="s">
        <v>666</v>
      </c>
      <c r="C43">
        <v>26.85</v>
      </c>
      <c r="D43">
        <v>204.49946883360499</v>
      </c>
      <c r="E43">
        <v>5018.8947814000003</v>
      </c>
      <c r="F43">
        <v>2.8772405373593601E-2</v>
      </c>
      <c r="G43">
        <v>9.8639491840341501E-2</v>
      </c>
      <c r="H43">
        <v>1.9709433326605399E-3</v>
      </c>
      <c r="I43">
        <v>7.7578550845481806E-2</v>
      </c>
      <c r="J43">
        <v>0.71772509081834102</v>
      </c>
      <c r="K43">
        <v>7.58617238563251E-2</v>
      </c>
      <c r="L43">
        <v>0.47250156748008598</v>
      </c>
      <c r="M43">
        <v>3.6531040159497201E-2</v>
      </c>
      <c r="N43">
        <v>0.16635165733829799</v>
      </c>
      <c r="O43">
        <v>76784.679243538005</v>
      </c>
      <c r="P43" s="1">
        <v>0.178309867800993</v>
      </c>
      <c r="Q43">
        <v>0.17671492969821001</v>
      </c>
      <c r="R43">
        <v>0.64497520250079698</v>
      </c>
      <c r="S43">
        <v>35.383499999999998</v>
      </c>
      <c r="T43">
        <v>102546.8276074</v>
      </c>
      <c r="U43" s="1">
        <v>143.18754405825001</v>
      </c>
      <c r="V43">
        <v>268191.03661580902</v>
      </c>
      <c r="W43" s="1">
        <v>0.77072697035945203</v>
      </c>
      <c r="X43">
        <v>0.18957561035711001</v>
      </c>
      <c r="Y43">
        <v>3.9697419283437597E-2</v>
      </c>
      <c r="Z43">
        <v>0.22927302964054799</v>
      </c>
      <c r="AA43">
        <v>268.19103661580903</v>
      </c>
      <c r="AB43">
        <v>9688.4012502344394</v>
      </c>
      <c r="AC43" s="1">
        <v>970.07206405422903</v>
      </c>
      <c r="AD43">
        <v>200947.61708030899</v>
      </c>
      <c r="AE43" s="1" t="e">
        <v>#N/A</v>
      </c>
      <c r="AF43">
        <v>44084.55</v>
      </c>
      <c r="AG43" s="1">
        <v>72199.747330168597</v>
      </c>
      <c r="AH43" s="1">
        <v>66.333853881036603</v>
      </c>
      <c r="AI43">
        <v>32.594510999403496</v>
      </c>
      <c r="AJ43">
        <v>42.013017111885901</v>
      </c>
      <c r="AK43">
        <v>2.2974999999999999</v>
      </c>
      <c r="AL43">
        <v>1.6891722499999999</v>
      </c>
      <c r="AM43">
        <v>2.0537529999999999</v>
      </c>
      <c r="AN43">
        <v>175.488032850271</v>
      </c>
      <c r="AO43" s="1">
        <v>0.96362094993566105</v>
      </c>
      <c r="AP43">
        <v>1860.9587688270401</v>
      </c>
      <c r="AQ43" s="1">
        <v>2676.7448110759501</v>
      </c>
      <c r="AR43" s="1">
        <v>9241.1207951894394</v>
      </c>
      <c r="AS43" s="1">
        <v>1163.3634434755199</v>
      </c>
      <c r="AT43">
        <v>451.37158362699302</v>
      </c>
      <c r="AU43">
        <v>15393.5594021949</v>
      </c>
      <c r="AV43" s="1">
        <v>4887.9292265638096</v>
      </c>
      <c r="AW43" s="1">
        <v>0.30401962385999998</v>
      </c>
      <c r="AX43">
        <v>8632.2484244728694</v>
      </c>
      <c r="AY43" s="1">
        <v>0.51642631341</v>
      </c>
      <c r="AZ43">
        <v>1324.4877783427</v>
      </c>
      <c r="BA43">
        <v>8.3114961469999998E-2</v>
      </c>
      <c r="BB43">
        <v>1566.7364791909399</v>
      </c>
      <c r="BC43" s="1">
        <v>9.6439101260000007E-2</v>
      </c>
      <c r="BD43">
        <v>16411.4019085703</v>
      </c>
      <c r="BE43" s="1">
        <v>0.58727196719795405</v>
      </c>
      <c r="BF43">
        <v>0.23886492943711199</v>
      </c>
      <c r="BG43">
        <v>0.12621278458385601</v>
      </c>
      <c r="BH43">
        <v>2.9249883640022799E-2</v>
      </c>
      <c r="BI43">
        <v>1.8400435141054699E-2</v>
      </c>
    </row>
    <row r="44" spans="1:61" x14ac:dyDescent="0.35">
      <c r="A44" t="s">
        <v>1304</v>
      </c>
      <c r="B44" t="s">
        <v>667</v>
      </c>
      <c r="C44">
        <v>84.35</v>
      </c>
      <c r="D44">
        <v>15.6050329021698</v>
      </c>
      <c r="E44">
        <v>1237.23958685</v>
      </c>
      <c r="F44" t="e">
        <v>#N/A</v>
      </c>
      <c r="G44">
        <v>1.0033043725730899E-2</v>
      </c>
      <c r="H44" t="e">
        <v>#N/A</v>
      </c>
      <c r="I44">
        <v>3.0359774735436301E-2</v>
      </c>
      <c r="J44">
        <v>0.92951322827952598</v>
      </c>
      <c r="K44">
        <v>3.0980223632166001E-2</v>
      </c>
      <c r="L44">
        <v>0.38677363700999401</v>
      </c>
      <c r="M44">
        <v>1.1293422524123299E-2</v>
      </c>
      <c r="N44">
        <v>0.151421866847538</v>
      </c>
      <c r="O44">
        <v>64288.779626297503</v>
      </c>
      <c r="P44" s="1">
        <v>0.21529174602463</v>
      </c>
      <c r="Q44">
        <v>0.17127043942935699</v>
      </c>
      <c r="R44">
        <v>0.61343781454601298</v>
      </c>
      <c r="S44">
        <v>12.560499999999999</v>
      </c>
      <c r="T44">
        <v>81316.414739624495</v>
      </c>
      <c r="U44" s="1">
        <v>102.604879831302</v>
      </c>
      <c r="V44">
        <v>263228.46296032303</v>
      </c>
      <c r="W44" s="1">
        <v>0.80329067378482699</v>
      </c>
      <c r="X44">
        <v>6.8951439571060896E-2</v>
      </c>
      <c r="Y44">
        <v>0.127757886644112</v>
      </c>
      <c r="Z44">
        <v>0.19670932621517301</v>
      </c>
      <c r="AA44">
        <v>263.22846296032299</v>
      </c>
      <c r="AB44">
        <v>6874.0337283889603</v>
      </c>
      <c r="AC44" s="1">
        <v>629.94597501250996</v>
      </c>
      <c r="AD44">
        <v>204002.481912269</v>
      </c>
      <c r="AE44" s="1" t="e">
        <v>#N/A</v>
      </c>
      <c r="AF44">
        <v>42738.5</v>
      </c>
      <c r="AG44" s="1">
        <v>68938.566513867598</v>
      </c>
      <c r="AH44" s="1">
        <v>39.221216954607797</v>
      </c>
      <c r="AI44">
        <v>22.2048774674474</v>
      </c>
      <c r="AJ44">
        <v>24.5942207010837</v>
      </c>
      <c r="AK44">
        <v>1.7084999999999999</v>
      </c>
      <c r="AL44">
        <v>0.92889600000000005</v>
      </c>
      <c r="AM44">
        <v>1.28763015</v>
      </c>
      <c r="AN44">
        <v>1382.8473066925601</v>
      </c>
      <c r="AO44" s="1">
        <v>1.2035714655319001</v>
      </c>
      <c r="AP44">
        <v>2044.48587069174</v>
      </c>
      <c r="AQ44" s="1">
        <v>3058.3381655605499</v>
      </c>
      <c r="AR44" s="1">
        <v>8492.6707397464506</v>
      </c>
      <c r="AS44" s="1">
        <v>927.71753795460904</v>
      </c>
      <c r="AT44">
        <v>399.67282258182797</v>
      </c>
      <c r="AU44">
        <v>14922.8851365352</v>
      </c>
      <c r="AV44" s="1">
        <v>7261.2812937381996</v>
      </c>
      <c r="AW44" s="1">
        <v>0.43747605285500002</v>
      </c>
      <c r="AX44">
        <v>6940.8388279666897</v>
      </c>
      <c r="AY44" s="1">
        <v>0.40352758037999997</v>
      </c>
      <c r="AZ44">
        <v>1358.3872414754501</v>
      </c>
      <c r="BA44">
        <v>8.0984879580000002E-2</v>
      </c>
      <c r="BB44">
        <v>1289.6493501977</v>
      </c>
      <c r="BC44" s="1">
        <v>7.8011487190000006E-2</v>
      </c>
      <c r="BD44">
        <v>16850.156713378001</v>
      </c>
      <c r="BE44" s="1">
        <v>0.54982269275352202</v>
      </c>
      <c r="BF44">
        <v>0.24270282653848399</v>
      </c>
      <c r="BG44">
        <v>0.14908290534441801</v>
      </c>
      <c r="BH44">
        <v>4.1776973668256903E-2</v>
      </c>
      <c r="BI44">
        <v>1.6614601695318899E-2</v>
      </c>
    </row>
    <row r="45" spans="1:61" x14ac:dyDescent="0.35">
      <c r="A45" t="s">
        <v>1305</v>
      </c>
      <c r="B45" t="s">
        <v>668</v>
      </c>
      <c r="C45">
        <v>82.05</v>
      </c>
      <c r="D45">
        <v>11.3295065049866</v>
      </c>
      <c r="E45">
        <v>904.63117490000002</v>
      </c>
      <c r="F45">
        <v>2.37136802801345E-2</v>
      </c>
      <c r="G45">
        <v>1.4327191364932599E-2</v>
      </c>
      <c r="H45" t="e">
        <v>#N/A</v>
      </c>
      <c r="I45">
        <v>3.3401529026079797E-2</v>
      </c>
      <c r="J45">
        <v>0.92803465605211599</v>
      </c>
      <c r="K45">
        <v>3.0960855681244601E-2</v>
      </c>
      <c r="L45">
        <v>0.38766248508012802</v>
      </c>
      <c r="M45">
        <v>2.2399519500295E-2</v>
      </c>
      <c r="N45">
        <v>0.15244424180161201</v>
      </c>
      <c r="O45">
        <v>63996.784137572497</v>
      </c>
      <c r="P45" s="1">
        <v>0.23780138843457199</v>
      </c>
      <c r="Q45">
        <v>0.15755422349036499</v>
      </c>
      <c r="R45">
        <v>0.60464438807506304</v>
      </c>
      <c r="S45">
        <v>10.4735</v>
      </c>
      <c r="T45">
        <v>75567.602869204493</v>
      </c>
      <c r="U45" s="1">
        <v>90.528664734878902</v>
      </c>
      <c r="V45">
        <v>267965.39746499201</v>
      </c>
      <c r="W45" s="1">
        <v>0.80576211381870699</v>
      </c>
      <c r="X45">
        <v>6.2737307178188303E-2</v>
      </c>
      <c r="Y45">
        <v>0.13150057900310499</v>
      </c>
      <c r="Z45">
        <v>0.19423788618129301</v>
      </c>
      <c r="AA45">
        <v>267.96539746499201</v>
      </c>
      <c r="AB45">
        <v>6959.8828795377603</v>
      </c>
      <c r="AC45" s="1">
        <v>656.96440679058298</v>
      </c>
      <c r="AD45">
        <v>211247.387717278</v>
      </c>
      <c r="AE45" s="1" t="e">
        <v>#N/A</v>
      </c>
      <c r="AF45">
        <v>43052.275000000001</v>
      </c>
      <c r="AG45" s="1">
        <v>69229.397257165605</v>
      </c>
      <c r="AH45" s="1">
        <v>37.872834909918602</v>
      </c>
      <c r="AI45">
        <v>22.406304760080101</v>
      </c>
      <c r="AJ45">
        <v>25.163891332562098</v>
      </c>
      <c r="AK45">
        <v>2.0409999999999999</v>
      </c>
      <c r="AL45">
        <v>1.0683442999999999</v>
      </c>
      <c r="AM45">
        <v>1.5846585500000001</v>
      </c>
      <c r="AN45">
        <v>1424.07373477804</v>
      </c>
      <c r="AO45" s="1">
        <v>1.19292814895963</v>
      </c>
      <c r="AP45">
        <v>2165.3366239688298</v>
      </c>
      <c r="AQ45" s="1">
        <v>3213.78510268536</v>
      </c>
      <c r="AR45" s="1">
        <v>8652.6270479869308</v>
      </c>
      <c r="AS45" s="1">
        <v>959.33801325929301</v>
      </c>
      <c r="AT45">
        <v>495.24248174063098</v>
      </c>
      <c r="AU45">
        <v>15486.329269641001</v>
      </c>
      <c r="AV45" s="1">
        <v>7985.0070733680604</v>
      </c>
      <c r="AW45" s="1">
        <v>0.45472802041499999</v>
      </c>
      <c r="AX45">
        <v>6862.1019012720899</v>
      </c>
      <c r="AY45" s="1">
        <v>0.38344753380500002</v>
      </c>
      <c r="AZ45">
        <v>1594.8375279699401</v>
      </c>
      <c r="BA45">
        <v>9.0143506444999993E-2</v>
      </c>
      <c r="BB45">
        <v>1266.61876780136</v>
      </c>
      <c r="BC45" s="1">
        <v>7.1680939339999999E-2</v>
      </c>
      <c r="BD45">
        <v>17708.5652704114</v>
      </c>
      <c r="BE45" s="1">
        <v>0.53780310985243696</v>
      </c>
      <c r="BF45">
        <v>0.226932849947655</v>
      </c>
      <c r="BG45">
        <v>0.17436729799207301</v>
      </c>
      <c r="BH45">
        <v>4.5604598864410401E-2</v>
      </c>
      <c r="BI45">
        <v>1.5292143343424399E-2</v>
      </c>
    </row>
    <row r="46" spans="1:61" x14ac:dyDescent="0.35">
      <c r="A46" t="s">
        <v>1306</v>
      </c>
      <c r="B46" t="s">
        <v>669</v>
      </c>
      <c r="C46">
        <v>81</v>
      </c>
      <c r="D46">
        <v>24.3629077838245</v>
      </c>
      <c r="E46">
        <v>1680.3386762499999</v>
      </c>
      <c r="F46">
        <v>1.84584380351848E-2</v>
      </c>
      <c r="G46">
        <v>1.6622383484451199E-2</v>
      </c>
      <c r="H46" t="e">
        <v>#N/A</v>
      </c>
      <c r="I46">
        <v>5.2376849657772701E-2</v>
      </c>
      <c r="J46">
        <v>0.88827079429757005</v>
      </c>
      <c r="K46">
        <v>3.2264368547501698E-2</v>
      </c>
      <c r="L46">
        <v>0.28811426508531301</v>
      </c>
      <c r="M46">
        <v>2.2855403257212598E-2</v>
      </c>
      <c r="N46">
        <v>0.13308619454519199</v>
      </c>
      <c r="O46">
        <v>67946.872641353504</v>
      </c>
      <c r="P46" s="1">
        <v>0.167848553110135</v>
      </c>
      <c r="Q46">
        <v>0.171742016432195</v>
      </c>
      <c r="R46">
        <v>0.66040943045766998</v>
      </c>
      <c r="S46">
        <v>12.609</v>
      </c>
      <c r="T46">
        <v>95416.315604065996</v>
      </c>
      <c r="U46" s="1">
        <v>137.694403910121</v>
      </c>
      <c r="V46">
        <v>339841.84690577898</v>
      </c>
      <c r="W46" s="1">
        <v>0.83056305273148101</v>
      </c>
      <c r="X46">
        <v>8.5734385473666297E-2</v>
      </c>
      <c r="Y46">
        <v>8.3702561794853303E-2</v>
      </c>
      <c r="Z46">
        <v>0.16943694726851999</v>
      </c>
      <c r="AA46">
        <v>339.84184690577899</v>
      </c>
      <c r="AB46">
        <v>8629.5956840824001</v>
      </c>
      <c r="AC46" s="1">
        <v>878.45610527558301</v>
      </c>
      <c r="AD46" s="1">
        <v>257478.01863717</v>
      </c>
      <c r="AE46" s="1" t="e">
        <v>#N/A</v>
      </c>
      <c r="AF46">
        <v>49775.675000000003</v>
      </c>
      <c r="AG46" s="1">
        <v>92261.582248855702</v>
      </c>
      <c r="AH46" s="1">
        <v>43.749122909075602</v>
      </c>
      <c r="AI46">
        <v>23.753642843451701</v>
      </c>
      <c r="AJ46">
        <v>25.960145923692998</v>
      </c>
      <c r="AK46">
        <v>1.5840000000000001</v>
      </c>
      <c r="AL46">
        <v>1.08655415</v>
      </c>
      <c r="AM46">
        <v>1.2554368</v>
      </c>
      <c r="AN46">
        <v>1462.4037141818501</v>
      </c>
      <c r="AO46" s="1">
        <v>0.97204118844910303</v>
      </c>
      <c r="AP46">
        <v>2025.9995709325201</v>
      </c>
      <c r="AQ46" s="1">
        <v>3017.84786041403</v>
      </c>
      <c r="AR46" s="1">
        <v>8270.6853712857101</v>
      </c>
      <c r="AS46" s="1">
        <v>871.96601873116003</v>
      </c>
      <c r="AT46" s="1">
        <v>416.47407247048898</v>
      </c>
      <c r="AU46">
        <v>14602.972893833899</v>
      </c>
      <c r="AV46" s="1">
        <v>5133.2605177196101</v>
      </c>
      <c r="AW46" s="1">
        <v>0.32179083775</v>
      </c>
      <c r="AX46">
        <v>8688.5650453785493</v>
      </c>
      <c r="AY46" s="1">
        <v>0.53197190280499995</v>
      </c>
      <c r="AZ46">
        <v>1462.56337899551</v>
      </c>
      <c r="BA46" s="1">
        <v>8.9298147235E-2</v>
      </c>
      <c r="BB46">
        <v>918.15894045641505</v>
      </c>
      <c r="BC46" s="1">
        <v>5.6939112175000001E-2</v>
      </c>
      <c r="BD46">
        <v>16202.5478825501</v>
      </c>
      <c r="BE46" s="1">
        <v>0.54819981403600404</v>
      </c>
      <c r="BF46">
        <v>0.22976848042506401</v>
      </c>
      <c r="BG46">
        <v>0.15989923515304999</v>
      </c>
      <c r="BH46">
        <v>4.2532210777544002E-2</v>
      </c>
      <c r="BI46">
        <v>1.9600259608338302E-2</v>
      </c>
    </row>
    <row r="47" spans="1:61" x14ac:dyDescent="0.35">
      <c r="A47" t="s">
        <v>1307</v>
      </c>
      <c r="B47" t="s">
        <v>670</v>
      </c>
      <c r="C47">
        <v>71.900000000000006</v>
      </c>
      <c r="D47">
        <v>21.240761101472099</v>
      </c>
      <c r="E47">
        <v>1350.05217745</v>
      </c>
      <c r="F47">
        <v>7.8242918672074193E-3</v>
      </c>
      <c r="G47">
        <v>1.15031560583827E-2</v>
      </c>
      <c r="H47" t="e">
        <v>#N/A</v>
      </c>
      <c r="I47">
        <v>3.06446807508956E-2</v>
      </c>
      <c r="J47">
        <v>0.91514561618671397</v>
      </c>
      <c r="K47">
        <v>3.9920092089321402E-2</v>
      </c>
      <c r="L47">
        <v>0.48279673718745802</v>
      </c>
      <c r="M47">
        <v>1.00450165870021E-2</v>
      </c>
      <c r="N47">
        <v>0.15614707768147701</v>
      </c>
      <c r="O47">
        <v>63314.4837171615</v>
      </c>
      <c r="P47" s="1">
        <v>0.19080954717649601</v>
      </c>
      <c r="Q47">
        <v>0.17642826081652299</v>
      </c>
      <c r="R47">
        <v>0.63276219200698103</v>
      </c>
      <c r="S47">
        <v>11.5755</v>
      </c>
      <c r="T47">
        <v>87030.991393513003</v>
      </c>
      <c r="U47" s="1">
        <v>123.854702477598</v>
      </c>
      <c r="V47">
        <v>242839.50810739599</v>
      </c>
      <c r="W47" s="1">
        <v>0.79043285017887999</v>
      </c>
      <c r="X47">
        <v>0.104995802587454</v>
      </c>
      <c r="Y47">
        <v>0.104571347233666</v>
      </c>
      <c r="Z47">
        <v>0.20956714982112001</v>
      </c>
      <c r="AA47">
        <v>242.839508107396</v>
      </c>
      <c r="AB47">
        <v>6140.3080557508702</v>
      </c>
      <c r="AC47" s="1">
        <v>630.75421137189801</v>
      </c>
      <c r="AD47">
        <v>181132.409704458</v>
      </c>
      <c r="AE47" s="1" t="e">
        <v>#N/A</v>
      </c>
      <c r="AF47">
        <v>41290.25</v>
      </c>
      <c r="AG47" s="1">
        <v>66677.558782616296</v>
      </c>
      <c r="AH47" s="1">
        <v>40.945970423189799</v>
      </c>
      <c r="AI47">
        <v>22.518971670710101</v>
      </c>
      <c r="AJ47">
        <v>26.0096980721015</v>
      </c>
      <c r="AK47">
        <v>1.7330000000000001</v>
      </c>
      <c r="AL47">
        <v>1.2594204</v>
      </c>
      <c r="AM47">
        <v>1.5232024500000001</v>
      </c>
      <c r="AN47">
        <v>862.82567526090895</v>
      </c>
      <c r="AO47" s="1">
        <v>1.0446719127350499</v>
      </c>
      <c r="AP47">
        <v>1960.07105585001</v>
      </c>
      <c r="AQ47" s="1">
        <v>3177.0744461101899</v>
      </c>
      <c r="AR47" s="1">
        <v>8274.8044674005305</v>
      </c>
      <c r="AS47" s="1">
        <v>906.66792748777698</v>
      </c>
      <c r="AT47">
        <v>461.363332610599</v>
      </c>
      <c r="AU47">
        <v>14779.981229459099</v>
      </c>
      <c r="AV47" s="1">
        <v>7804.9412525957096</v>
      </c>
      <c r="AW47" s="1">
        <v>0.46808609048499999</v>
      </c>
      <c r="AX47">
        <v>5738.4249621261997</v>
      </c>
      <c r="AY47" s="1">
        <v>0.339047031675</v>
      </c>
      <c r="AZ47">
        <v>1295.929467851</v>
      </c>
      <c r="BA47">
        <v>7.6938325395000007E-2</v>
      </c>
      <c r="BB47">
        <v>1956.1094795649401</v>
      </c>
      <c r="BC47" s="1">
        <v>0.11592855245</v>
      </c>
      <c r="BD47">
        <v>16795.405162137798</v>
      </c>
      <c r="BE47" s="1">
        <v>0.53647498667266202</v>
      </c>
      <c r="BF47">
        <v>0.24224253909236901</v>
      </c>
      <c r="BG47">
        <v>0.16726805932097299</v>
      </c>
      <c r="BH47">
        <v>3.6376643208398902E-2</v>
      </c>
      <c r="BI47">
        <v>1.7637771705597299E-2</v>
      </c>
    </row>
    <row r="48" spans="1:61" x14ac:dyDescent="0.35">
      <c r="A48" t="s">
        <v>1308</v>
      </c>
      <c r="B48" t="s">
        <v>671</v>
      </c>
      <c r="C48">
        <v>15.2</v>
      </c>
      <c r="D48">
        <v>346.14881776638703</v>
      </c>
      <c r="E48">
        <v>2848.25048165</v>
      </c>
      <c r="F48">
        <v>6.9681438092348905E-2</v>
      </c>
      <c r="G48">
        <v>4.7095337440223303E-2</v>
      </c>
      <c r="H48">
        <v>2.6203096960630201E-3</v>
      </c>
      <c r="I48">
        <v>4.53757325927222E-2</v>
      </c>
      <c r="J48">
        <v>0.78331547515848698</v>
      </c>
      <c r="K48">
        <v>5.3413024292613603E-2</v>
      </c>
      <c r="L48">
        <v>0.11259029441335799</v>
      </c>
      <c r="M48">
        <v>2.5844548543143799E-2</v>
      </c>
      <c r="N48">
        <v>0.118959448633631</v>
      </c>
      <c r="O48">
        <v>86333.990540867497</v>
      </c>
      <c r="P48" s="1">
        <v>0.13378785373344801</v>
      </c>
      <c r="Q48">
        <v>0.15968318532576101</v>
      </c>
      <c r="R48">
        <v>0.70652896094079098</v>
      </c>
      <c r="S48">
        <v>22.045999999999999</v>
      </c>
      <c r="T48">
        <v>108005.8288574</v>
      </c>
      <c r="U48" s="1">
        <v>129.535905489318</v>
      </c>
      <c r="V48">
        <v>417063.70710460999</v>
      </c>
      <c r="W48" s="1">
        <v>0.85244586743345596</v>
      </c>
      <c r="X48">
        <v>0.123308299362633</v>
      </c>
      <c r="Y48">
        <v>2.4245833203911299E-2</v>
      </c>
      <c r="Z48">
        <v>0.14755413256654401</v>
      </c>
      <c r="AA48">
        <v>417.06370710460999</v>
      </c>
      <c r="AB48">
        <v>15635.7792269232</v>
      </c>
      <c r="AC48" s="1">
        <v>1457.50716588624</v>
      </c>
      <c r="AD48">
        <v>357905.49013031798</v>
      </c>
      <c r="AE48" s="1" t="e">
        <v>#N/A</v>
      </c>
      <c r="AF48">
        <v>75758.024999999994</v>
      </c>
      <c r="AG48" s="1">
        <v>213846.95424001999</v>
      </c>
      <c r="AH48" s="1">
        <v>91.294366534179503</v>
      </c>
      <c r="AI48">
        <v>37.027099417152499</v>
      </c>
      <c r="AJ48">
        <v>50.658074380833497</v>
      </c>
      <c r="AK48">
        <v>1.875</v>
      </c>
      <c r="AL48">
        <v>1.3521151</v>
      </c>
      <c r="AM48">
        <v>1.4632341</v>
      </c>
      <c r="AN48">
        <v>242.682093118404</v>
      </c>
      <c r="AO48" s="1">
        <v>0.53831804545937201</v>
      </c>
      <c r="AP48">
        <v>2440.0793995392901</v>
      </c>
      <c r="AQ48" s="1">
        <v>2923.22236949429</v>
      </c>
      <c r="AR48" s="1">
        <v>11185.2006196684</v>
      </c>
      <c r="AS48" s="1">
        <v>1379.7848677333</v>
      </c>
      <c r="AT48">
        <v>696.61177415139105</v>
      </c>
      <c r="AU48">
        <v>18624.899030586701</v>
      </c>
      <c r="AV48" s="1">
        <v>3151.7161646753698</v>
      </c>
      <c r="AW48" s="1">
        <v>0.16843719156500001</v>
      </c>
      <c r="AX48">
        <v>13698.5059986298</v>
      </c>
      <c r="AY48" s="1">
        <v>0.69227564356500004</v>
      </c>
      <c r="AZ48">
        <v>2001.1630854595401</v>
      </c>
      <c r="BA48">
        <v>0.101777061605</v>
      </c>
      <c r="BB48">
        <v>718.13285777825502</v>
      </c>
      <c r="BC48" s="1">
        <v>3.7510103245000002E-2</v>
      </c>
      <c r="BD48">
        <v>19569.518106542899</v>
      </c>
      <c r="BE48" s="1">
        <v>0.60054939815044495</v>
      </c>
      <c r="BF48">
        <v>0.21827406575837599</v>
      </c>
      <c r="BG48">
        <v>0.133277654824912</v>
      </c>
      <c r="BH48">
        <v>3.0190582017728299E-2</v>
      </c>
      <c r="BI48">
        <v>1.7708299248539301E-2</v>
      </c>
    </row>
    <row r="49" spans="1:61" x14ac:dyDescent="0.35">
      <c r="A49" t="s">
        <v>1309</v>
      </c>
      <c r="B49" t="s">
        <v>672</v>
      </c>
      <c r="C49">
        <v>70.2</v>
      </c>
      <c r="D49">
        <v>50.3714454059049</v>
      </c>
      <c r="E49">
        <v>2797.0595612500001</v>
      </c>
      <c r="F49">
        <v>2.6491521769058599E-2</v>
      </c>
      <c r="G49">
        <v>2.25099928925282E-2</v>
      </c>
      <c r="H49">
        <v>2.7507736462314501E-3</v>
      </c>
      <c r="I49">
        <v>4.3989402601817801E-2</v>
      </c>
      <c r="J49">
        <v>0.87006296377108205</v>
      </c>
      <c r="K49">
        <v>3.7116296254841502E-2</v>
      </c>
      <c r="L49">
        <v>0.20019095465589101</v>
      </c>
      <c r="M49">
        <v>2.7039390834218101E-2</v>
      </c>
      <c r="N49">
        <v>0.11737010562733199</v>
      </c>
      <c r="O49">
        <v>74511.006573068997</v>
      </c>
      <c r="P49" s="1">
        <v>0.16160911956032301</v>
      </c>
      <c r="Q49">
        <v>0.171754818801202</v>
      </c>
      <c r="R49">
        <v>0.666636061638475</v>
      </c>
      <c r="S49">
        <v>18.5185</v>
      </c>
      <c r="T49">
        <v>102554.934968995</v>
      </c>
      <c r="U49" s="1">
        <v>154.72932923242601</v>
      </c>
      <c r="V49">
        <v>353629.98417078599</v>
      </c>
      <c r="W49" s="1">
        <v>0.84966039495812795</v>
      </c>
      <c r="X49">
        <v>9.7825512388742805E-2</v>
      </c>
      <c r="Y49">
        <v>5.2514092653129403E-2</v>
      </c>
      <c r="Z49">
        <v>0.15033960504187199</v>
      </c>
      <c r="AA49">
        <v>353.62998417078597</v>
      </c>
      <c r="AB49">
        <v>9754.3534182510793</v>
      </c>
      <c r="AC49" s="1">
        <v>1030.1552728531201</v>
      </c>
      <c r="AD49">
        <v>273605.86137644498</v>
      </c>
      <c r="AE49" s="1" t="e">
        <v>#N/A</v>
      </c>
      <c r="AF49">
        <v>59242.3</v>
      </c>
      <c r="AG49" s="1">
        <v>121864.067765951</v>
      </c>
      <c r="AH49" s="1">
        <v>54.703466054821803</v>
      </c>
      <c r="AI49">
        <v>25.6853435129442</v>
      </c>
      <c r="AJ49">
        <v>31.007757933732002</v>
      </c>
      <c r="AK49">
        <v>1.9790000000000001</v>
      </c>
      <c r="AL49">
        <v>1.4618707</v>
      </c>
      <c r="AM49">
        <v>1.7497683500000001</v>
      </c>
      <c r="AN49">
        <v>980.06134563589501</v>
      </c>
      <c r="AO49" s="1">
        <v>0.72942453344597302</v>
      </c>
      <c r="AP49">
        <v>1790.07639207844</v>
      </c>
      <c r="AQ49" s="1">
        <v>2920.5888332230202</v>
      </c>
      <c r="AR49" s="1">
        <v>8228.7744313674393</v>
      </c>
      <c r="AS49" s="1">
        <v>909.797482310482</v>
      </c>
      <c r="AT49">
        <v>533.96608349683004</v>
      </c>
      <c r="AU49">
        <v>14383.203222476201</v>
      </c>
      <c r="AV49" s="1">
        <v>3886.15704064387</v>
      </c>
      <c r="AW49" s="1">
        <v>0.25906241496999999</v>
      </c>
      <c r="AX49">
        <v>9336.1807239827904</v>
      </c>
      <c r="AY49" s="1">
        <v>0.59168880556500003</v>
      </c>
      <c r="AZ49">
        <v>1521.0118196278099</v>
      </c>
      <c r="BA49">
        <v>9.7931169905000004E-2</v>
      </c>
      <c r="BB49">
        <v>778.695906885005</v>
      </c>
      <c r="BC49" s="1">
        <v>5.1317609535000003E-2</v>
      </c>
      <c r="BD49">
        <v>15522.045491139501</v>
      </c>
      <c r="BE49" s="1">
        <v>0.57052464844763495</v>
      </c>
      <c r="BF49">
        <v>0.229295534666038</v>
      </c>
      <c r="BG49">
        <v>0.14779759903869</v>
      </c>
      <c r="BH49">
        <v>3.6706351556582702E-2</v>
      </c>
      <c r="BI49">
        <v>1.5675866291054399E-2</v>
      </c>
    </row>
    <row r="50" spans="1:61" x14ac:dyDescent="0.35">
      <c r="A50" t="s">
        <v>1310</v>
      </c>
      <c r="B50" t="s">
        <v>673</v>
      </c>
      <c r="C50">
        <v>89.65</v>
      </c>
      <c r="D50">
        <v>11.521424271229399</v>
      </c>
      <c r="E50">
        <v>970.83225159999995</v>
      </c>
      <c r="F50">
        <v>2.37136802801345E-2</v>
      </c>
      <c r="G50">
        <v>1.4327191364932599E-2</v>
      </c>
      <c r="H50" t="e">
        <v>#N/A</v>
      </c>
      <c r="I50">
        <v>2.6131362622754201E-2</v>
      </c>
      <c r="J50">
        <v>0.93143118607151698</v>
      </c>
      <c r="K50">
        <v>3.3966909014352203E-2</v>
      </c>
      <c r="L50">
        <v>0.41560798056308601</v>
      </c>
      <c r="M50">
        <v>2.2399519500295E-2</v>
      </c>
      <c r="N50">
        <v>0.16363859201942199</v>
      </c>
      <c r="O50">
        <v>63301.684812045998</v>
      </c>
      <c r="P50" s="1">
        <v>0.25128914418001602</v>
      </c>
      <c r="Q50">
        <v>0.18105261235310499</v>
      </c>
      <c r="R50">
        <v>0.56765824346687899</v>
      </c>
      <c r="S50">
        <v>10.381</v>
      </c>
      <c r="T50">
        <v>77983.158366273507</v>
      </c>
      <c r="U50" s="1">
        <v>100.52231356970501</v>
      </c>
      <c r="V50">
        <v>245278.96796814201</v>
      </c>
      <c r="W50" s="1">
        <v>0.82098453587388098</v>
      </c>
      <c r="X50">
        <v>5.2511111690032898E-2</v>
      </c>
      <c r="Y50">
        <v>0.12650435243608599</v>
      </c>
      <c r="Z50">
        <v>0.17901546412611899</v>
      </c>
      <c r="AA50">
        <v>245.27896796814201</v>
      </c>
      <c r="AB50">
        <v>5932.4649952511099</v>
      </c>
      <c r="AC50" s="1">
        <v>582.55685831615995</v>
      </c>
      <c r="AD50">
        <v>186271.14294444001</v>
      </c>
      <c r="AE50" s="1" t="e">
        <v>#N/A</v>
      </c>
      <c r="AF50">
        <v>43241.95</v>
      </c>
      <c r="AG50" s="1">
        <v>68070.437354511407</v>
      </c>
      <c r="AH50" s="1">
        <v>33.6464530810741</v>
      </c>
      <c r="AI50">
        <v>21.153911840598699</v>
      </c>
      <c r="AJ50">
        <v>23.053688715218598</v>
      </c>
      <c r="AK50">
        <v>1.7244999999999999</v>
      </c>
      <c r="AL50">
        <v>0.86631725000000004</v>
      </c>
      <c r="AM50">
        <v>1.3175082</v>
      </c>
      <c r="AN50">
        <v>1602.2449260354399</v>
      </c>
      <c r="AO50" s="1">
        <v>1.19951793752172</v>
      </c>
      <c r="AP50">
        <v>2060.52034668943</v>
      </c>
      <c r="AQ50" s="1">
        <v>3246.49056489346</v>
      </c>
      <c r="AR50" s="1">
        <v>8463.40017342393</v>
      </c>
      <c r="AS50" s="1">
        <v>968.56007288400997</v>
      </c>
      <c r="AT50">
        <v>482.68047161106</v>
      </c>
      <c r="AU50">
        <v>15221.651629501899</v>
      </c>
      <c r="AV50" s="1">
        <v>8217.1646086631808</v>
      </c>
      <c r="AW50" s="1">
        <v>0.47591208626499998</v>
      </c>
      <c r="AX50">
        <v>6424.4791853639799</v>
      </c>
      <c r="AY50" s="1">
        <v>0.35919767348499998</v>
      </c>
      <c r="AZ50">
        <v>1468.9742722656099</v>
      </c>
      <c r="BA50">
        <v>8.5086258200000001E-2</v>
      </c>
      <c r="BB50">
        <v>1383.49698412728</v>
      </c>
      <c r="BC50" s="1">
        <v>7.9803982044999999E-2</v>
      </c>
      <c r="BD50">
        <v>17494.115050420001</v>
      </c>
      <c r="BE50" s="1">
        <v>0.54063033638962998</v>
      </c>
      <c r="BF50">
        <v>0.23537318344854799</v>
      </c>
      <c r="BG50">
        <v>0.16280392862686799</v>
      </c>
      <c r="BH50">
        <v>4.2633669181700203E-2</v>
      </c>
      <c r="BI50">
        <v>1.8558882353254199E-2</v>
      </c>
    </row>
    <row r="51" spans="1:61" x14ac:dyDescent="0.35">
      <c r="A51" t="s">
        <v>1311</v>
      </c>
      <c r="B51" t="s">
        <v>674</v>
      </c>
      <c r="C51">
        <v>74.5</v>
      </c>
      <c r="D51">
        <v>19.141282078268102</v>
      </c>
      <c r="E51">
        <v>1146.44197725</v>
      </c>
      <c r="F51">
        <v>7.49290683386918E-3</v>
      </c>
      <c r="G51">
        <v>1.27349334147915E-2</v>
      </c>
      <c r="H51" t="e">
        <v>#N/A</v>
      </c>
      <c r="I51">
        <v>2.21149029197538E-2</v>
      </c>
      <c r="J51">
        <v>0.92771622109839402</v>
      </c>
      <c r="K51">
        <v>3.8335716877386398E-2</v>
      </c>
      <c r="L51">
        <v>0.52089408410012294</v>
      </c>
      <c r="M51">
        <v>9.1592658279702806E-3</v>
      </c>
      <c r="N51">
        <v>0.161552120611859</v>
      </c>
      <c r="O51">
        <v>61278.458133253502</v>
      </c>
      <c r="P51" s="1">
        <v>0.21815488580930201</v>
      </c>
      <c r="Q51">
        <v>0.17345666837495199</v>
      </c>
      <c r="R51">
        <v>0.60838844581574703</v>
      </c>
      <c r="S51">
        <v>9.9275000000000002</v>
      </c>
      <c r="T51">
        <v>85544.764418338498</v>
      </c>
      <c r="U51" s="1">
        <v>124.21646023148899</v>
      </c>
      <c r="V51">
        <v>237260.24486889399</v>
      </c>
      <c r="W51" s="1">
        <v>0.82407616547995899</v>
      </c>
      <c r="X51">
        <v>9.3532417555775793E-2</v>
      </c>
      <c r="Y51">
        <v>8.2391416964265496E-2</v>
      </c>
      <c r="Z51">
        <v>0.17592383452004101</v>
      </c>
      <c r="AA51">
        <v>237.26024486889401</v>
      </c>
      <c r="AB51">
        <v>5491.6145502112104</v>
      </c>
      <c r="AC51" s="1">
        <v>625.89347779344303</v>
      </c>
      <c r="AD51">
        <v>175535.408319037</v>
      </c>
      <c r="AE51" s="1" t="e">
        <v>#N/A</v>
      </c>
      <c r="AF51">
        <v>40265.65</v>
      </c>
      <c r="AG51" s="1">
        <v>63418.159708809602</v>
      </c>
      <c r="AH51" s="1">
        <v>35.297396634597597</v>
      </c>
      <c r="AI51">
        <v>21.673641301202</v>
      </c>
      <c r="AJ51">
        <v>23.950000663528002</v>
      </c>
      <c r="AK51">
        <v>1.7324999999999999</v>
      </c>
      <c r="AL51">
        <v>1.3026907000000001</v>
      </c>
      <c r="AM51">
        <v>1.5431801999999999</v>
      </c>
      <c r="AN51">
        <v>909.59960043421302</v>
      </c>
      <c r="AO51" s="1">
        <v>1.13095081575789</v>
      </c>
      <c r="AP51">
        <v>1918.59869511029</v>
      </c>
      <c r="AQ51" s="1">
        <v>3197.3855171036498</v>
      </c>
      <c r="AR51" s="1">
        <v>8432.9423696260001</v>
      </c>
      <c r="AS51" s="1">
        <v>910.334462871494</v>
      </c>
      <c r="AT51">
        <v>419.14727296449098</v>
      </c>
      <c r="AU51">
        <v>14878.4083176759</v>
      </c>
      <c r="AV51" s="1">
        <v>8198.8996099543492</v>
      </c>
      <c r="AW51" s="1">
        <v>0.48581108080500002</v>
      </c>
      <c r="AX51">
        <v>5488.2044260346102</v>
      </c>
      <c r="AY51" s="1">
        <v>0.31402485842</v>
      </c>
      <c r="AZ51">
        <v>1342.08038014406</v>
      </c>
      <c r="BA51">
        <v>7.7574462915000003E-2</v>
      </c>
      <c r="BB51">
        <v>2071.04936692403</v>
      </c>
      <c r="BC51" s="1">
        <v>0.12258959783499999</v>
      </c>
      <c r="BD51">
        <v>17100.233783057101</v>
      </c>
      <c r="BE51" s="1">
        <v>0.52822373744872997</v>
      </c>
      <c r="BF51">
        <v>0.23902324707922001</v>
      </c>
      <c r="BG51">
        <v>0.17361249137148899</v>
      </c>
      <c r="BH51">
        <v>3.9314524679165901E-2</v>
      </c>
      <c r="BI51">
        <v>1.9825999421395499E-2</v>
      </c>
    </row>
    <row r="52" spans="1:61" x14ac:dyDescent="0.35">
      <c r="A52" t="s">
        <v>1312</v>
      </c>
      <c r="B52" t="s">
        <v>675</v>
      </c>
      <c r="C52">
        <v>84.55</v>
      </c>
      <c r="D52">
        <v>26.565074214669298</v>
      </c>
      <c r="E52">
        <v>1938.9105863499999</v>
      </c>
      <c r="F52">
        <v>2.1274407024890099E-2</v>
      </c>
      <c r="G52">
        <v>1.55761745777056E-2</v>
      </c>
      <c r="H52" t="e">
        <v>#N/A</v>
      </c>
      <c r="I52">
        <v>4.5045114129411402E-2</v>
      </c>
      <c r="J52">
        <v>0.89011232938683904</v>
      </c>
      <c r="K52">
        <v>3.4020895764396701E-2</v>
      </c>
      <c r="L52">
        <v>0.244910129903844</v>
      </c>
      <c r="M52">
        <v>3.2849635197143998E-2</v>
      </c>
      <c r="N52">
        <v>0.119857634718342</v>
      </c>
      <c r="O52">
        <v>69196.953500189004</v>
      </c>
      <c r="P52" s="1">
        <v>0.17768882699630401</v>
      </c>
      <c r="Q52">
        <v>0.181891084190591</v>
      </c>
      <c r="R52">
        <v>0.64042008881310497</v>
      </c>
      <c r="S52">
        <v>15.009499999999999</v>
      </c>
      <c r="T52">
        <v>94704.567634075996</v>
      </c>
      <c r="U52" s="1">
        <v>132.963632225525</v>
      </c>
      <c r="V52">
        <v>351011.130401109</v>
      </c>
      <c r="W52" s="1">
        <v>0.83998180467856498</v>
      </c>
      <c r="X52">
        <v>9.1644488687160394E-2</v>
      </c>
      <c r="Y52">
        <v>6.8373706634274903E-2</v>
      </c>
      <c r="Z52">
        <v>0.16001819532143499</v>
      </c>
      <c r="AA52">
        <v>351.01113040110903</v>
      </c>
      <c r="AB52">
        <v>8804.4461807344596</v>
      </c>
      <c r="AC52" s="1">
        <v>919.00076670352701</v>
      </c>
      <c r="AD52">
        <v>265365.02123469103</v>
      </c>
      <c r="AE52" s="1" t="e">
        <v>#N/A</v>
      </c>
      <c r="AF52">
        <v>53434.1</v>
      </c>
      <c r="AG52" s="1">
        <v>101319.122648092</v>
      </c>
      <c r="AH52" s="1">
        <v>42.112249904404898</v>
      </c>
      <c r="AI52">
        <v>23.683707845752199</v>
      </c>
      <c r="AJ52">
        <v>25.4872811039262</v>
      </c>
      <c r="AK52">
        <v>1.4715</v>
      </c>
      <c r="AL52">
        <v>1.0764752500000001</v>
      </c>
      <c r="AM52">
        <v>1.2273149999999999</v>
      </c>
      <c r="AN52">
        <v>1698.47410082637</v>
      </c>
      <c r="AO52" s="1">
        <v>0.95514548624897599</v>
      </c>
      <c r="AP52">
        <v>1962.0174348404501</v>
      </c>
      <c r="AQ52" s="1">
        <v>2951.2759510526598</v>
      </c>
      <c r="AR52" s="1">
        <v>8105.3080905151501</v>
      </c>
      <c r="AS52" s="1">
        <v>828.433316914599</v>
      </c>
      <c r="AT52">
        <v>442.17046177515698</v>
      </c>
      <c r="AU52">
        <v>14289.205255098001</v>
      </c>
      <c r="AV52" s="1">
        <v>4510.9653903137196</v>
      </c>
      <c r="AW52" s="1">
        <v>0.28864078770500001</v>
      </c>
      <c r="AX52">
        <v>9042.1287907718597</v>
      </c>
      <c r="AY52" s="1">
        <v>0.56126179742000004</v>
      </c>
      <c r="AZ52">
        <v>1493.0882855566099</v>
      </c>
      <c r="BA52">
        <v>9.3935873320000002E-2</v>
      </c>
      <c r="BB52">
        <v>891.11595713165002</v>
      </c>
      <c r="BC52" s="1">
        <v>5.6161541529999998E-2</v>
      </c>
      <c r="BD52">
        <v>15937.2984237738</v>
      </c>
      <c r="BE52" s="1">
        <v>0.55408136822329201</v>
      </c>
      <c r="BF52">
        <v>0.23103405912782499</v>
      </c>
      <c r="BG52">
        <v>0.15575496452250401</v>
      </c>
      <c r="BH52">
        <v>3.99516606965249E-2</v>
      </c>
      <c r="BI52">
        <v>1.9177947429853799E-2</v>
      </c>
    </row>
    <row r="53" spans="1:61" x14ac:dyDescent="0.35">
      <c r="A53" t="s">
        <v>1313</v>
      </c>
      <c r="B53" t="s">
        <v>676</v>
      </c>
      <c r="C53">
        <v>123.45</v>
      </c>
      <c r="D53">
        <v>7.9539857803245697</v>
      </c>
      <c r="E53">
        <v>874.12865050000005</v>
      </c>
      <c r="F53" t="e">
        <v>#N/A</v>
      </c>
      <c r="G53">
        <v>1.03611147054806E-2</v>
      </c>
      <c r="H53" t="e">
        <v>#N/A</v>
      </c>
      <c r="I53">
        <v>1.44353799023554E-2</v>
      </c>
      <c r="J53">
        <v>0.96426769645286503</v>
      </c>
      <c r="K53">
        <v>2.2803367060084401E-2</v>
      </c>
      <c r="L53">
        <v>0.48736461603106201</v>
      </c>
      <c r="M53" t="e">
        <v>#N/A</v>
      </c>
      <c r="N53">
        <v>0.15359807884010099</v>
      </c>
      <c r="O53">
        <v>62150.429272729503</v>
      </c>
      <c r="P53" s="1">
        <v>0.19269849223263499</v>
      </c>
      <c r="Q53">
        <v>0.15435920821232799</v>
      </c>
      <c r="R53">
        <v>0.65294229955503702</v>
      </c>
      <c r="S53">
        <v>8.9525000000000006</v>
      </c>
      <c r="T53">
        <v>83496.3549784895</v>
      </c>
      <c r="U53" s="1">
        <v>105.49743446005</v>
      </c>
      <c r="V53">
        <v>324405.49478834198</v>
      </c>
      <c r="W53" s="1">
        <v>0.64631904605750601</v>
      </c>
      <c r="X53">
        <v>7.0299061774078797E-2</v>
      </c>
      <c r="Y53">
        <v>0.28338189216841497</v>
      </c>
      <c r="Z53">
        <v>0.35368095394249399</v>
      </c>
      <c r="AA53">
        <v>324.40549478834203</v>
      </c>
      <c r="AB53">
        <v>9110.2715830440793</v>
      </c>
      <c r="AC53" s="1">
        <v>515.25621987354202</v>
      </c>
      <c r="AD53">
        <v>265935.89075004699</v>
      </c>
      <c r="AE53" s="1" t="e">
        <v>#N/A</v>
      </c>
      <c r="AF53">
        <v>40300.125</v>
      </c>
      <c r="AG53" s="1">
        <v>67032.826452549605</v>
      </c>
      <c r="AH53" s="1">
        <v>32.910011704233199</v>
      </c>
      <c r="AI53">
        <v>20.7838905892098</v>
      </c>
      <c r="AJ53">
        <v>23.2855958150848</v>
      </c>
      <c r="AK53">
        <v>1.385</v>
      </c>
      <c r="AL53">
        <v>0.79080240000000002</v>
      </c>
      <c r="AM53">
        <v>0.90836885000000001</v>
      </c>
      <c r="AN53">
        <v>880.97665460702694</v>
      </c>
      <c r="AO53" s="1">
        <v>1.0209792630346199</v>
      </c>
      <c r="AP53">
        <v>2331.1188190254202</v>
      </c>
      <c r="AQ53" s="1">
        <v>3595.0135175004398</v>
      </c>
      <c r="AR53" s="1">
        <v>9407.6938422946805</v>
      </c>
      <c r="AS53" s="1">
        <v>868.51785041347705</v>
      </c>
      <c r="AT53">
        <v>442.49321141466601</v>
      </c>
      <c r="AU53">
        <v>16644.8372406487</v>
      </c>
      <c r="AV53" s="1">
        <v>8405.9575712932692</v>
      </c>
      <c r="AW53" s="1">
        <v>0.46236336283500001</v>
      </c>
      <c r="AX53">
        <v>7477.1149138562396</v>
      </c>
      <c r="AY53" s="1">
        <v>0.37376204751499997</v>
      </c>
      <c r="AZ53">
        <v>1387.4995782457599</v>
      </c>
      <c r="BA53">
        <v>7.1747546790000005E-2</v>
      </c>
      <c r="BB53">
        <v>1698.9989179588499</v>
      </c>
      <c r="BC53" s="1">
        <v>9.2127042869999995E-2</v>
      </c>
      <c r="BD53">
        <v>18969.5709813541</v>
      </c>
      <c r="BE53" s="1">
        <v>0.52035376641092201</v>
      </c>
      <c r="BF53">
        <v>0.24985334045829199</v>
      </c>
      <c r="BG53">
        <v>0.16246364568416299</v>
      </c>
      <c r="BH53">
        <v>4.2974413074872E-2</v>
      </c>
      <c r="BI53">
        <v>2.4354834371751101E-2</v>
      </c>
    </row>
    <row r="54" spans="1:61" x14ac:dyDescent="0.35">
      <c r="A54" t="s">
        <v>1314</v>
      </c>
      <c r="B54" t="s">
        <v>677</v>
      </c>
      <c r="C54">
        <v>93.75</v>
      </c>
      <c r="D54">
        <v>7.4425151130429903</v>
      </c>
      <c r="E54">
        <v>662.58653400000003</v>
      </c>
      <c r="F54" t="e">
        <v>#N/A</v>
      </c>
      <c r="G54" t="e">
        <v>#N/A</v>
      </c>
      <c r="H54" t="e">
        <v>#N/A</v>
      </c>
      <c r="I54" t="e">
        <v>#N/A</v>
      </c>
      <c r="J54">
        <v>0.94261641743014701</v>
      </c>
      <c r="K54">
        <v>3.7461341321959003E-2</v>
      </c>
      <c r="L54">
        <v>0.50472617963099597</v>
      </c>
      <c r="M54">
        <v>4.1067294460043202E-2</v>
      </c>
      <c r="N54">
        <v>0.186169722684626</v>
      </c>
      <c r="O54">
        <v>59065.678284842499</v>
      </c>
      <c r="P54" s="1">
        <v>0.241730732253915</v>
      </c>
      <c r="Q54">
        <v>0.15597774197398301</v>
      </c>
      <c r="R54">
        <v>0.60229152577210199</v>
      </c>
      <c r="S54">
        <v>8.7100000000000009</v>
      </c>
      <c r="T54">
        <v>73504.973818202503</v>
      </c>
      <c r="U54" s="1">
        <v>81.352488030357307</v>
      </c>
      <c r="V54">
        <v>371725.42880709301</v>
      </c>
      <c r="W54" s="1">
        <v>0.87347093948937604</v>
      </c>
      <c r="X54">
        <v>7.2988677818820902E-2</v>
      </c>
      <c r="Y54">
        <v>5.3540382691802897E-2</v>
      </c>
      <c r="Z54">
        <v>0.12652906051062399</v>
      </c>
      <c r="AA54">
        <v>371.72542880709301</v>
      </c>
      <c r="AB54">
        <v>8553.0908329981503</v>
      </c>
      <c r="AC54" s="1">
        <v>854.37319244341097</v>
      </c>
      <c r="AD54">
        <v>246537.48835966701</v>
      </c>
      <c r="AE54" s="1" t="e">
        <v>#N/A</v>
      </c>
      <c r="AF54">
        <v>31201.875</v>
      </c>
      <c r="AG54" s="1">
        <v>59225.6159397261</v>
      </c>
      <c r="AH54" s="1">
        <v>41.289913802457299</v>
      </c>
      <c r="AI54">
        <v>21.3494714428641</v>
      </c>
      <c r="AJ54">
        <v>24.0160972929528</v>
      </c>
      <c r="AK54">
        <v>1.6375</v>
      </c>
      <c r="AL54">
        <v>0.86049825000000002</v>
      </c>
      <c r="AM54">
        <v>1.2695747500000001</v>
      </c>
      <c r="AN54">
        <v>0</v>
      </c>
      <c r="AO54" s="1">
        <v>1.2693560784248501</v>
      </c>
      <c r="AP54">
        <v>2635.6267662413102</v>
      </c>
      <c r="AQ54" s="1">
        <v>4147.9999518433196</v>
      </c>
      <c r="AR54" s="1">
        <v>8922.0234676295295</v>
      </c>
      <c r="AS54" s="1">
        <v>943.63008761753701</v>
      </c>
      <c r="AT54">
        <v>407.59578518478799</v>
      </c>
      <c r="AU54">
        <v>17056.8760585165</v>
      </c>
      <c r="AV54" s="1">
        <v>8990.6758917248007</v>
      </c>
      <c r="AW54" s="1">
        <v>0.44626312372499999</v>
      </c>
      <c r="AX54">
        <v>7745.8845734458801</v>
      </c>
      <c r="AY54" s="1">
        <v>0.35048854715</v>
      </c>
      <c r="AZ54">
        <v>1425.2989319129199</v>
      </c>
      <c r="BA54">
        <v>6.7651818224999993E-2</v>
      </c>
      <c r="BB54">
        <v>2909.2800982997501</v>
      </c>
      <c r="BC54" s="1">
        <v>0.13559651089999999</v>
      </c>
      <c r="BD54">
        <v>21071.139495383399</v>
      </c>
      <c r="BE54" s="1">
        <v>0.518936301603522</v>
      </c>
      <c r="BF54">
        <v>0.25625862095865398</v>
      </c>
      <c r="BG54">
        <v>0.17561949495186299</v>
      </c>
      <c r="BH54">
        <v>3.3681560109178998E-2</v>
      </c>
      <c r="BI54">
        <v>1.55040223767813E-2</v>
      </c>
    </row>
    <row r="55" spans="1:61" x14ac:dyDescent="0.35">
      <c r="A55" t="s">
        <v>1315</v>
      </c>
      <c r="B55" t="s">
        <v>678</v>
      </c>
      <c r="C55">
        <v>48.9</v>
      </c>
      <c r="D55">
        <v>29.8402303315337</v>
      </c>
      <c r="E55">
        <v>1368.2879720999999</v>
      </c>
      <c r="F55">
        <v>1.16606695381513E-2</v>
      </c>
      <c r="G55">
        <v>1.4162264885262101E-2</v>
      </c>
      <c r="H55" t="e">
        <v>#N/A</v>
      </c>
      <c r="I55">
        <v>4.0493092739072901E-2</v>
      </c>
      <c r="J55">
        <v>0.91172264121564095</v>
      </c>
      <c r="K55">
        <v>2.98477196982815E-2</v>
      </c>
      <c r="L55">
        <v>0.28376078408206301</v>
      </c>
      <c r="M55">
        <v>1.56125350264457E-2</v>
      </c>
      <c r="N55">
        <v>0.123351371161595</v>
      </c>
      <c r="O55">
        <v>66885.584182588995</v>
      </c>
      <c r="P55" s="1">
        <v>0.191782961131545</v>
      </c>
      <c r="Q55">
        <v>0.155818989193094</v>
      </c>
      <c r="R55">
        <v>0.65239804967536097</v>
      </c>
      <c r="S55">
        <v>11.724500000000001</v>
      </c>
      <c r="T55">
        <v>93288.751887105507</v>
      </c>
      <c r="U55" s="1">
        <v>124.43692524837699</v>
      </c>
      <c r="V55">
        <v>342332.24176675</v>
      </c>
      <c r="W55" s="1">
        <v>0.82272349287189706</v>
      </c>
      <c r="X55">
        <v>0.11242594484174299</v>
      </c>
      <c r="Y55">
        <v>6.4850562286359603E-2</v>
      </c>
      <c r="Z55">
        <v>0.177276507128103</v>
      </c>
      <c r="AA55">
        <v>342.33224176674997</v>
      </c>
      <c r="AB55">
        <v>8442.9335833987607</v>
      </c>
      <c r="AC55" s="1">
        <v>857.71087180709105</v>
      </c>
      <c r="AD55">
        <v>259185.424372159</v>
      </c>
      <c r="AE55" s="1" t="e">
        <v>#N/A</v>
      </c>
      <c r="AF55">
        <v>47254.125</v>
      </c>
      <c r="AG55" s="1">
        <v>88320.3814774606</v>
      </c>
      <c r="AH55" s="1">
        <v>44.373860921020402</v>
      </c>
      <c r="AI55">
        <v>23.829614600711899</v>
      </c>
      <c r="AJ55">
        <v>26.8710607540891</v>
      </c>
      <c r="AK55">
        <v>1.9339999999999999</v>
      </c>
      <c r="AL55">
        <v>1.3314404</v>
      </c>
      <c r="AM55">
        <v>1.6278804499999999</v>
      </c>
      <c r="AN55">
        <v>1433.47932492884</v>
      </c>
      <c r="AO55" s="1">
        <v>1.0536230669045299</v>
      </c>
      <c r="AP55">
        <v>1969.2462791364201</v>
      </c>
      <c r="AQ55" s="1">
        <v>2846.5609653256802</v>
      </c>
      <c r="AR55" s="1">
        <v>8168.9092786290303</v>
      </c>
      <c r="AS55" s="1">
        <v>777.11939017947395</v>
      </c>
      <c r="AT55">
        <v>481.49012477473099</v>
      </c>
      <c r="AU55">
        <v>14243.326038045299</v>
      </c>
      <c r="AV55" s="1">
        <v>5372.3261070855197</v>
      </c>
      <c r="AW55" s="1">
        <v>0.343559348125</v>
      </c>
      <c r="AX55">
        <v>8720.9242026668107</v>
      </c>
      <c r="AY55" s="1">
        <v>0.51069441788500003</v>
      </c>
      <c r="AZ55">
        <v>1477.4043427131801</v>
      </c>
      <c r="BA55">
        <v>8.7227995749999995E-2</v>
      </c>
      <c r="BB55">
        <v>945.08596406546997</v>
      </c>
      <c r="BC55" s="1">
        <v>5.8518238239999999E-2</v>
      </c>
      <c r="BD55">
        <v>16515.740616530999</v>
      </c>
      <c r="BE55" s="1">
        <v>0.55390247218876199</v>
      </c>
      <c r="BF55">
        <v>0.23206326566543301</v>
      </c>
      <c r="BG55">
        <v>0.156647476059527</v>
      </c>
      <c r="BH55">
        <v>3.7208303313969099E-2</v>
      </c>
      <c r="BI55">
        <v>2.0178482772309301E-2</v>
      </c>
    </row>
    <row r="56" spans="1:61" x14ac:dyDescent="0.35">
      <c r="A56" t="s">
        <v>1316</v>
      </c>
      <c r="B56" t="s">
        <v>679</v>
      </c>
      <c r="C56">
        <v>25.95</v>
      </c>
      <c r="D56">
        <v>185.691135490736</v>
      </c>
      <c r="E56">
        <v>4080.3980628499999</v>
      </c>
      <c r="F56">
        <v>2.45420048843298E-2</v>
      </c>
      <c r="G56">
        <v>0.10792486696268599</v>
      </c>
      <c r="H56">
        <v>2.5062290893150402E-3</v>
      </c>
      <c r="I56">
        <v>7.7401916603765594E-2</v>
      </c>
      <c r="J56">
        <v>0.70695769134548903</v>
      </c>
      <c r="K56">
        <v>8.1704762755626298E-2</v>
      </c>
      <c r="L56">
        <v>0.50176393644657602</v>
      </c>
      <c r="M56">
        <v>3.98184297820596E-2</v>
      </c>
      <c r="N56">
        <v>0.165683719002478</v>
      </c>
      <c r="O56">
        <v>76127.234575926501</v>
      </c>
      <c r="P56" s="1">
        <v>0.17080049230318201</v>
      </c>
      <c r="Q56">
        <v>0.13966893674452099</v>
      </c>
      <c r="R56">
        <v>0.68953057095229697</v>
      </c>
      <c r="S56">
        <v>30.431000000000001</v>
      </c>
      <c r="T56">
        <v>102017.72054887</v>
      </c>
      <c r="U56" s="1">
        <v>139.35631690462901</v>
      </c>
      <c r="V56">
        <v>260715.584577153</v>
      </c>
      <c r="W56" s="1">
        <v>0.73664532011512196</v>
      </c>
      <c r="X56">
        <v>0.222986835120979</v>
      </c>
      <c r="Y56">
        <v>4.0367844763899499E-2</v>
      </c>
      <c r="Z56">
        <v>0.26335467988487798</v>
      </c>
      <c r="AA56">
        <v>260.71558457715298</v>
      </c>
      <c r="AB56">
        <v>9613.7471964802298</v>
      </c>
      <c r="AC56" s="1">
        <v>916.17939211031796</v>
      </c>
      <c r="AD56">
        <v>198130.36733122799</v>
      </c>
      <c r="AE56" s="1" t="e">
        <v>#N/A</v>
      </c>
      <c r="AF56">
        <v>41846.275000000001</v>
      </c>
      <c r="AG56" s="1">
        <v>70391.730390646</v>
      </c>
      <c r="AH56" s="1">
        <v>68.100353470123594</v>
      </c>
      <c r="AI56">
        <v>32.575165733555302</v>
      </c>
      <c r="AJ56">
        <v>43.612792091006597</v>
      </c>
      <c r="AK56">
        <v>1.532</v>
      </c>
      <c r="AL56">
        <v>1.00447515</v>
      </c>
      <c r="AM56">
        <v>1.3218070500000001</v>
      </c>
      <c r="AN56">
        <v>175.488032850271</v>
      </c>
      <c r="AO56" s="1">
        <v>0.98116154792134402</v>
      </c>
      <c r="AP56">
        <v>1889.40919451422</v>
      </c>
      <c r="AQ56" s="1">
        <v>2814.96166572624</v>
      </c>
      <c r="AR56" s="1">
        <v>9471.2540429932906</v>
      </c>
      <c r="AS56" s="1">
        <v>1162.96605036093</v>
      </c>
      <c r="AT56">
        <v>469.41479915836698</v>
      </c>
      <c r="AU56">
        <v>15808.005752753001</v>
      </c>
      <c r="AV56" s="1">
        <v>5330.7965938502903</v>
      </c>
      <c r="AW56" s="1">
        <v>0.32414187911499998</v>
      </c>
      <c r="AX56">
        <v>8533.2108043128192</v>
      </c>
      <c r="AY56" s="1">
        <v>0.49803554833000002</v>
      </c>
      <c r="AZ56">
        <v>1263.82386229296</v>
      </c>
      <c r="BA56">
        <v>7.4759626824999995E-2</v>
      </c>
      <c r="BB56">
        <v>1708.87226570657</v>
      </c>
      <c r="BC56" s="1">
        <v>0.10306294571500001</v>
      </c>
      <c r="BD56">
        <v>16836.703526162601</v>
      </c>
      <c r="BE56" s="1">
        <v>0.58340568502620704</v>
      </c>
      <c r="BF56">
        <v>0.24257402044714699</v>
      </c>
      <c r="BG56">
        <v>0.12854250828462899</v>
      </c>
      <c r="BH56">
        <v>2.82876137886315E-2</v>
      </c>
      <c r="BI56">
        <v>1.71901724533856E-2</v>
      </c>
    </row>
    <row r="57" spans="1:61" x14ac:dyDescent="0.35">
      <c r="A57" t="s">
        <v>1317</v>
      </c>
      <c r="B57" t="s">
        <v>680</v>
      </c>
      <c r="C57">
        <v>61.35</v>
      </c>
      <c r="D57">
        <v>11.732354380993501</v>
      </c>
      <c r="E57">
        <v>690.62811309999995</v>
      </c>
      <c r="F57" t="e">
        <v>#N/A</v>
      </c>
      <c r="G57" t="e">
        <v>#N/A</v>
      </c>
      <c r="H57" t="e">
        <v>#N/A</v>
      </c>
      <c r="I57">
        <v>3.3775693752828198E-2</v>
      </c>
      <c r="J57">
        <v>0.93793948192979404</v>
      </c>
      <c r="K57">
        <v>3.1091235484952101E-2</v>
      </c>
      <c r="L57">
        <v>0.27345498500499998</v>
      </c>
      <c r="M57" t="e">
        <v>#N/A</v>
      </c>
      <c r="N57">
        <v>0.12816829442740099</v>
      </c>
      <c r="O57">
        <v>64991.875927323497</v>
      </c>
      <c r="P57" s="1">
        <v>0.200797505935156</v>
      </c>
      <c r="Q57">
        <v>0.179572984273977</v>
      </c>
      <c r="R57">
        <v>0.61962950979086695</v>
      </c>
      <c r="S57">
        <v>6.492</v>
      </c>
      <c r="T57">
        <v>86010.977624966996</v>
      </c>
      <c r="U57" s="1">
        <v>110.670205764483</v>
      </c>
      <c r="V57">
        <v>258252.33467693999</v>
      </c>
      <c r="W57" s="1">
        <v>0.82772360649215104</v>
      </c>
      <c r="X57">
        <v>5.5619034575783002E-2</v>
      </c>
      <c r="Y57">
        <v>0.116657358932066</v>
      </c>
      <c r="Z57">
        <v>0.17227639350784901</v>
      </c>
      <c r="AA57">
        <v>258.25233467694</v>
      </c>
      <c r="AB57">
        <v>6020.3272858133796</v>
      </c>
      <c r="AC57" s="1">
        <v>563.35751989897403</v>
      </c>
      <c r="AD57">
        <v>196028.63453679101</v>
      </c>
      <c r="AE57" s="1" t="e">
        <v>#N/A</v>
      </c>
      <c r="AF57">
        <v>45822.95</v>
      </c>
      <c r="AG57" s="1">
        <v>76441.760949320698</v>
      </c>
      <c r="AH57" s="1">
        <v>34.720893494704697</v>
      </c>
      <c r="AI57">
        <v>20.5285415527369</v>
      </c>
      <c r="AJ57">
        <v>22.413149330823099</v>
      </c>
      <c r="AK57">
        <v>1.1000000000000001</v>
      </c>
      <c r="AL57">
        <v>0.59855040000000004</v>
      </c>
      <c r="AM57">
        <v>0.84696819999999995</v>
      </c>
      <c r="AN57">
        <v>2474.7548617801099</v>
      </c>
      <c r="AO57" s="1">
        <v>1.35786435177447</v>
      </c>
      <c r="AP57">
        <v>2091.8039536414999</v>
      </c>
      <c r="AQ57" s="1">
        <v>3247.8812743121698</v>
      </c>
      <c r="AR57" s="1">
        <v>8867.14542444568</v>
      </c>
      <c r="AS57" s="1">
        <v>726.08876334543697</v>
      </c>
      <c r="AT57">
        <v>476.12145939520502</v>
      </c>
      <c r="AU57">
        <v>15409.040875139999</v>
      </c>
      <c r="AV57" s="1">
        <v>8409.1488205921996</v>
      </c>
      <c r="AW57" s="1">
        <v>0.46083383573499997</v>
      </c>
      <c r="AX57">
        <v>7445.74524495065</v>
      </c>
      <c r="AY57" s="1">
        <v>0.401095987785</v>
      </c>
      <c r="AZ57">
        <v>1589.32184901614</v>
      </c>
      <c r="BA57">
        <v>8.6904456625000001E-2</v>
      </c>
      <c r="BB57">
        <v>935.80916743397495</v>
      </c>
      <c r="BC57" s="1">
        <v>5.1165719839999999E-2</v>
      </c>
      <c r="BD57">
        <v>18380.025081993001</v>
      </c>
      <c r="BE57" s="1">
        <v>0.55007359162976699</v>
      </c>
      <c r="BF57">
        <v>0.23643489924938499</v>
      </c>
      <c r="BG57">
        <v>0.15253591633463201</v>
      </c>
      <c r="BH57">
        <v>3.8240674175966501E-2</v>
      </c>
      <c r="BI57">
        <v>2.2714918610250299E-2</v>
      </c>
    </row>
    <row r="58" spans="1:61" x14ac:dyDescent="0.35">
      <c r="A58" t="s">
        <v>1318</v>
      </c>
      <c r="B58" t="s">
        <v>681</v>
      </c>
      <c r="C58">
        <v>46.75</v>
      </c>
      <c r="D58">
        <v>62.198510199237198</v>
      </c>
      <c r="E58">
        <v>2325.3240516999999</v>
      </c>
      <c r="F58">
        <v>1.8591843796677901E-2</v>
      </c>
      <c r="G58">
        <v>6.1562780150876899E-2</v>
      </c>
      <c r="H58" t="e">
        <v>#N/A</v>
      </c>
      <c r="I58">
        <v>8.3670673273251103E-2</v>
      </c>
      <c r="J58">
        <v>0.76961637674685801</v>
      </c>
      <c r="K58">
        <v>6.6540585467247698E-2</v>
      </c>
      <c r="L58">
        <v>0.43609160110685902</v>
      </c>
      <c r="M58">
        <v>3.49091129521878E-2</v>
      </c>
      <c r="N58">
        <v>0.157760797383038</v>
      </c>
      <c r="O58">
        <v>73217.359841308993</v>
      </c>
      <c r="P58" s="1">
        <v>0.16856797450104399</v>
      </c>
      <c r="Q58">
        <v>0.15616316965728699</v>
      </c>
      <c r="R58">
        <v>0.67526885584166796</v>
      </c>
      <c r="S58">
        <v>18.5565</v>
      </c>
      <c r="T58">
        <v>93344.556519748498</v>
      </c>
      <c r="U58" s="1">
        <v>130.02725776861601</v>
      </c>
      <c r="V58">
        <v>314164.81451979902</v>
      </c>
      <c r="W58" s="1">
        <v>0.70575758726529403</v>
      </c>
      <c r="X58">
        <v>0.239853422586047</v>
      </c>
      <c r="Y58">
        <v>5.4388990148658903E-2</v>
      </c>
      <c r="Z58">
        <v>0.29424241273470603</v>
      </c>
      <c r="AA58">
        <v>314.16481451979899</v>
      </c>
      <c r="AB58">
        <v>10234.418312054901</v>
      </c>
      <c r="AC58" s="1">
        <v>893.68588675074</v>
      </c>
      <c r="AD58" s="1">
        <v>240988.49917048201</v>
      </c>
      <c r="AE58" s="1" t="e">
        <v>#N/A</v>
      </c>
      <c r="AF58">
        <v>41349.974999999999</v>
      </c>
      <c r="AG58" s="1">
        <v>73821.763927046602</v>
      </c>
      <c r="AH58" s="1">
        <v>57.398975613182103</v>
      </c>
      <c r="AI58">
        <v>30.0542885262048</v>
      </c>
      <c r="AJ58">
        <v>36.714459882692303</v>
      </c>
      <c r="AK58">
        <v>1.984</v>
      </c>
      <c r="AL58">
        <v>1.3657661999999999</v>
      </c>
      <c r="AM58">
        <v>1.7839192500000001</v>
      </c>
      <c r="AN58">
        <v>276.05770683876</v>
      </c>
      <c r="AO58" s="1">
        <v>1.0129757483770501</v>
      </c>
      <c r="AP58">
        <v>1977.4084983073899</v>
      </c>
      <c r="AQ58" s="1">
        <v>2902.3934475134702</v>
      </c>
      <c r="AR58" s="1">
        <v>9320.5147230498096</v>
      </c>
      <c r="AS58" s="1">
        <v>1096.03915511124</v>
      </c>
      <c r="AT58" s="1">
        <v>446.35045802447098</v>
      </c>
      <c r="AU58">
        <v>15742.7062820064</v>
      </c>
      <c r="AV58" s="1">
        <v>4774.6118281439603</v>
      </c>
      <c r="AW58" s="1">
        <v>0.287288200025</v>
      </c>
      <c r="AX58">
        <v>9239.2696321954299</v>
      </c>
      <c r="AY58" s="1">
        <v>0.53653643063500001</v>
      </c>
      <c r="AZ58">
        <v>1469.76901414285</v>
      </c>
      <c r="BA58">
        <v>8.4212361999999999E-2</v>
      </c>
      <c r="BB58">
        <v>1570.5189251708</v>
      </c>
      <c r="BC58" s="1">
        <v>9.1963007345E-2</v>
      </c>
      <c r="BD58">
        <v>17054.169399653099</v>
      </c>
      <c r="BE58" s="1">
        <v>0.57350116369126403</v>
      </c>
      <c r="BF58">
        <v>0.23058267792051099</v>
      </c>
      <c r="BG58">
        <v>0.14437053089524801</v>
      </c>
      <c r="BH58">
        <v>3.3801365376235397E-2</v>
      </c>
      <c r="BI58">
        <v>1.7744262116741499E-2</v>
      </c>
    </row>
    <row r="59" spans="1:61" x14ac:dyDescent="0.35">
      <c r="A59" t="s">
        <v>1319</v>
      </c>
      <c r="B59" t="s">
        <v>682</v>
      </c>
      <c r="C59">
        <v>86.9</v>
      </c>
      <c r="D59">
        <v>8.8413036173856003</v>
      </c>
      <c r="E59">
        <v>711.22599085000002</v>
      </c>
      <c r="F59" t="e">
        <v>#N/A</v>
      </c>
      <c r="G59" t="e">
        <v>#N/A</v>
      </c>
      <c r="H59" t="e">
        <v>#N/A</v>
      </c>
      <c r="I59">
        <v>1.93284288724608E-2</v>
      </c>
      <c r="J59">
        <v>0.96061841880122001</v>
      </c>
      <c r="K59">
        <v>2.3469927110434701E-2</v>
      </c>
      <c r="L59">
        <v>0.50767832860372597</v>
      </c>
      <c r="M59">
        <v>5.1508029120927702E-2</v>
      </c>
      <c r="N59">
        <v>0.157509806401642</v>
      </c>
      <c r="O59">
        <v>59932.8781052575</v>
      </c>
      <c r="P59" s="1">
        <v>0.20439130107015099</v>
      </c>
      <c r="Q59">
        <v>0.193841804740671</v>
      </c>
      <c r="R59">
        <v>0.60176689418917795</v>
      </c>
      <c r="S59">
        <v>7.5614999999999997</v>
      </c>
      <c r="T59">
        <v>84506.882448823497</v>
      </c>
      <c r="U59" s="1">
        <v>98.930808283735004</v>
      </c>
      <c r="V59">
        <v>268518.39392301301</v>
      </c>
      <c r="W59" s="1">
        <v>0.808985782752904</v>
      </c>
      <c r="X59">
        <v>5.4479051337274202E-2</v>
      </c>
      <c r="Y59">
        <v>0.13653516590982201</v>
      </c>
      <c r="Z59">
        <v>0.191014217247096</v>
      </c>
      <c r="AA59">
        <v>268.51839392301298</v>
      </c>
      <c r="AB59">
        <v>6466.07198685002</v>
      </c>
      <c r="AC59" s="1">
        <v>618.23276903401597</v>
      </c>
      <c r="AD59">
        <v>198466.99357860201</v>
      </c>
      <c r="AE59" s="1" t="e">
        <v>#N/A</v>
      </c>
      <c r="AF59">
        <v>40018.025000000001</v>
      </c>
      <c r="AG59" s="1">
        <v>63503.938886718002</v>
      </c>
      <c r="AH59" s="1">
        <v>31.3816734701069</v>
      </c>
      <c r="AI59">
        <v>21.872008630446501</v>
      </c>
      <c r="AJ59">
        <v>22.484900568270302</v>
      </c>
      <c r="AK59">
        <v>1.74</v>
      </c>
      <c r="AL59">
        <v>1.0457985999999999</v>
      </c>
      <c r="AM59">
        <v>1.2764703500000001</v>
      </c>
      <c r="AN59">
        <v>1008.53312668463</v>
      </c>
      <c r="AO59" s="1">
        <v>1.21542841060824</v>
      </c>
      <c r="AP59">
        <v>2368.0002523040798</v>
      </c>
      <c r="AQ59" s="1">
        <v>3694.9714715487698</v>
      </c>
      <c r="AR59" s="1">
        <v>9192.8892292518995</v>
      </c>
      <c r="AS59" s="1">
        <v>879.23893778328704</v>
      </c>
      <c r="AT59">
        <v>545.99063354894997</v>
      </c>
      <c r="AU59">
        <v>16681.090524437001</v>
      </c>
      <c r="AV59" s="1">
        <v>9471.6017606820405</v>
      </c>
      <c r="AW59" s="1">
        <v>0.51332783004000004</v>
      </c>
      <c r="AX59">
        <v>6030.0259989618598</v>
      </c>
      <c r="AY59" s="1">
        <v>0.31609860236499998</v>
      </c>
      <c r="AZ59">
        <v>1300.7617269130601</v>
      </c>
      <c r="BA59">
        <v>6.9174123520000005E-2</v>
      </c>
      <c r="BB59">
        <v>1894.41572230918</v>
      </c>
      <c r="BC59" s="1">
        <v>0.10139944407</v>
      </c>
      <c r="BD59">
        <v>18696.805208866099</v>
      </c>
      <c r="BE59" s="1">
        <v>0.51970311399731695</v>
      </c>
      <c r="BF59">
        <v>0.24023935922790801</v>
      </c>
      <c r="BG59">
        <v>0.17587424136400101</v>
      </c>
      <c r="BH59">
        <v>3.8701495101425301E-2</v>
      </c>
      <c r="BI59">
        <v>2.5481790309348499E-2</v>
      </c>
    </row>
    <row r="60" spans="1:61" x14ac:dyDescent="0.35">
      <c r="A60" t="s">
        <v>1320</v>
      </c>
      <c r="B60" t="s">
        <v>683</v>
      </c>
      <c r="C60">
        <v>24.5</v>
      </c>
      <c r="D60">
        <v>192.72933588295999</v>
      </c>
      <c r="E60">
        <v>4252.3652162999997</v>
      </c>
      <c r="F60">
        <v>6.7732969182918296E-2</v>
      </c>
      <c r="G60">
        <v>5.76369126765666E-2</v>
      </c>
      <c r="H60">
        <v>3.3410496543068002E-3</v>
      </c>
      <c r="I60">
        <v>5.0093589818551998E-2</v>
      </c>
      <c r="J60">
        <v>0.77194083495655896</v>
      </c>
      <c r="K60">
        <v>5.1332200192247802E-2</v>
      </c>
      <c r="L60">
        <v>0.19502586578676001</v>
      </c>
      <c r="M60">
        <v>3.2543838221796503E-2</v>
      </c>
      <c r="N60">
        <v>0.12591569474061901</v>
      </c>
      <c r="O60">
        <v>81854.474034647006</v>
      </c>
      <c r="P60" s="1">
        <v>0.14047003413704001</v>
      </c>
      <c r="Q60">
        <v>0.148193995516614</v>
      </c>
      <c r="R60">
        <v>0.71133597034634599</v>
      </c>
      <c r="S60">
        <v>26.736000000000001</v>
      </c>
      <c r="T60">
        <v>109580.230729046</v>
      </c>
      <c r="U60" s="1">
        <v>162.00094151260399</v>
      </c>
      <c r="V60">
        <v>361493.22615899798</v>
      </c>
      <c r="W60" s="1">
        <v>0.80652563641271502</v>
      </c>
      <c r="X60">
        <v>0.16470014762308799</v>
      </c>
      <c r="Y60">
        <v>2.87742159641972E-2</v>
      </c>
      <c r="Z60">
        <v>0.19347436358728501</v>
      </c>
      <c r="AA60">
        <v>361.49322615899803</v>
      </c>
      <c r="AB60">
        <v>12811.8635026351</v>
      </c>
      <c r="AC60" s="1">
        <v>1174.4812772929299</v>
      </c>
      <c r="AD60">
        <v>296440.663987696</v>
      </c>
      <c r="AE60" s="1" t="e">
        <v>#N/A</v>
      </c>
      <c r="AF60">
        <v>58588.2</v>
      </c>
      <c r="AG60" s="1">
        <v>121248.770557973</v>
      </c>
      <c r="AH60" s="1">
        <v>70.349136641471006</v>
      </c>
      <c r="AI60">
        <v>33.521792669420797</v>
      </c>
      <c r="AJ60">
        <v>42.222691140547497</v>
      </c>
      <c r="AK60">
        <v>1.8525</v>
      </c>
      <c r="AL60">
        <v>1.1260671</v>
      </c>
      <c r="AM60">
        <v>1.4016552499999999</v>
      </c>
      <c r="AN60">
        <v>96.245720410514295</v>
      </c>
      <c r="AO60" s="1">
        <v>0.70765131723642205</v>
      </c>
      <c r="AP60">
        <v>1908.3183490610199</v>
      </c>
      <c r="AQ60" s="1">
        <v>2871.4912267724599</v>
      </c>
      <c r="AR60" s="1">
        <v>9592.2495765779204</v>
      </c>
      <c r="AS60" s="1">
        <v>1204.06296475459</v>
      </c>
      <c r="AT60">
        <v>403.87001038579302</v>
      </c>
      <c r="AU60">
        <v>15979.992127551801</v>
      </c>
      <c r="AV60" s="1">
        <v>3140.28678084174</v>
      </c>
      <c r="AW60" s="1">
        <v>0.19190306739999999</v>
      </c>
      <c r="AX60">
        <v>11122.094205874901</v>
      </c>
      <c r="AY60" s="1">
        <v>0.66163302940000002</v>
      </c>
      <c r="AZ60">
        <v>1518.9010366784701</v>
      </c>
      <c r="BA60">
        <v>9.2708381209999996E-2</v>
      </c>
      <c r="BB60">
        <v>893.55300264208495</v>
      </c>
      <c r="BC60" s="1">
        <v>5.3755521995E-2</v>
      </c>
      <c r="BD60">
        <v>16674.835026037199</v>
      </c>
      <c r="BE60" s="1">
        <v>0.59181006439018702</v>
      </c>
      <c r="BF60">
        <v>0.232127075105305</v>
      </c>
      <c r="BG60">
        <v>0.13108903856378901</v>
      </c>
      <c r="BH60">
        <v>2.8665822437777599E-2</v>
      </c>
      <c r="BI60">
        <v>1.6307999502942601E-2</v>
      </c>
    </row>
    <row r="61" spans="1:61" x14ac:dyDescent="0.35">
      <c r="A61" t="s">
        <v>1321</v>
      </c>
      <c r="B61" t="s">
        <v>684</v>
      </c>
      <c r="C61">
        <v>32.85</v>
      </c>
      <c r="D61">
        <v>40.846067049455002</v>
      </c>
      <c r="E61">
        <v>995.62350179999999</v>
      </c>
      <c r="F61">
        <v>9.9952267414945908E-3</v>
      </c>
      <c r="G61">
        <v>2.70148303064154E-2</v>
      </c>
      <c r="H61" t="e">
        <v>#N/A</v>
      </c>
      <c r="I61">
        <v>3.3025194885575801E-2</v>
      </c>
      <c r="J61">
        <v>0.88144840085250697</v>
      </c>
      <c r="K61">
        <v>6.2767803985394804E-2</v>
      </c>
      <c r="L61">
        <v>0.62446932429799595</v>
      </c>
      <c r="M61">
        <v>2.1127337473747301E-2</v>
      </c>
      <c r="N61">
        <v>0.17302610538899299</v>
      </c>
      <c r="O61">
        <v>62015.289863152502</v>
      </c>
      <c r="P61" s="1">
        <v>0.209704821963106</v>
      </c>
      <c r="Q61">
        <v>0.19543440511049001</v>
      </c>
      <c r="R61">
        <v>0.59486077292640405</v>
      </c>
      <c r="S61">
        <v>11.414</v>
      </c>
      <c r="T61">
        <v>78152.741167576503</v>
      </c>
      <c r="U61" s="1">
        <v>94.968902843577595</v>
      </c>
      <c r="V61">
        <v>206956.49950610899</v>
      </c>
      <c r="W61" s="1">
        <v>0.72465607771019103</v>
      </c>
      <c r="X61">
        <v>0.14068276617810199</v>
      </c>
      <c r="Y61">
        <v>0.13466115611170701</v>
      </c>
      <c r="Z61">
        <v>0.27534392228980897</v>
      </c>
      <c r="AA61">
        <v>206.956499506109</v>
      </c>
      <c r="AB61">
        <v>5288.94917289762</v>
      </c>
      <c r="AC61" s="1">
        <v>544.19720605632801</v>
      </c>
      <c r="AD61">
        <v>149552.55506860101</v>
      </c>
      <c r="AE61" s="1" t="e">
        <v>#N/A</v>
      </c>
      <c r="AF61">
        <v>36988.574999999997</v>
      </c>
      <c r="AG61" s="1">
        <v>58378.362622762099</v>
      </c>
      <c r="AH61" s="1">
        <v>41.231145150597499</v>
      </c>
      <c r="AI61">
        <v>22.2915613427841</v>
      </c>
      <c r="AJ61">
        <v>27.909452575399101</v>
      </c>
      <c r="AK61">
        <v>2.1775000000000002</v>
      </c>
      <c r="AL61">
        <v>1.4032282</v>
      </c>
      <c r="AM61">
        <v>1.8716019500000001</v>
      </c>
      <c r="AN61">
        <v>512.95989298377299</v>
      </c>
      <c r="AO61" s="1">
        <v>0.93049392258473995</v>
      </c>
      <c r="AP61">
        <v>2081.7730417411099</v>
      </c>
      <c r="AQ61" s="1">
        <v>3008.4456025006798</v>
      </c>
      <c r="AR61" s="1">
        <v>9002.9983750668907</v>
      </c>
      <c r="AS61" s="1">
        <v>1016.84178650836</v>
      </c>
      <c r="AT61">
        <v>400.04460196147602</v>
      </c>
      <c r="AU61">
        <v>15510.103407778501</v>
      </c>
      <c r="AV61" s="1">
        <v>9017.9889791320293</v>
      </c>
      <c r="AW61" s="1">
        <v>0.51727351769999996</v>
      </c>
      <c r="AX61">
        <v>5186.68650504381</v>
      </c>
      <c r="AY61" s="1">
        <v>0.29111472668499999</v>
      </c>
      <c r="AZ61">
        <v>1113.6534178156201</v>
      </c>
      <c r="BA61">
        <v>6.2710195974999994E-2</v>
      </c>
      <c r="BB61">
        <v>2270.0282986470102</v>
      </c>
      <c r="BC61" s="1">
        <v>0.128901559625</v>
      </c>
      <c r="BD61">
        <v>17588.3572006385</v>
      </c>
      <c r="BE61" s="1">
        <v>0.52781883028076104</v>
      </c>
      <c r="BF61">
        <v>0.23801539977266101</v>
      </c>
      <c r="BG61">
        <v>0.17077576753445001</v>
      </c>
      <c r="BH61">
        <v>3.6760388898200297E-2</v>
      </c>
      <c r="BI61">
        <v>2.6629613513927598E-2</v>
      </c>
    </row>
    <row r="62" spans="1:61" x14ac:dyDescent="0.35">
      <c r="A62" t="s">
        <v>1322</v>
      </c>
      <c r="B62" t="s">
        <v>685</v>
      </c>
      <c r="C62">
        <v>121.55</v>
      </c>
      <c r="D62">
        <v>7.3698005599234699</v>
      </c>
      <c r="E62">
        <v>781.86234105000005</v>
      </c>
      <c r="F62" t="e">
        <v>#N/A</v>
      </c>
      <c r="G62">
        <v>2.2035623451820498E-2</v>
      </c>
      <c r="H62" t="e">
        <v>#N/A</v>
      </c>
      <c r="I62">
        <v>3.4670116536000099E-2</v>
      </c>
      <c r="J62">
        <v>0.93388771640116097</v>
      </c>
      <c r="K62">
        <v>3.09460556785301E-2</v>
      </c>
      <c r="L62">
        <v>0.55514635902134501</v>
      </c>
      <c r="M62">
        <v>1.1344375776176399E-2</v>
      </c>
      <c r="N62">
        <v>0.17255654163614101</v>
      </c>
      <c r="O62">
        <v>62011.638709257502</v>
      </c>
      <c r="P62" s="1">
        <v>0.210999379839927</v>
      </c>
      <c r="Q62">
        <v>0.16348209784225301</v>
      </c>
      <c r="R62">
        <v>0.62551852231782001</v>
      </c>
      <c r="S62">
        <v>8.9414999999999996</v>
      </c>
      <c r="T62">
        <v>82925.041923182507</v>
      </c>
      <c r="U62" s="1">
        <v>91.911766094498304</v>
      </c>
      <c r="V62">
        <v>257173.25715106801</v>
      </c>
      <c r="W62" s="1">
        <v>0.78482240640804901</v>
      </c>
      <c r="X62">
        <v>7.6438950965383501E-2</v>
      </c>
      <c r="Y62">
        <v>0.13873864262656699</v>
      </c>
      <c r="Z62">
        <v>0.21517759359194999</v>
      </c>
      <c r="AA62">
        <v>257.17325715106801</v>
      </c>
      <c r="AB62">
        <v>6121.0072525555097</v>
      </c>
      <c r="AC62" s="1">
        <v>548.75519934629403</v>
      </c>
      <c r="AD62">
        <v>192372.984745027</v>
      </c>
      <c r="AE62" s="1" t="e">
        <v>#N/A</v>
      </c>
      <c r="AF62">
        <v>38185.85</v>
      </c>
      <c r="AG62" s="1">
        <v>62086.120441592699</v>
      </c>
      <c r="AH62" s="1">
        <v>32.164370739132401</v>
      </c>
      <c r="AI62">
        <v>21.189254563875298</v>
      </c>
      <c r="AJ62">
        <v>23.532604308156099</v>
      </c>
      <c r="AK62">
        <v>0.66749999999999998</v>
      </c>
      <c r="AL62">
        <v>0.47865590000000002</v>
      </c>
      <c r="AM62">
        <v>0.59188909999999995</v>
      </c>
      <c r="AN62">
        <v>1221.59177862353</v>
      </c>
      <c r="AO62" s="1">
        <v>1.3108533793516</v>
      </c>
      <c r="AP62">
        <v>2409.7839397859798</v>
      </c>
      <c r="AQ62" s="1">
        <v>3799.95285364453</v>
      </c>
      <c r="AR62" s="1">
        <v>9378.1671596227097</v>
      </c>
      <c r="AS62" s="1">
        <v>955.41858985605597</v>
      </c>
      <c r="AT62">
        <v>608.04400178307799</v>
      </c>
      <c r="AU62">
        <v>17151.366544692301</v>
      </c>
      <c r="AV62" s="1">
        <v>9917.92052458527</v>
      </c>
      <c r="AW62" s="1">
        <v>0.49360342804000001</v>
      </c>
      <c r="AX62">
        <v>6421.4258082129199</v>
      </c>
      <c r="AY62" s="1">
        <v>0.30791586193999998</v>
      </c>
      <c r="AZ62">
        <v>1603.12672014798</v>
      </c>
      <c r="BA62">
        <v>7.8438710750000001E-2</v>
      </c>
      <c r="BB62">
        <v>2480.6064931619599</v>
      </c>
      <c r="BC62" s="1">
        <v>0.12004199928500001</v>
      </c>
      <c r="BD62">
        <v>20423.0795461081</v>
      </c>
      <c r="BE62" s="1">
        <v>0.52582416434599799</v>
      </c>
      <c r="BF62">
        <v>0.246257932182818</v>
      </c>
      <c r="BG62">
        <v>0.15946570958009401</v>
      </c>
      <c r="BH62">
        <v>4.5169327725049502E-2</v>
      </c>
      <c r="BI62">
        <v>2.3282866166040399E-2</v>
      </c>
    </row>
    <row r="63" spans="1:61" x14ac:dyDescent="0.35">
      <c r="A63" t="s">
        <v>1323</v>
      </c>
      <c r="B63" t="s">
        <v>686</v>
      </c>
      <c r="C63">
        <v>84.05</v>
      </c>
      <c r="D63">
        <v>8.9296427278582193</v>
      </c>
      <c r="E63">
        <v>690.08738685000003</v>
      </c>
      <c r="F63" t="e">
        <v>#N/A</v>
      </c>
      <c r="G63" t="e">
        <v>#N/A</v>
      </c>
      <c r="H63" t="e">
        <v>#N/A</v>
      </c>
      <c r="I63">
        <v>3.5115220837852699E-2</v>
      </c>
      <c r="J63">
        <v>0.93610004576885197</v>
      </c>
      <c r="K63">
        <v>2.9788534948099899E-2</v>
      </c>
      <c r="L63">
        <v>0.50197583725211103</v>
      </c>
      <c r="M63">
        <v>5.1255469607475797E-2</v>
      </c>
      <c r="N63">
        <v>0.165611556177783</v>
      </c>
      <c r="O63">
        <v>61256.458901869999</v>
      </c>
      <c r="P63" s="1">
        <v>0.22181592719204199</v>
      </c>
      <c r="Q63">
        <v>0.18189044154256701</v>
      </c>
      <c r="R63">
        <v>0.59629363126539103</v>
      </c>
      <c r="S63">
        <v>8.1195000000000004</v>
      </c>
      <c r="T63">
        <v>80437.790209853003</v>
      </c>
      <c r="U63" s="1">
        <v>91.341347023045998</v>
      </c>
      <c r="V63">
        <v>256069.06491389801</v>
      </c>
      <c r="W63" s="1">
        <v>0.82703350750400695</v>
      </c>
      <c r="X63">
        <v>6.6282454295456802E-2</v>
      </c>
      <c r="Y63">
        <v>0.106684038200536</v>
      </c>
      <c r="Z63">
        <v>0.172966492495993</v>
      </c>
      <c r="AA63">
        <v>256.06906491389799</v>
      </c>
      <c r="AB63">
        <v>6344.4313545899904</v>
      </c>
      <c r="AC63" s="1">
        <v>648.17914020133196</v>
      </c>
      <c r="AD63">
        <v>194302.94041549199</v>
      </c>
      <c r="AE63" s="1" t="e">
        <v>#N/A</v>
      </c>
      <c r="AF63">
        <v>38196.550000000003</v>
      </c>
      <c r="AG63" s="1">
        <v>62155.732665195603</v>
      </c>
      <c r="AH63" s="1">
        <v>35.455208942688301</v>
      </c>
      <c r="AI63">
        <v>22.340107022817101</v>
      </c>
      <c r="AJ63">
        <v>24.507140107962201</v>
      </c>
      <c r="AK63">
        <v>1.5549999999999999</v>
      </c>
      <c r="AL63">
        <v>0.93951605000000005</v>
      </c>
      <c r="AM63">
        <v>1.1722393499999999</v>
      </c>
      <c r="AN63">
        <v>1164.63027848311</v>
      </c>
      <c r="AO63">
        <v>1.3231982758576799</v>
      </c>
      <c r="AP63">
        <v>2375.8788888368799</v>
      </c>
      <c r="AQ63" s="1">
        <v>3780.0904891104401</v>
      </c>
      <c r="AR63" s="1">
        <v>9291.0125424522394</v>
      </c>
      <c r="AS63" s="1">
        <v>955.58049305029704</v>
      </c>
      <c r="AT63">
        <v>563.13782669632997</v>
      </c>
      <c r="AU63">
        <v>16965.700240146201</v>
      </c>
      <c r="AV63" s="1">
        <v>9699.7450294368009</v>
      </c>
      <c r="AW63" s="1">
        <v>0.48688649607000001</v>
      </c>
      <c r="AX63">
        <v>6473.04838116057</v>
      </c>
      <c r="AY63" s="1">
        <v>0.31676958514499998</v>
      </c>
      <c r="AZ63">
        <v>1536.79228769977</v>
      </c>
      <c r="BA63">
        <v>7.6359040099999997E-2</v>
      </c>
      <c r="BB63">
        <v>2433.5888890349001</v>
      </c>
      <c r="BC63" s="1">
        <v>0.119984878665</v>
      </c>
      <c r="BD63">
        <v>20143.174587332</v>
      </c>
      <c r="BE63" s="1">
        <v>0.53619901324325503</v>
      </c>
      <c r="BF63">
        <v>0.24495794346859401</v>
      </c>
      <c r="BG63">
        <v>0.15999902378492301</v>
      </c>
      <c r="BH63">
        <v>3.9957657065414098E-2</v>
      </c>
      <c r="BI63">
        <v>1.8886362437812901E-2</v>
      </c>
    </row>
    <row r="64" spans="1:61" x14ac:dyDescent="0.35">
      <c r="A64" t="s">
        <v>1911</v>
      </c>
      <c r="B64" t="s">
        <v>687</v>
      </c>
      <c r="C64">
        <v>44</v>
      </c>
      <c r="D64">
        <v>30.8565408212874</v>
      </c>
      <c r="E64">
        <v>1182.229501</v>
      </c>
      <c r="F64">
        <v>6.9061037955035799E-3</v>
      </c>
      <c r="G64">
        <v>2.1707378037957002E-2</v>
      </c>
      <c r="H64" t="e">
        <v>#N/A</v>
      </c>
      <c r="I64">
        <v>2.6916751027311499E-2</v>
      </c>
      <c r="J64">
        <v>0.896953364731646</v>
      </c>
      <c r="K64">
        <v>5.56105207026854E-2</v>
      </c>
      <c r="L64">
        <v>0.59323241744586197</v>
      </c>
      <c r="M64">
        <v>1.4010148551788599E-2</v>
      </c>
      <c r="N64">
        <v>0.17340871438830899</v>
      </c>
      <c r="O64">
        <v>62234.472346018498</v>
      </c>
      <c r="P64" s="1">
        <v>0.20760315749763</v>
      </c>
      <c r="Q64">
        <v>0.183537542370622</v>
      </c>
      <c r="R64">
        <v>0.60885930013174805</v>
      </c>
      <c r="S64">
        <v>11.564</v>
      </c>
      <c r="T64">
        <v>84993.792062973502</v>
      </c>
      <c r="U64" s="1">
        <v>112.619625209464</v>
      </c>
      <c r="V64">
        <v>217423.59876524899</v>
      </c>
      <c r="W64" s="1">
        <v>0.73805033612844995</v>
      </c>
      <c r="X64">
        <v>0.13228614412496301</v>
      </c>
      <c r="Y64">
        <v>0.12966351974658699</v>
      </c>
      <c r="Z64">
        <v>0.26194966387155</v>
      </c>
      <c r="AA64">
        <v>217.42359876524901</v>
      </c>
      <c r="AB64">
        <v>6122.6423508673197</v>
      </c>
      <c r="AC64" s="1">
        <v>578.39360640642701</v>
      </c>
      <c r="AD64">
        <v>161875.89497332001</v>
      </c>
      <c r="AE64" s="1" t="e">
        <v>#N/A</v>
      </c>
      <c r="AF64">
        <v>37270.300000000003</v>
      </c>
      <c r="AG64" s="1">
        <v>59302.606779289898</v>
      </c>
      <c r="AH64" s="1">
        <v>38.553152846338797</v>
      </c>
      <c r="AI64">
        <v>22.946013453278301</v>
      </c>
      <c r="AJ64">
        <v>27.3791132231155</v>
      </c>
      <c r="AK64">
        <v>2.0775000000000001</v>
      </c>
      <c r="AL64">
        <v>1.30145595</v>
      </c>
      <c r="AM64">
        <v>1.7647291000000001</v>
      </c>
      <c r="AN64">
        <v>378.25377549975298</v>
      </c>
      <c r="AO64" s="1">
        <v>0.96462021528127495</v>
      </c>
      <c r="AP64">
        <v>2032.71039952809</v>
      </c>
      <c r="AQ64" s="1">
        <v>3042.69449670532</v>
      </c>
      <c r="AR64" s="1">
        <v>8681.5595398937403</v>
      </c>
      <c r="AS64" s="1">
        <v>998.15789641755498</v>
      </c>
      <c r="AT64">
        <v>445.113611042618</v>
      </c>
      <c r="AU64">
        <v>15200.2359435873</v>
      </c>
      <c r="AV64" s="1">
        <v>8714.5026922573197</v>
      </c>
      <c r="AW64" s="1">
        <v>0.50668194761999996</v>
      </c>
      <c r="AX64">
        <v>5119.0168192368301</v>
      </c>
      <c r="AY64" s="1">
        <v>0.289774600035</v>
      </c>
      <c r="AZ64">
        <v>1148.98646981303</v>
      </c>
      <c r="BA64">
        <v>6.542960833E-2</v>
      </c>
      <c r="BB64">
        <v>2408.60364454614</v>
      </c>
      <c r="BC64" s="1">
        <v>0.13811384400000001</v>
      </c>
      <c r="BD64">
        <v>17391.1096258533</v>
      </c>
      <c r="BE64" s="1">
        <v>0.52356700533747302</v>
      </c>
      <c r="BF64">
        <v>0.24261840434382601</v>
      </c>
      <c r="BG64">
        <v>0.17173114611009399</v>
      </c>
      <c r="BH64">
        <v>3.79744545550426E-2</v>
      </c>
      <c r="BI64">
        <v>2.41089896535648E-2</v>
      </c>
    </row>
    <row r="65" spans="1:61" x14ac:dyDescent="0.35">
      <c r="A65" t="s">
        <v>1324</v>
      </c>
      <c r="B65" t="s">
        <v>688</v>
      </c>
      <c r="C65">
        <v>11.2</v>
      </c>
      <c r="D65">
        <v>228.65296238907001</v>
      </c>
      <c r="E65">
        <v>1822.1903373499999</v>
      </c>
      <c r="F65">
        <v>2.0516187300806302E-2</v>
      </c>
      <c r="G65">
        <v>0.21368495552143399</v>
      </c>
      <c r="H65" t="e">
        <v>#N/A</v>
      </c>
      <c r="I65">
        <v>9.6185767335445399E-2</v>
      </c>
      <c r="J65">
        <v>0.58215357374321297</v>
      </c>
      <c r="K65">
        <v>9.0541866555053002E-2</v>
      </c>
      <c r="L65">
        <v>0.68989005161458306</v>
      </c>
      <c r="M65">
        <v>3.6268530109097703E-2</v>
      </c>
      <c r="N65">
        <v>0.17309539572069799</v>
      </c>
      <c r="O65">
        <v>70702.261452424995</v>
      </c>
      <c r="P65" s="1">
        <v>0.22310201605753999</v>
      </c>
      <c r="Q65">
        <v>0.16985934441000999</v>
      </c>
      <c r="R65">
        <v>0.60703863953244996</v>
      </c>
      <c r="S65">
        <v>16.876000000000001</v>
      </c>
      <c r="T65">
        <v>91919.100475337997</v>
      </c>
      <c r="U65" s="1">
        <v>112.675525791672</v>
      </c>
      <c r="V65">
        <v>209406.24517034201</v>
      </c>
      <c r="W65" s="1">
        <v>0.72926914050341396</v>
      </c>
      <c r="X65">
        <v>0.21448285454534999</v>
      </c>
      <c r="Y65">
        <v>5.6248004951237003E-2</v>
      </c>
      <c r="Z65">
        <v>0.27073085949658698</v>
      </c>
      <c r="AA65">
        <v>209.406245170342</v>
      </c>
      <c r="AB65">
        <v>7704.8569944874098</v>
      </c>
      <c r="AC65" s="1">
        <v>780.79070277556798</v>
      </c>
      <c r="AD65">
        <v>139517.37326495801</v>
      </c>
      <c r="AE65" s="1" t="e">
        <v>#N/A</v>
      </c>
      <c r="AF65">
        <v>37703.275000000001</v>
      </c>
      <c r="AG65" s="1">
        <v>56628.494976620401</v>
      </c>
      <c r="AH65" s="1">
        <v>61.342509577394303</v>
      </c>
      <c r="AI65">
        <v>32.158776660905502</v>
      </c>
      <c r="AJ65">
        <v>41.033539184274197</v>
      </c>
      <c r="AK65">
        <v>1.502</v>
      </c>
      <c r="AL65">
        <v>0.91311154999999999</v>
      </c>
      <c r="AM65">
        <v>1.1580936500000001</v>
      </c>
      <c r="AN65">
        <v>120.22993090544099</v>
      </c>
      <c r="AO65" s="1">
        <v>1.1164038838899</v>
      </c>
      <c r="AP65">
        <v>2473.0065986138302</v>
      </c>
      <c r="AQ65" s="1">
        <v>3039.5416454852202</v>
      </c>
      <c r="AR65" s="1">
        <v>9315.3015893800602</v>
      </c>
      <c r="AS65" s="1">
        <v>1182.74578511854</v>
      </c>
      <c r="AT65">
        <v>569.690118097957</v>
      </c>
      <c r="AU65">
        <v>16580.285736695601</v>
      </c>
      <c r="AV65" s="1">
        <v>8112.2281394069596</v>
      </c>
      <c r="AW65" s="1">
        <v>0.44443100239</v>
      </c>
      <c r="AX65">
        <v>6747.0616317399599</v>
      </c>
      <c r="AY65" s="1">
        <v>0.35062775735500001</v>
      </c>
      <c r="AZ65">
        <v>1474.1896288248399</v>
      </c>
      <c r="BA65">
        <v>7.6470617300000002E-2</v>
      </c>
      <c r="BB65">
        <v>2415.0254553658601</v>
      </c>
      <c r="BC65" s="1">
        <v>0.128470622955</v>
      </c>
      <c r="BD65">
        <v>18748.5048553376</v>
      </c>
      <c r="BE65" s="1">
        <v>0.54665946261309295</v>
      </c>
      <c r="BF65">
        <v>0.214069322093727</v>
      </c>
      <c r="BG65">
        <v>0.189792512646865</v>
      </c>
      <c r="BH65">
        <v>2.9378341907897301E-2</v>
      </c>
      <c r="BI65">
        <v>2.0100360738418199E-2</v>
      </c>
    </row>
    <row r="66" spans="1:61" x14ac:dyDescent="0.35">
      <c r="A66" t="s">
        <v>1325</v>
      </c>
      <c r="B66" t="s">
        <v>689</v>
      </c>
      <c r="C66">
        <v>47.05</v>
      </c>
      <c r="D66">
        <v>39.105290825856201</v>
      </c>
      <c r="E66">
        <v>1497.6920626000001</v>
      </c>
      <c r="F66">
        <v>1.11897492289087E-2</v>
      </c>
      <c r="G66">
        <v>1.23716870960211E-2</v>
      </c>
      <c r="H66" t="e">
        <v>#N/A</v>
      </c>
      <c r="I66">
        <v>2.85369546575319E-2</v>
      </c>
      <c r="J66">
        <v>0.92133622148518102</v>
      </c>
      <c r="K66">
        <v>3.5419538709525702E-2</v>
      </c>
      <c r="L66">
        <v>0.38381214015396198</v>
      </c>
      <c r="M66">
        <v>1.2115744026729601E-2</v>
      </c>
      <c r="N66">
        <v>0.14275920290829899</v>
      </c>
      <c r="O66">
        <v>66308.224118943006</v>
      </c>
      <c r="P66" s="1">
        <v>0.19478364726974001</v>
      </c>
      <c r="Q66">
        <v>0.15389606214917201</v>
      </c>
      <c r="R66">
        <v>0.65132029058108898</v>
      </c>
      <c r="S66">
        <v>11.553000000000001</v>
      </c>
      <c r="T66">
        <v>89951.372783696497</v>
      </c>
      <c r="U66" s="1">
        <v>159.17761929502501</v>
      </c>
      <c r="V66">
        <v>273398.362862012</v>
      </c>
      <c r="W66" s="1">
        <v>0.79904755479497003</v>
      </c>
      <c r="X66">
        <v>0.110481451876617</v>
      </c>
      <c r="Y66">
        <v>9.0470993328413005E-2</v>
      </c>
      <c r="Z66">
        <v>0.20095244520503</v>
      </c>
      <c r="AA66">
        <v>273.39836286201199</v>
      </c>
      <c r="AB66">
        <v>7415.5097505047997</v>
      </c>
      <c r="AC66" s="1">
        <v>753.18499363233195</v>
      </c>
      <c r="AD66">
        <v>209423.549075805</v>
      </c>
      <c r="AE66" s="1" t="e">
        <v>#N/A</v>
      </c>
      <c r="AF66">
        <v>44860.35</v>
      </c>
      <c r="AG66" s="1">
        <v>75066.333488399803</v>
      </c>
      <c r="AH66" s="1">
        <v>43.9414724598996</v>
      </c>
      <c r="AI66">
        <v>24.995642681977898</v>
      </c>
      <c r="AJ66">
        <v>27.113957217858601</v>
      </c>
      <c r="AK66">
        <v>1.7524999999999999</v>
      </c>
      <c r="AL66">
        <v>1.2683597499999999</v>
      </c>
      <c r="AM66">
        <v>1.5184065499999999</v>
      </c>
      <c r="AN66">
        <v>1041.86660537752</v>
      </c>
      <c r="AO66" s="1">
        <v>1.02573643458855</v>
      </c>
      <c r="AP66">
        <v>1877.88750379526</v>
      </c>
      <c r="AQ66" s="1">
        <v>2724.6154010497098</v>
      </c>
      <c r="AR66" s="1">
        <v>8194.3967445923208</v>
      </c>
      <c r="AS66" s="1">
        <v>823.56200126338604</v>
      </c>
      <c r="AT66">
        <v>417.21432833325798</v>
      </c>
      <c r="AU66">
        <v>14037.6759790339</v>
      </c>
      <c r="AV66" s="1">
        <v>5929.3929791550499</v>
      </c>
      <c r="AW66" s="1">
        <v>0.38278269931999997</v>
      </c>
      <c r="AX66">
        <v>7345.9507429595496</v>
      </c>
      <c r="AY66" s="1">
        <v>0.45189438923000003</v>
      </c>
      <c r="AZ66">
        <v>1352.2164145460799</v>
      </c>
      <c r="BA66">
        <v>8.2952969170000002E-2</v>
      </c>
      <c r="BB66">
        <v>1268.3816398864799</v>
      </c>
      <c r="BC66" s="1">
        <v>8.2369942274999997E-2</v>
      </c>
      <c r="BD66">
        <v>15895.941776547201</v>
      </c>
      <c r="BE66" s="1">
        <v>0.55604124144457501</v>
      </c>
      <c r="BF66">
        <v>0.236225286016852</v>
      </c>
      <c r="BG66">
        <v>0.14996114363066301</v>
      </c>
      <c r="BH66">
        <v>3.7062351072274499E-2</v>
      </c>
      <c r="BI66">
        <v>2.0709977835635E-2</v>
      </c>
    </row>
    <row r="67" spans="1:61" x14ac:dyDescent="0.35">
      <c r="A67" t="s">
        <v>1326</v>
      </c>
      <c r="B67" t="s">
        <v>690</v>
      </c>
      <c r="C67">
        <v>46.2</v>
      </c>
      <c r="D67">
        <v>21.167404950976401</v>
      </c>
      <c r="E67">
        <v>874.15768794999997</v>
      </c>
      <c r="F67" t="e">
        <v>#N/A</v>
      </c>
      <c r="G67">
        <v>1.48702519661602E-2</v>
      </c>
      <c r="H67" t="e">
        <v>#N/A</v>
      </c>
      <c r="I67">
        <v>3.6010822864997301E-2</v>
      </c>
      <c r="J67">
        <v>0.91584722081045</v>
      </c>
      <c r="K67">
        <v>3.7345925142781802E-2</v>
      </c>
      <c r="L67">
        <v>0.49712890440990398</v>
      </c>
      <c r="M67">
        <v>3.3216925805897503E-2</v>
      </c>
      <c r="N67">
        <v>0.161674547536164</v>
      </c>
      <c r="O67">
        <v>61296.648735453498</v>
      </c>
      <c r="P67" s="1">
        <v>0.22160766601821699</v>
      </c>
      <c r="Q67">
        <v>0.195093134279649</v>
      </c>
      <c r="R67">
        <v>0.58329919970213395</v>
      </c>
      <c r="S67">
        <v>10.154999999999999</v>
      </c>
      <c r="T67">
        <v>83905.787553491493</v>
      </c>
      <c r="U67" s="1">
        <v>92.300409495508305</v>
      </c>
      <c r="V67">
        <v>256191.06691048999</v>
      </c>
      <c r="W67" s="1">
        <v>0.79120640179135304</v>
      </c>
      <c r="X67">
        <v>0.111861631734058</v>
      </c>
      <c r="Y67">
        <v>9.6931966474589598E-2</v>
      </c>
      <c r="Z67">
        <v>0.20879359820864701</v>
      </c>
      <c r="AA67">
        <v>256.19106691049001</v>
      </c>
      <c r="AB67">
        <v>6130.5469121566903</v>
      </c>
      <c r="AC67" s="1">
        <v>666.92053621481296</v>
      </c>
      <c r="AD67">
        <v>188790.88326180799</v>
      </c>
      <c r="AE67" s="1" t="e">
        <v>#N/A</v>
      </c>
      <c r="AF67">
        <v>40775.300000000003</v>
      </c>
      <c r="AG67" s="1">
        <v>65457.740497781997</v>
      </c>
      <c r="AH67" s="1">
        <v>38.396633645608802</v>
      </c>
      <c r="AI67">
        <v>21.734668729403701</v>
      </c>
      <c r="AJ67">
        <v>25.4808915418552</v>
      </c>
      <c r="AK67">
        <v>1.9750000000000001</v>
      </c>
      <c r="AL67">
        <v>1.4372373000000001</v>
      </c>
      <c r="AM67">
        <v>1.7486872</v>
      </c>
      <c r="AN67">
        <v>1588.51202761386</v>
      </c>
      <c r="AO67" s="1">
        <v>1.16020827450638</v>
      </c>
      <c r="AP67">
        <v>2219.1420450416599</v>
      </c>
      <c r="AQ67" s="1">
        <v>3078.0286915995498</v>
      </c>
      <c r="AR67" s="1">
        <v>8913.6876229358495</v>
      </c>
      <c r="AS67" s="1">
        <v>984.27508657362102</v>
      </c>
      <c r="AT67">
        <v>574.86679072340598</v>
      </c>
      <c r="AU67">
        <v>15770.000236874101</v>
      </c>
      <c r="AV67" s="1">
        <v>8126.1491582710696</v>
      </c>
      <c r="AW67" s="1">
        <v>0.44966871560499999</v>
      </c>
      <c r="AX67">
        <v>6833.6530104974099</v>
      </c>
      <c r="AY67" s="1">
        <v>0.35238267760000003</v>
      </c>
      <c r="AZ67">
        <v>1597.88984524428</v>
      </c>
      <c r="BA67">
        <v>8.3898794730000004E-2</v>
      </c>
      <c r="BB67">
        <v>2080.4692870836402</v>
      </c>
      <c r="BC67" s="1">
        <v>0.11404981204</v>
      </c>
      <c r="BD67">
        <v>18638.161301096399</v>
      </c>
      <c r="BE67" s="1">
        <v>0.53139344170597202</v>
      </c>
      <c r="BF67">
        <v>0.23989821259095001</v>
      </c>
      <c r="BG67">
        <v>0.17185243435398001</v>
      </c>
      <c r="BH67">
        <v>3.6149374916379998E-2</v>
      </c>
      <c r="BI67">
        <v>2.0706536432718699E-2</v>
      </c>
    </row>
    <row r="68" spans="1:61" x14ac:dyDescent="0.35">
      <c r="A68" t="s">
        <v>1327</v>
      </c>
      <c r="B68" t="s">
        <v>691</v>
      </c>
      <c r="C68">
        <v>34.25</v>
      </c>
      <c r="D68">
        <v>159.11112464953001</v>
      </c>
      <c r="E68">
        <v>4809.6672447499996</v>
      </c>
      <c r="F68">
        <v>2.39891441131794E-2</v>
      </c>
      <c r="G68">
        <v>3.7850743702835601E-2</v>
      </c>
      <c r="H68">
        <v>2.3954329741300699E-3</v>
      </c>
      <c r="I68">
        <v>6.0599019250211099E-2</v>
      </c>
      <c r="J68">
        <v>0.82280071209513606</v>
      </c>
      <c r="K68">
        <v>5.3459478402581799E-2</v>
      </c>
      <c r="L68">
        <v>0.32553553006611102</v>
      </c>
      <c r="M68">
        <v>2.2494849223191501E-2</v>
      </c>
      <c r="N68">
        <v>0.15144824166092799</v>
      </c>
      <c r="O68">
        <v>77327.940685833499</v>
      </c>
      <c r="P68" s="1">
        <v>0.17345227233245</v>
      </c>
      <c r="Q68">
        <v>0.177253963424894</v>
      </c>
      <c r="R68">
        <v>0.64929376424265695</v>
      </c>
      <c r="S68">
        <v>34.140500000000003</v>
      </c>
      <c r="T68">
        <v>103509.33616923301</v>
      </c>
      <c r="U68" s="1">
        <v>148.43874824589901</v>
      </c>
      <c r="V68">
        <v>284350.18883183302</v>
      </c>
      <c r="W68" s="1">
        <v>0.79392747191326296</v>
      </c>
      <c r="X68">
        <v>0.165346093357293</v>
      </c>
      <c r="Y68">
        <v>4.0726434729444302E-2</v>
      </c>
      <c r="Z68">
        <v>0.20607252808673701</v>
      </c>
      <c r="AA68">
        <v>284.35018883183301</v>
      </c>
      <c r="AB68">
        <v>9219.1209247596998</v>
      </c>
      <c r="AC68" s="1">
        <v>948.59302738024996</v>
      </c>
      <c r="AD68">
        <v>225914.655751613</v>
      </c>
      <c r="AE68" s="1" t="e">
        <v>#N/A</v>
      </c>
      <c r="AF68">
        <v>48669.625</v>
      </c>
      <c r="AG68" s="1">
        <v>85318.841167879596</v>
      </c>
      <c r="AH68" s="1">
        <v>62.5263905094913</v>
      </c>
      <c r="AI68">
        <v>30.139474379672698</v>
      </c>
      <c r="AJ68">
        <v>35.7585850796725</v>
      </c>
      <c r="AK68">
        <v>2.2825000000000002</v>
      </c>
      <c r="AL68">
        <v>1.7591899</v>
      </c>
      <c r="AM68">
        <v>2.0182972000000001</v>
      </c>
      <c r="AN68">
        <v>175.488032850271</v>
      </c>
      <c r="AO68" s="1">
        <v>0.81531997545278001</v>
      </c>
      <c r="AP68">
        <v>1779.38669743423</v>
      </c>
      <c r="AQ68" s="1">
        <v>2577.8954289755902</v>
      </c>
      <c r="AR68" s="1">
        <v>8697.1487201280597</v>
      </c>
      <c r="AS68" s="1">
        <v>993.96957055847099</v>
      </c>
      <c r="AT68">
        <v>468.50785748836898</v>
      </c>
      <c r="AU68">
        <v>14516.908274584701</v>
      </c>
      <c r="AV68" s="1">
        <v>4438.6452653331698</v>
      </c>
      <c r="AW68" s="1">
        <v>0.29986581142000002</v>
      </c>
      <c r="AX68">
        <v>8093.1255135507699</v>
      </c>
      <c r="AY68" s="1">
        <v>0.53645447659000001</v>
      </c>
      <c r="AZ68">
        <v>1334.36897320193</v>
      </c>
      <c r="BA68" s="1">
        <v>8.9690885740000004E-2</v>
      </c>
      <c r="BB68">
        <v>1109.9831649323401</v>
      </c>
      <c r="BC68" s="1">
        <v>7.3988826234999999E-2</v>
      </c>
      <c r="BD68">
        <v>14976.1229170182</v>
      </c>
      <c r="BE68" s="1">
        <v>0.58703311288313298</v>
      </c>
      <c r="BF68">
        <v>0.23743513163261401</v>
      </c>
      <c r="BG68">
        <v>0.128529082675328</v>
      </c>
      <c r="BH68">
        <v>3.0340931583847999E-2</v>
      </c>
      <c r="BI68">
        <v>1.66617412250766E-2</v>
      </c>
    </row>
    <row r="69" spans="1:61" x14ac:dyDescent="0.35">
      <c r="A69" t="s">
        <v>1328</v>
      </c>
      <c r="B69" t="s">
        <v>692</v>
      </c>
      <c r="C69">
        <v>62.25</v>
      </c>
      <c r="D69">
        <v>38.063578899075303</v>
      </c>
      <c r="E69">
        <v>1908.6299441000001</v>
      </c>
      <c r="F69">
        <v>1.3630111588168599E-2</v>
      </c>
      <c r="G69">
        <v>2.2702050089308999E-2</v>
      </c>
      <c r="H69" t="e">
        <v>#N/A</v>
      </c>
      <c r="I69">
        <v>7.6262879718693305E-2</v>
      </c>
      <c r="J69">
        <v>0.83496217731741196</v>
      </c>
      <c r="K69">
        <v>5.7039254263789703E-2</v>
      </c>
      <c r="L69">
        <v>0.50412770231217097</v>
      </c>
      <c r="M69">
        <v>2.07134376897678E-2</v>
      </c>
      <c r="N69">
        <v>0.15906913938053499</v>
      </c>
      <c r="O69">
        <v>66701.040851749494</v>
      </c>
      <c r="P69" s="1">
        <v>0.191014431295464</v>
      </c>
      <c r="Q69">
        <v>0.15575599545438101</v>
      </c>
      <c r="R69">
        <v>0.65322957325015596</v>
      </c>
      <c r="S69">
        <v>15.449</v>
      </c>
      <c r="T69">
        <v>87716.020822985505</v>
      </c>
      <c r="U69" s="1">
        <v>131.857671090754</v>
      </c>
      <c r="V69">
        <v>219169.832474647</v>
      </c>
      <c r="W69" s="1">
        <v>0.76767797435857699</v>
      </c>
      <c r="X69">
        <v>0.157644440293494</v>
      </c>
      <c r="Y69">
        <v>7.4677585347928899E-2</v>
      </c>
      <c r="Z69">
        <v>0.23232202564142301</v>
      </c>
      <c r="AA69">
        <v>219.169832474647</v>
      </c>
      <c r="AB69">
        <v>6625.4612886704899</v>
      </c>
      <c r="AC69" s="1">
        <v>624.18207241759603</v>
      </c>
      <c r="AD69">
        <v>163220.136358118</v>
      </c>
      <c r="AE69" s="1" t="e">
        <v>#N/A</v>
      </c>
      <c r="AF69">
        <v>40555.474999999999</v>
      </c>
      <c r="AG69" s="1">
        <v>64039.656990001102</v>
      </c>
      <c r="AH69" s="1">
        <v>43.570775770075599</v>
      </c>
      <c r="AI69">
        <v>24.870863307416599</v>
      </c>
      <c r="AJ69">
        <v>31.787881293533701</v>
      </c>
      <c r="AK69">
        <v>2.0055000000000001</v>
      </c>
      <c r="AL69">
        <v>1.2128080999999999</v>
      </c>
      <c r="AM69">
        <v>1.7581220500000001</v>
      </c>
      <c r="AN69">
        <v>737.07634536107503</v>
      </c>
      <c r="AO69" s="1">
        <v>1.04571987021156</v>
      </c>
      <c r="AP69">
        <v>1741.39671931983</v>
      </c>
      <c r="AQ69" s="1">
        <v>2838.1485478516602</v>
      </c>
      <c r="AR69" s="1">
        <v>8339.5140676680803</v>
      </c>
      <c r="AS69" s="1">
        <v>1007.2320907148101</v>
      </c>
      <c r="AT69">
        <v>427.55020982400299</v>
      </c>
      <c r="AU69">
        <v>14353.8416353784</v>
      </c>
      <c r="AV69" s="1">
        <v>6775.9725975092097</v>
      </c>
      <c r="AW69" s="1">
        <v>0.435996102765</v>
      </c>
      <c r="AX69">
        <v>6060.1128068006301</v>
      </c>
      <c r="AY69" s="1">
        <v>0.38639550919999999</v>
      </c>
      <c r="AZ69">
        <v>1106.9580053754901</v>
      </c>
      <c r="BA69">
        <v>7.0745431819999996E-2</v>
      </c>
      <c r="BB69">
        <v>1682.02507653971</v>
      </c>
      <c r="BC69" s="1">
        <v>0.10686295621</v>
      </c>
      <c r="BD69">
        <v>15625.068486225</v>
      </c>
      <c r="BE69" s="1">
        <v>0.56109619268073396</v>
      </c>
      <c r="BF69">
        <v>0.23394310487570699</v>
      </c>
      <c r="BG69">
        <v>0.15590925690810201</v>
      </c>
      <c r="BH69">
        <v>3.13166638305468E-2</v>
      </c>
      <c r="BI69">
        <v>1.7734781704909799E-2</v>
      </c>
    </row>
    <row r="70" spans="1:61" x14ac:dyDescent="0.35">
      <c r="A70" t="s">
        <v>1329</v>
      </c>
      <c r="B70" t="s">
        <v>693</v>
      </c>
      <c r="C70">
        <v>108.2</v>
      </c>
      <c r="D70">
        <v>7.0706544398741302</v>
      </c>
      <c r="E70">
        <v>729.67793904999996</v>
      </c>
      <c r="F70">
        <v>2.37136802801345E-2</v>
      </c>
      <c r="G70" t="e">
        <v>#N/A</v>
      </c>
      <c r="H70" t="e">
        <v>#N/A</v>
      </c>
      <c r="I70">
        <v>2.6285191686242802E-2</v>
      </c>
      <c r="J70">
        <v>0.94431939412030297</v>
      </c>
      <c r="K70">
        <v>2.5678989562008099E-2</v>
      </c>
      <c r="L70">
        <v>0.41898192952480001</v>
      </c>
      <c r="M70">
        <v>2.2399519500295E-2</v>
      </c>
      <c r="N70">
        <v>0.158055023167221</v>
      </c>
      <c r="O70">
        <v>63246.504873030499</v>
      </c>
      <c r="P70" s="1">
        <v>0.21603868079237501</v>
      </c>
      <c r="Q70">
        <v>0.16281508263223299</v>
      </c>
      <c r="R70">
        <v>0.62114623657539203</v>
      </c>
      <c r="S70">
        <v>8.0295000000000005</v>
      </c>
      <c r="T70">
        <v>81036.604927705499</v>
      </c>
      <c r="U70" s="1">
        <v>95.487255952915206</v>
      </c>
      <c r="V70">
        <v>253365.17640697499</v>
      </c>
      <c r="W70" s="1">
        <v>0.81578674391137496</v>
      </c>
      <c r="X70">
        <v>4.5539492126243197E-2</v>
      </c>
      <c r="Y70">
        <v>0.13867376396238201</v>
      </c>
      <c r="Z70">
        <v>0.18421325608862499</v>
      </c>
      <c r="AA70">
        <v>253.365176406975</v>
      </c>
      <c r="AB70">
        <v>5911.9379168944897</v>
      </c>
      <c r="AC70" s="1">
        <v>592.32370349671498</v>
      </c>
      <c r="AD70">
        <v>195565.33651889701</v>
      </c>
      <c r="AE70" s="1" t="e">
        <v>#N/A</v>
      </c>
      <c r="AF70">
        <v>40798.175000000003</v>
      </c>
      <c r="AG70" s="1">
        <v>65331.002694029899</v>
      </c>
      <c r="AH70" s="1">
        <v>31.6084292439946</v>
      </c>
      <c r="AI70">
        <v>21.1779739186988</v>
      </c>
      <c r="AJ70">
        <v>23.524374702444799</v>
      </c>
      <c r="AK70">
        <v>1.24</v>
      </c>
      <c r="AL70">
        <v>0.62425264999999996</v>
      </c>
      <c r="AM70">
        <v>0.89492749999999999</v>
      </c>
      <c r="AN70">
        <v>1640.3669867123599</v>
      </c>
      <c r="AO70" s="1">
        <v>1.4155480258066</v>
      </c>
      <c r="AP70">
        <v>2276.01185672476</v>
      </c>
      <c r="AQ70" s="1">
        <v>3535.9468441384802</v>
      </c>
      <c r="AR70" s="1">
        <v>9015.1577567955301</v>
      </c>
      <c r="AS70" s="1">
        <v>993.15290743099399</v>
      </c>
      <c r="AT70">
        <v>411.60573277584899</v>
      </c>
      <c r="AU70">
        <v>16231.875097865601</v>
      </c>
      <c r="AV70" s="1">
        <v>9067.83478194286</v>
      </c>
      <c r="AW70" s="1">
        <v>0.48066384130500001</v>
      </c>
      <c r="AX70">
        <v>6655.7038739852396</v>
      </c>
      <c r="AY70" s="1">
        <v>0.34618688213999999</v>
      </c>
      <c r="AZ70">
        <v>1711.5404220196599</v>
      </c>
      <c r="BA70">
        <v>8.8792885500000002E-2</v>
      </c>
      <c r="BB70">
        <v>1629.1406749304199</v>
      </c>
      <c r="BC70" s="1">
        <v>8.4356391035000006E-2</v>
      </c>
      <c r="BD70">
        <v>19064.219752878202</v>
      </c>
      <c r="BE70" s="1">
        <v>0.53298662690383403</v>
      </c>
      <c r="BF70">
        <v>0.23761618406554899</v>
      </c>
      <c r="BG70">
        <v>0.16401909628632499</v>
      </c>
      <c r="BH70">
        <v>4.0284101472171402E-2</v>
      </c>
      <c r="BI70">
        <v>2.5093991272120499E-2</v>
      </c>
    </row>
    <row r="71" spans="1:61" x14ac:dyDescent="0.35">
      <c r="A71" t="s">
        <v>1330</v>
      </c>
      <c r="B71" t="s">
        <v>694</v>
      </c>
      <c r="C71">
        <v>88.7</v>
      </c>
      <c r="D71">
        <v>22.420555824926701</v>
      </c>
      <c r="E71">
        <v>1672.1247218000001</v>
      </c>
      <c r="F71">
        <v>1.47309680282248E-2</v>
      </c>
      <c r="G71">
        <v>2.3294173793060001E-2</v>
      </c>
      <c r="H71" t="e">
        <v>#N/A</v>
      </c>
      <c r="I71">
        <v>6.1585724138503599E-2</v>
      </c>
      <c r="J71">
        <v>0.84459729139693196</v>
      </c>
      <c r="K71">
        <v>6.3565802584756095E-2</v>
      </c>
      <c r="L71">
        <v>0.58048767507210197</v>
      </c>
      <c r="M71">
        <v>2.9445757875456599E-2</v>
      </c>
      <c r="N71">
        <v>0.17409698226635301</v>
      </c>
      <c r="O71">
        <v>65671.555741347998</v>
      </c>
      <c r="P71" s="1">
        <v>0.18830774990494301</v>
      </c>
      <c r="Q71">
        <v>0.16656361645379</v>
      </c>
      <c r="R71">
        <v>0.64512863364126705</v>
      </c>
      <c r="S71">
        <v>14.214</v>
      </c>
      <c r="T71">
        <v>89755.605967777999</v>
      </c>
      <c r="U71" s="1">
        <v>127.43552543613301</v>
      </c>
      <c r="V71">
        <v>263850.99981325201</v>
      </c>
      <c r="W71" s="1">
        <v>0.738427004735143</v>
      </c>
      <c r="X71">
        <v>0.16045475669220699</v>
      </c>
      <c r="Y71">
        <v>0.10111823857265</v>
      </c>
      <c r="Z71">
        <v>0.261572995264857</v>
      </c>
      <c r="AA71">
        <v>263.85099981325197</v>
      </c>
      <c r="AB71">
        <v>6445.5994178499604</v>
      </c>
      <c r="AC71" s="1">
        <v>661.63686475825602</v>
      </c>
      <c r="AD71">
        <v>194623.25363866301</v>
      </c>
      <c r="AE71" s="1" t="e">
        <v>#N/A</v>
      </c>
      <c r="AF71">
        <v>38253.25</v>
      </c>
      <c r="AG71" s="1">
        <v>63845.066654906099</v>
      </c>
      <c r="AH71" s="1">
        <v>39.983970294322397</v>
      </c>
      <c r="AI71">
        <v>22.1326126095341</v>
      </c>
      <c r="AJ71">
        <v>26.9447528627732</v>
      </c>
      <c r="AK71">
        <v>1.488</v>
      </c>
      <c r="AL71">
        <v>0.83100474999999996</v>
      </c>
      <c r="AM71">
        <v>1.2270272499999999</v>
      </c>
      <c r="AN71">
        <v>1041.9319002013499</v>
      </c>
      <c r="AO71" s="1">
        <v>1.1480389260727899</v>
      </c>
      <c r="AP71">
        <v>1856.1573029313499</v>
      </c>
      <c r="AQ71" s="1">
        <v>3121.2763554788498</v>
      </c>
      <c r="AR71" s="1">
        <v>8716.0000389445104</v>
      </c>
      <c r="AS71" s="1">
        <v>1034.3320982401201</v>
      </c>
      <c r="AT71">
        <v>440.36882322547598</v>
      </c>
      <c r="AU71">
        <v>15168.134618820301</v>
      </c>
      <c r="AV71" s="1">
        <v>7098.4660347751096</v>
      </c>
      <c r="AW71" s="1">
        <v>0.42344544565999997</v>
      </c>
      <c r="AX71">
        <v>6348.5253749747399</v>
      </c>
      <c r="AY71" s="1">
        <v>0.37196619808499998</v>
      </c>
      <c r="AZ71">
        <v>1159.04498602172</v>
      </c>
      <c r="BA71">
        <v>6.8703121000000006E-2</v>
      </c>
      <c r="BB71">
        <v>2306.25459052322</v>
      </c>
      <c r="BC71" s="1">
        <v>0.13588523525000001</v>
      </c>
      <c r="BD71">
        <v>16912.2909862948</v>
      </c>
      <c r="BE71" s="1">
        <v>0.54811184370053401</v>
      </c>
      <c r="BF71">
        <v>0.240186997948483</v>
      </c>
      <c r="BG71">
        <v>0.15379510020985901</v>
      </c>
      <c r="BH71">
        <v>3.6613823862471202E-2</v>
      </c>
      <c r="BI71">
        <v>2.1292234278652299E-2</v>
      </c>
    </row>
    <row r="72" spans="1:61" x14ac:dyDescent="0.35">
      <c r="A72" t="s">
        <v>1912</v>
      </c>
      <c r="B72" t="s">
        <v>695</v>
      </c>
      <c r="C72">
        <v>128.75</v>
      </c>
      <c r="D72">
        <v>12.970532776740701</v>
      </c>
      <c r="E72">
        <v>1421.56465215</v>
      </c>
      <c r="F72">
        <v>8.1868913215808903E-3</v>
      </c>
      <c r="G72">
        <v>1.10725263303039E-2</v>
      </c>
      <c r="H72" t="e">
        <v>#N/A</v>
      </c>
      <c r="I72">
        <v>2.1271954344922302E-2</v>
      </c>
      <c r="J72">
        <v>0.93927384511353096</v>
      </c>
      <c r="K72">
        <v>2.9163896390989701E-2</v>
      </c>
      <c r="L72">
        <v>0.58442323046933897</v>
      </c>
      <c r="M72">
        <v>9.3055552075797E-3</v>
      </c>
      <c r="N72">
        <v>0.16838151655592301</v>
      </c>
      <c r="O72">
        <v>63898.327811533003</v>
      </c>
      <c r="P72" s="1">
        <v>0.189577927061155</v>
      </c>
      <c r="Q72">
        <v>0.170918372951992</v>
      </c>
      <c r="R72">
        <v>0.63950369998685297</v>
      </c>
      <c r="S72">
        <v>13.3035</v>
      </c>
      <c r="T72">
        <v>86673.282786999</v>
      </c>
      <c r="U72" s="1">
        <v>116.107362205988</v>
      </c>
      <c r="V72">
        <v>238490.723662515</v>
      </c>
      <c r="W72" s="1">
        <v>0.74484617340745196</v>
      </c>
      <c r="X72">
        <v>0.102707284902454</v>
      </c>
      <c r="Y72">
        <v>0.152446541690094</v>
      </c>
      <c r="Z72">
        <v>0.25515382659254798</v>
      </c>
      <c r="AA72">
        <v>238.49072366251499</v>
      </c>
      <c r="AB72">
        <v>6263.7318180687898</v>
      </c>
      <c r="AC72" s="1">
        <v>523.92302159221299</v>
      </c>
      <c r="AD72">
        <v>182647.782401709</v>
      </c>
      <c r="AE72" s="1" t="e">
        <v>#N/A</v>
      </c>
      <c r="AF72">
        <v>39556.9</v>
      </c>
      <c r="AG72" s="1">
        <v>61533.937728191901</v>
      </c>
      <c r="AH72" s="1">
        <v>29.921166557319001</v>
      </c>
      <c r="AI72">
        <v>21.657636052956001</v>
      </c>
      <c r="AJ72">
        <v>22.361097358373701</v>
      </c>
      <c r="AK72">
        <v>1.1825000000000001</v>
      </c>
      <c r="AL72">
        <v>0.80831050000000004</v>
      </c>
      <c r="AM72">
        <v>0.99269905000000003</v>
      </c>
      <c r="AN72">
        <v>560.35027600189301</v>
      </c>
      <c r="AO72" s="1">
        <v>0.99595989739968704</v>
      </c>
      <c r="AP72">
        <v>1970.1412350287901</v>
      </c>
      <c r="AQ72" s="1">
        <v>3432.1415532667902</v>
      </c>
      <c r="AR72" s="1">
        <v>8913.9666085220506</v>
      </c>
      <c r="AS72" s="1">
        <v>896.45222692726702</v>
      </c>
      <c r="AT72">
        <v>412.76904170447602</v>
      </c>
      <c r="AU72">
        <v>15625.4706654494</v>
      </c>
      <c r="AV72" s="1">
        <v>8635.6769021395903</v>
      </c>
      <c r="AW72" s="1">
        <v>0.49967328287000001</v>
      </c>
      <c r="AX72">
        <v>5308.9250897499496</v>
      </c>
      <c r="AY72" s="1">
        <v>0.30002525282499998</v>
      </c>
      <c r="AZ72">
        <v>1174.64990431365</v>
      </c>
      <c r="BA72">
        <v>6.6429883554999999E-2</v>
      </c>
      <c r="BB72">
        <v>2344.47633103314</v>
      </c>
      <c r="BC72" s="1">
        <v>0.133871580755</v>
      </c>
      <c r="BD72">
        <v>17463.728227236301</v>
      </c>
      <c r="BE72" s="1">
        <v>0.52777479900102098</v>
      </c>
      <c r="BF72">
        <v>0.242899268305801</v>
      </c>
      <c r="BG72">
        <v>0.16238535849949801</v>
      </c>
      <c r="BH72">
        <v>4.6053554639147003E-2</v>
      </c>
      <c r="BI72">
        <v>2.0887019554532801E-2</v>
      </c>
    </row>
    <row r="73" spans="1:61" x14ac:dyDescent="0.35">
      <c r="A73" t="s">
        <v>1913</v>
      </c>
      <c r="B73" t="s">
        <v>696</v>
      </c>
      <c r="C73">
        <v>84.6</v>
      </c>
      <c r="D73">
        <v>25.116699299014599</v>
      </c>
      <c r="E73">
        <v>1711.5665128999999</v>
      </c>
      <c r="F73">
        <v>1.8516445387225699E-2</v>
      </c>
      <c r="G73">
        <v>1.60875343360685E-2</v>
      </c>
      <c r="H73" t="e">
        <v>#N/A</v>
      </c>
      <c r="I73">
        <v>4.4560939056410398E-2</v>
      </c>
      <c r="J73">
        <v>0.89625792662216297</v>
      </c>
      <c r="K73">
        <v>3.3260610403228502E-2</v>
      </c>
      <c r="L73">
        <v>0.29844588596065202</v>
      </c>
      <c r="M73">
        <v>3.2219236413797203E-2</v>
      </c>
      <c r="N73">
        <v>0.13079193228668701</v>
      </c>
      <c r="O73">
        <v>67667.288699846002</v>
      </c>
      <c r="P73" s="1">
        <v>0.17942183612998</v>
      </c>
      <c r="Q73">
        <v>0.177793289173101</v>
      </c>
      <c r="R73">
        <v>0.64278487469691803</v>
      </c>
      <c r="S73">
        <v>12.913500000000001</v>
      </c>
      <c r="T73">
        <v>94744.887817705501</v>
      </c>
      <c r="U73" s="1">
        <v>139.9099376712</v>
      </c>
      <c r="V73">
        <v>317249.940782497</v>
      </c>
      <c r="W73" s="1">
        <v>0.84020402158956198</v>
      </c>
      <c r="X73">
        <v>7.41963430902009E-2</v>
      </c>
      <c r="Y73">
        <v>8.5599635320237205E-2</v>
      </c>
      <c r="Z73">
        <v>0.15979597841043799</v>
      </c>
      <c r="AA73">
        <v>317.24994078249699</v>
      </c>
      <c r="AB73">
        <v>7895.8087683062704</v>
      </c>
      <c r="AC73" s="1">
        <v>817.72735473251601</v>
      </c>
      <c r="AD73">
        <v>245312.02697467001</v>
      </c>
      <c r="AE73" s="1" t="e">
        <v>#N/A</v>
      </c>
      <c r="AF73">
        <v>50372.55</v>
      </c>
      <c r="AG73" s="1">
        <v>92701.683043764002</v>
      </c>
      <c r="AH73" s="1">
        <v>42.183607244612404</v>
      </c>
      <c r="AI73">
        <v>23.254992734833198</v>
      </c>
      <c r="AJ73">
        <v>25.395620872078801</v>
      </c>
      <c r="AK73">
        <v>1.8169999999999999</v>
      </c>
      <c r="AL73">
        <v>1.1877728000000001</v>
      </c>
      <c r="AM73">
        <v>1.42591545</v>
      </c>
      <c r="AN73">
        <v>1353.6128560505499</v>
      </c>
      <c r="AO73">
        <v>0.91176249908904405</v>
      </c>
      <c r="AP73">
        <v>2009.09517417451</v>
      </c>
      <c r="AQ73" s="1">
        <v>3026.8333650067402</v>
      </c>
      <c r="AR73" s="1">
        <v>7991.0965102370801</v>
      </c>
      <c r="AS73" s="1">
        <v>829.23534874198901</v>
      </c>
      <c r="AT73">
        <v>417.42997962241901</v>
      </c>
      <c r="AU73">
        <v>14273.690377782699</v>
      </c>
      <c r="AV73" s="1">
        <v>5324.6074220990404</v>
      </c>
      <c r="AW73" s="1">
        <v>0.34659495087499997</v>
      </c>
      <c r="AX73">
        <v>7961.6734795016</v>
      </c>
      <c r="AY73" s="1">
        <v>0.49816147823500001</v>
      </c>
      <c r="AZ73">
        <v>1490.2878613299899</v>
      </c>
      <c r="BA73">
        <v>9.4764834014999993E-2</v>
      </c>
      <c r="BB73">
        <v>940.03467757944998</v>
      </c>
      <c r="BC73" s="1">
        <v>6.0478736844999999E-2</v>
      </c>
      <c r="BD73">
        <v>15716.6034405101</v>
      </c>
      <c r="BE73" s="1">
        <v>0.54598472089108596</v>
      </c>
      <c r="BF73">
        <v>0.22827631961337499</v>
      </c>
      <c r="BG73">
        <v>0.16256730798180699</v>
      </c>
      <c r="BH73">
        <v>4.3407935250369602E-2</v>
      </c>
      <c r="BI73">
        <v>1.97637162633632E-2</v>
      </c>
    </row>
    <row r="74" spans="1:61" x14ac:dyDescent="0.35">
      <c r="A74" t="s">
        <v>1331</v>
      </c>
      <c r="B74" t="s">
        <v>697</v>
      </c>
      <c r="C74">
        <v>78</v>
      </c>
      <c r="D74">
        <v>26.093110885944199</v>
      </c>
      <c r="E74">
        <v>1751.1606683499999</v>
      </c>
      <c r="F74">
        <v>1.9665856297933201E-2</v>
      </c>
      <c r="G74">
        <v>1.6095562599926699E-2</v>
      </c>
      <c r="H74" t="e">
        <v>#N/A</v>
      </c>
      <c r="I74">
        <v>4.2910143618576299E-2</v>
      </c>
      <c r="J74">
        <v>0.89494975668941801</v>
      </c>
      <c r="K74">
        <v>3.2722342266273602E-2</v>
      </c>
      <c r="L74">
        <v>0.23835852388439399</v>
      </c>
      <c r="M74">
        <v>3.3275132269366903E-2</v>
      </c>
      <c r="N74">
        <v>0.116752364901708</v>
      </c>
      <c r="O74">
        <v>69651.738450104502</v>
      </c>
      <c r="P74" s="1">
        <v>0.173987230521882</v>
      </c>
      <c r="Q74">
        <v>0.17936479405896599</v>
      </c>
      <c r="R74">
        <v>0.64664797541915098</v>
      </c>
      <c r="S74">
        <v>12.926500000000001</v>
      </c>
      <c r="T74">
        <v>95031.502171606495</v>
      </c>
      <c r="U74" s="1">
        <v>138.66633178250399</v>
      </c>
      <c r="V74">
        <v>336331.79148238897</v>
      </c>
      <c r="W74" s="1">
        <v>0.83771988799152697</v>
      </c>
      <c r="X74">
        <v>9.19415275160166E-2</v>
      </c>
      <c r="Y74">
        <v>7.0338584492456294E-2</v>
      </c>
      <c r="Z74">
        <v>0.162280112008473</v>
      </c>
      <c r="AA74">
        <v>336.33179148238901</v>
      </c>
      <c r="AB74">
        <v>8415.3023089545095</v>
      </c>
      <c r="AC74" s="1">
        <v>875.44553441575397</v>
      </c>
      <c r="AD74">
        <v>256819.64043781999</v>
      </c>
      <c r="AE74" s="1" t="e">
        <v>#N/A</v>
      </c>
      <c r="AF74">
        <v>53037.25</v>
      </c>
      <c r="AG74" s="1">
        <v>100580.70494419801</v>
      </c>
      <c r="AH74" s="1">
        <v>42.615750882115996</v>
      </c>
      <c r="AI74">
        <v>23.289087718544199</v>
      </c>
      <c r="AJ74">
        <v>25.334199872852999</v>
      </c>
      <c r="AK74">
        <v>1.3714999999999999</v>
      </c>
      <c r="AL74">
        <v>0.93034684999999995</v>
      </c>
      <c r="AM74">
        <v>1.1227052500000001</v>
      </c>
      <c r="AN74">
        <v>1802.4724551376501</v>
      </c>
      <c r="AO74" s="1">
        <v>0.971266222255601</v>
      </c>
      <c r="AP74">
        <v>1976.9450670035201</v>
      </c>
      <c r="AQ74" s="1">
        <v>2900.1347994738298</v>
      </c>
      <c r="AR74" s="1">
        <v>7931.8951690938502</v>
      </c>
      <c r="AS74" s="1">
        <v>806.96283073225402</v>
      </c>
      <c r="AT74">
        <v>461.84970697184798</v>
      </c>
      <c r="AU74">
        <v>14077.7875732753</v>
      </c>
      <c r="AV74" s="1">
        <v>4627.10627029441</v>
      </c>
      <c r="AW74" s="1">
        <v>0.29592018935999997</v>
      </c>
      <c r="AX74">
        <v>8916.9239382874093</v>
      </c>
      <c r="AY74" s="1">
        <v>0.555618102595</v>
      </c>
      <c r="AZ74">
        <v>1477.8386231618499</v>
      </c>
      <c r="BA74">
        <v>9.2798060449999997E-2</v>
      </c>
      <c r="BB74">
        <v>885.05588262118499</v>
      </c>
      <c r="BC74" s="1">
        <v>5.5663647585000003E-2</v>
      </c>
      <c r="BD74">
        <v>15906.924714364901</v>
      </c>
      <c r="BE74" s="1">
        <v>0.55133936866246602</v>
      </c>
      <c r="BF74">
        <v>0.22960308096741899</v>
      </c>
      <c r="BG74">
        <v>0.15355487216636499</v>
      </c>
      <c r="BH74">
        <v>4.16369962832338E-2</v>
      </c>
      <c r="BI74">
        <v>2.3865681920515899E-2</v>
      </c>
    </row>
    <row r="75" spans="1:61" x14ac:dyDescent="0.35">
      <c r="A75" t="s">
        <v>1332</v>
      </c>
      <c r="B75" t="s">
        <v>698</v>
      </c>
      <c r="C75">
        <v>18.149999999999999</v>
      </c>
      <c r="D75">
        <v>126.89968963040999</v>
      </c>
      <c r="E75">
        <v>1423.7677861</v>
      </c>
      <c r="F75">
        <v>1.55584570934894E-2</v>
      </c>
      <c r="G75">
        <v>4.2820785978259501E-2</v>
      </c>
      <c r="H75" t="e">
        <v>#N/A</v>
      </c>
      <c r="I75">
        <v>4.5076804422069197E-2</v>
      </c>
      <c r="J75">
        <v>0.84072586133767702</v>
      </c>
      <c r="K75">
        <v>6.9649176691169504E-2</v>
      </c>
      <c r="L75">
        <v>0.69155952208868099</v>
      </c>
      <c r="M75">
        <v>3.3357165008415499E-2</v>
      </c>
      <c r="N75">
        <v>0.18572320476083301</v>
      </c>
      <c r="O75">
        <v>63881.243151319002</v>
      </c>
      <c r="P75" s="1">
        <v>0.22246783311983401</v>
      </c>
      <c r="Q75">
        <v>0.16820819764219999</v>
      </c>
      <c r="R75">
        <v>0.60932396923796595</v>
      </c>
      <c r="S75">
        <v>14.2445</v>
      </c>
      <c r="T75">
        <v>80108.964519809495</v>
      </c>
      <c r="U75" s="1">
        <v>101.03940062949199</v>
      </c>
      <c r="V75">
        <v>181926.52682835099</v>
      </c>
      <c r="W75" s="1">
        <v>0.72797875478034302</v>
      </c>
      <c r="X75">
        <v>0.177517544066053</v>
      </c>
      <c r="Y75">
        <v>9.4503701153603903E-2</v>
      </c>
      <c r="Z75">
        <v>0.27202124521965698</v>
      </c>
      <c r="AA75">
        <v>181.926526828351</v>
      </c>
      <c r="AB75">
        <v>5289.4970523860202</v>
      </c>
      <c r="AC75" s="1">
        <v>574.87999178264101</v>
      </c>
      <c r="AD75">
        <v>129200.930273704</v>
      </c>
      <c r="AE75" s="1" t="e">
        <v>#N/A</v>
      </c>
      <c r="AF75">
        <v>35870.175000000003</v>
      </c>
      <c r="AG75" s="1">
        <v>53981.089766406498</v>
      </c>
      <c r="AH75" s="1">
        <v>47.921048393550301</v>
      </c>
      <c r="AI75">
        <v>26.043056956367401</v>
      </c>
      <c r="AJ75">
        <v>32.9558583201948</v>
      </c>
      <c r="AK75">
        <v>1.4624999999999999</v>
      </c>
      <c r="AL75">
        <v>0.87400990000000001</v>
      </c>
      <c r="AM75">
        <v>1.1821913500000001</v>
      </c>
      <c r="AN75">
        <v>67.575472079436906</v>
      </c>
      <c r="AO75" s="1">
        <v>0.92922235964219801</v>
      </c>
      <c r="AP75">
        <v>2082.8050783001399</v>
      </c>
      <c r="AQ75" s="1">
        <v>2923.4794499560498</v>
      </c>
      <c r="AR75" s="1">
        <v>9072.5989150997502</v>
      </c>
      <c r="AS75" s="1">
        <v>1074.3382906858201</v>
      </c>
      <c r="AT75">
        <v>426.970905591372</v>
      </c>
      <c r="AU75">
        <v>15580.1926396331</v>
      </c>
      <c r="AV75" s="1">
        <v>9328.8224265876597</v>
      </c>
      <c r="AW75" s="1">
        <v>0.52850860687500001</v>
      </c>
      <c r="AX75">
        <v>4662.4316566836997</v>
      </c>
      <c r="AY75" s="1">
        <v>0.26500184611499999</v>
      </c>
      <c r="AZ75">
        <v>1131.25727465007</v>
      </c>
      <c r="BA75">
        <v>6.3664636814999995E-2</v>
      </c>
      <c r="BB75">
        <v>2546.0453488922399</v>
      </c>
      <c r="BC75" s="1">
        <v>0.14282491017999999</v>
      </c>
      <c r="BD75">
        <v>17668.556706813699</v>
      </c>
      <c r="BE75" s="1">
        <v>0.52893405363866897</v>
      </c>
      <c r="BF75">
        <v>0.242375495931371</v>
      </c>
      <c r="BG75">
        <v>0.17549209233246599</v>
      </c>
      <c r="BH75">
        <v>3.70797752285053E-2</v>
      </c>
      <c r="BI75">
        <v>1.61185828689876E-2</v>
      </c>
    </row>
    <row r="76" spans="1:61" x14ac:dyDescent="0.35">
      <c r="A76" t="s">
        <v>1333</v>
      </c>
      <c r="B76" t="s">
        <v>699</v>
      </c>
      <c r="C76">
        <v>98.45</v>
      </c>
      <c r="D76">
        <v>10.4716270612507</v>
      </c>
      <c r="E76">
        <v>906.24712939999995</v>
      </c>
      <c r="F76" t="e">
        <v>#N/A</v>
      </c>
      <c r="G76">
        <v>1.23196233231823E-2</v>
      </c>
      <c r="H76" t="e">
        <v>#N/A</v>
      </c>
      <c r="I76">
        <v>2.0983422548427201E-2</v>
      </c>
      <c r="J76">
        <v>0.95141058556007896</v>
      </c>
      <c r="K76">
        <v>2.8060199465387899E-2</v>
      </c>
      <c r="L76">
        <v>0.52411995934544597</v>
      </c>
      <c r="M76" t="e">
        <v>#N/A</v>
      </c>
      <c r="N76">
        <v>0.165081280149945</v>
      </c>
      <c r="O76">
        <v>62571.94377238</v>
      </c>
      <c r="P76" s="1">
        <v>0.212335596260499</v>
      </c>
      <c r="Q76">
        <v>0.15457272118367901</v>
      </c>
      <c r="R76">
        <v>0.63309168255582204</v>
      </c>
      <c r="S76">
        <v>8.5980000000000008</v>
      </c>
      <c r="T76">
        <v>84900.604901554994</v>
      </c>
      <c r="U76" s="1">
        <v>109.50622508220999</v>
      </c>
      <c r="V76">
        <v>215313.94968591499</v>
      </c>
      <c r="W76" s="1">
        <v>0.79135802102429897</v>
      </c>
      <c r="X76">
        <v>8.6193348179188806E-2</v>
      </c>
      <c r="Y76">
        <v>0.122448630796513</v>
      </c>
      <c r="Z76">
        <v>0.208641978975701</v>
      </c>
      <c r="AA76">
        <v>215.31394968591499</v>
      </c>
      <c r="AB76">
        <v>5201.5519993187299</v>
      </c>
      <c r="AC76" s="1">
        <v>528.303991815784</v>
      </c>
      <c r="AD76">
        <v>162413.71067040201</v>
      </c>
      <c r="AE76" s="1" t="e">
        <v>#N/A</v>
      </c>
      <c r="AF76">
        <v>39114.35</v>
      </c>
      <c r="AG76" s="1">
        <v>61107.454008312001</v>
      </c>
      <c r="AH76" s="1">
        <v>31.8312081422389</v>
      </c>
      <c r="AI76">
        <v>21.668101009865499</v>
      </c>
      <c r="AJ76">
        <v>22.672157823825</v>
      </c>
      <c r="AK76">
        <v>1.575</v>
      </c>
      <c r="AL76">
        <v>1.06801155</v>
      </c>
      <c r="AM76">
        <v>1.2153795999999999</v>
      </c>
      <c r="AN76">
        <v>887.04633521071798</v>
      </c>
      <c r="AO76">
        <v>1.1283550122647701</v>
      </c>
      <c r="AP76">
        <v>2105.2698877881799</v>
      </c>
      <c r="AQ76" s="1">
        <v>3644.3881643177401</v>
      </c>
      <c r="AR76" s="1">
        <v>9043.17642607995</v>
      </c>
      <c r="AS76" s="1">
        <v>991.93000342106598</v>
      </c>
      <c r="AT76" s="1">
        <v>482.91419566675597</v>
      </c>
      <c r="AU76">
        <v>16267.6786772737</v>
      </c>
      <c r="AV76" s="1">
        <v>9741.5943621669594</v>
      </c>
      <c r="AW76" s="1">
        <v>0.538115234735</v>
      </c>
      <c r="AX76">
        <v>5122.6963965593104</v>
      </c>
      <c r="AY76" s="1">
        <v>0.278539007595</v>
      </c>
      <c r="AZ76">
        <v>1299.2725709239301</v>
      </c>
      <c r="BA76">
        <v>7.0876121444999995E-2</v>
      </c>
      <c r="BB76">
        <v>2061.2663147661301</v>
      </c>
      <c r="BC76" s="1">
        <v>0.112469636195</v>
      </c>
      <c r="BD76">
        <v>18224.829644416299</v>
      </c>
      <c r="BE76" s="1">
        <v>0.52413398180472504</v>
      </c>
      <c r="BF76">
        <v>0.23888855831094299</v>
      </c>
      <c r="BG76">
        <v>0.17722442923653101</v>
      </c>
      <c r="BH76">
        <v>4.0724002970853199E-2</v>
      </c>
      <c r="BI76">
        <v>1.9029027676948099E-2</v>
      </c>
    </row>
    <row r="77" spans="1:61" x14ac:dyDescent="0.35">
      <c r="A77" t="s">
        <v>1334</v>
      </c>
      <c r="B77" t="s">
        <v>700</v>
      </c>
      <c r="C77">
        <v>59.4</v>
      </c>
      <c r="D77">
        <v>30.076727943150701</v>
      </c>
      <c r="E77">
        <v>1469.14578605</v>
      </c>
      <c r="F77">
        <v>9.1027790394659306E-3</v>
      </c>
      <c r="G77">
        <v>2.6904603366513201E-2</v>
      </c>
      <c r="H77" t="e">
        <v>#N/A</v>
      </c>
      <c r="I77">
        <v>2.8510447667514101E-2</v>
      </c>
      <c r="J77">
        <v>0.88855084694845898</v>
      </c>
      <c r="K77">
        <v>5.4000791789409301E-2</v>
      </c>
      <c r="L77">
        <v>0.73201911053331603</v>
      </c>
      <c r="M77">
        <v>1.34474506148703E-2</v>
      </c>
      <c r="N77">
        <v>0.19488711495302599</v>
      </c>
      <c r="O77">
        <v>64746.504922068998</v>
      </c>
      <c r="P77" s="1">
        <v>0.202977676063096</v>
      </c>
      <c r="Q77">
        <v>0.17649233680050899</v>
      </c>
      <c r="R77">
        <v>0.62052998713639496</v>
      </c>
      <c r="S77">
        <v>14.253</v>
      </c>
      <c r="T77">
        <v>87111.489681553503</v>
      </c>
      <c r="U77" s="1">
        <v>112.015248968626</v>
      </c>
      <c r="V77">
        <v>217826.32543650499</v>
      </c>
      <c r="W77" s="1">
        <v>0.66447431797121403</v>
      </c>
      <c r="X77">
        <v>0.17100452161788601</v>
      </c>
      <c r="Y77">
        <v>0.16452116041090001</v>
      </c>
      <c r="Z77">
        <v>0.33552568202878602</v>
      </c>
      <c r="AA77">
        <v>217.82632543650499</v>
      </c>
      <c r="AB77">
        <v>5481.1627529358502</v>
      </c>
      <c r="AC77" s="1">
        <v>501.34976479760502</v>
      </c>
      <c r="AD77">
        <v>159812.729180233</v>
      </c>
      <c r="AE77" s="1" t="e">
        <v>#N/A</v>
      </c>
      <c r="AF77">
        <v>36495.65</v>
      </c>
      <c r="AG77" s="1">
        <v>58277.383854789201</v>
      </c>
      <c r="AH77" s="1">
        <v>38.453315785769099</v>
      </c>
      <c r="AI77">
        <v>21.533471804115901</v>
      </c>
      <c r="AJ77">
        <v>26.293768285603399</v>
      </c>
      <c r="AK77">
        <v>1.5768500000000001</v>
      </c>
      <c r="AL77">
        <v>0.91432020000000003</v>
      </c>
      <c r="AM77">
        <v>1.2869223000000001</v>
      </c>
      <c r="AN77">
        <v>469.96285219126202</v>
      </c>
      <c r="AO77" s="1">
        <v>0.89735951141499803</v>
      </c>
      <c r="AP77">
        <v>2126.4463475162202</v>
      </c>
      <c r="AQ77" s="1">
        <v>3295.15269722009</v>
      </c>
      <c r="AR77" s="1">
        <v>9168.9855747150796</v>
      </c>
      <c r="AS77" s="1">
        <v>955.60489581599404</v>
      </c>
      <c r="AT77">
        <v>507.88270242379298</v>
      </c>
      <c r="AU77">
        <v>16054.0722176912</v>
      </c>
      <c r="AV77" s="1">
        <v>8729.0566274424491</v>
      </c>
      <c r="AW77" s="1">
        <v>0.50240061805000003</v>
      </c>
      <c r="AX77">
        <v>5104.62218359898</v>
      </c>
      <c r="AY77" s="1">
        <v>0.29248089056499998</v>
      </c>
      <c r="AZ77">
        <v>1051.16564079572</v>
      </c>
      <c r="BA77">
        <v>5.9134744585000003E-2</v>
      </c>
      <c r="BB77">
        <v>2547.78072984034</v>
      </c>
      <c r="BC77" s="1">
        <v>0.14598374681500001</v>
      </c>
      <c r="BD77">
        <v>17432.6251816775</v>
      </c>
      <c r="BE77" s="1">
        <v>0.53772329606039604</v>
      </c>
      <c r="BF77">
        <v>0.25435424023560799</v>
      </c>
      <c r="BG77">
        <v>0.15060225923533099</v>
      </c>
      <c r="BH77">
        <v>3.98335406584506E-2</v>
      </c>
      <c r="BI77">
        <v>1.7486663810214E-2</v>
      </c>
    </row>
    <row r="78" spans="1:61" x14ac:dyDescent="0.35">
      <c r="A78" t="s">
        <v>1335</v>
      </c>
      <c r="B78" t="s">
        <v>701</v>
      </c>
      <c r="C78">
        <v>8.4</v>
      </c>
      <c r="D78">
        <v>329.99077619679599</v>
      </c>
      <c r="E78">
        <v>2097.7713760000001</v>
      </c>
      <c r="F78">
        <v>1.0433867705516801E-2</v>
      </c>
      <c r="G78">
        <v>0.46278699758252601</v>
      </c>
      <c r="H78">
        <v>4.31412749739083E-3</v>
      </c>
      <c r="I78">
        <v>0.12118378097020401</v>
      </c>
      <c r="J78">
        <v>0.33231729022839901</v>
      </c>
      <c r="K78">
        <v>0.109581320714335</v>
      </c>
      <c r="L78">
        <v>0.97837022363200499</v>
      </c>
      <c r="M78">
        <v>5.7915984505915397E-2</v>
      </c>
      <c r="N78">
        <v>0.194214471376562</v>
      </c>
      <c r="O78">
        <v>69074.068497587505</v>
      </c>
      <c r="P78" s="1">
        <v>0.24840436361995799</v>
      </c>
      <c r="Q78">
        <v>0.20206005191992499</v>
      </c>
      <c r="R78">
        <v>0.54953558446011797</v>
      </c>
      <c r="S78">
        <v>25.497</v>
      </c>
      <c r="T78">
        <v>92366.6425751715</v>
      </c>
      <c r="U78" s="1">
        <v>87.099164247316196</v>
      </c>
      <c r="V78">
        <v>148923.191244869</v>
      </c>
      <c r="W78" s="1">
        <v>0.64486751651822305</v>
      </c>
      <c r="X78">
        <v>0.27852985470549602</v>
      </c>
      <c r="Y78">
        <v>7.6602628776281503E-2</v>
      </c>
      <c r="Z78">
        <v>0.35513248348177701</v>
      </c>
      <c r="AA78">
        <v>148.92319124487</v>
      </c>
      <c r="AB78">
        <v>5595.2517974222001</v>
      </c>
      <c r="AC78" s="1">
        <v>548.42174166287703</v>
      </c>
      <c r="AD78">
        <v>81997.1376580012</v>
      </c>
      <c r="AE78" s="1" t="e">
        <v>#N/A</v>
      </c>
      <c r="AF78">
        <v>31654.924999999999</v>
      </c>
      <c r="AG78" s="1">
        <v>45145.120793918097</v>
      </c>
      <c r="AH78" s="1">
        <v>59.162213130946498</v>
      </c>
      <c r="AI78">
        <v>32.389581581105901</v>
      </c>
      <c r="AJ78">
        <v>40.998575671879202</v>
      </c>
      <c r="AK78">
        <v>2.3334999999999999</v>
      </c>
      <c r="AL78">
        <v>1.6562788500000001</v>
      </c>
      <c r="AM78">
        <v>2.0133535500000002</v>
      </c>
      <c r="AN78">
        <v>0</v>
      </c>
      <c r="AO78" s="1">
        <v>1.13571421861531</v>
      </c>
      <c r="AP78">
        <v>3162.2809122210701</v>
      </c>
      <c r="AQ78" s="1">
        <v>4325.1640737174303</v>
      </c>
      <c r="AR78" s="1">
        <v>10670.430431817</v>
      </c>
      <c r="AS78" s="1">
        <v>1469.5287617607701</v>
      </c>
      <c r="AT78">
        <v>681.334737121751</v>
      </c>
      <c r="AU78">
        <v>20308.738916638002</v>
      </c>
      <c r="AV78" s="1">
        <v>11609.895230750501</v>
      </c>
      <c r="AW78" s="1">
        <v>0.52117954168500003</v>
      </c>
      <c r="AX78">
        <v>4848.5155016385397</v>
      </c>
      <c r="AY78" s="1">
        <v>0.20808929591</v>
      </c>
      <c r="AZ78">
        <v>1580.5829341461599</v>
      </c>
      <c r="BA78">
        <v>6.6582585075000006E-2</v>
      </c>
      <c r="BB78">
        <v>4571.8149711900196</v>
      </c>
      <c r="BC78" s="1">
        <v>0.204148577335</v>
      </c>
      <c r="BD78">
        <v>22610.808637725298</v>
      </c>
      <c r="BE78" s="1">
        <v>0.53888448370431596</v>
      </c>
      <c r="BF78">
        <v>0.223516087088658</v>
      </c>
      <c r="BG78">
        <v>0.18692859610204901</v>
      </c>
      <c r="BH78">
        <v>3.2620627384255398E-2</v>
      </c>
      <c r="BI78">
        <v>1.8050205720721899E-2</v>
      </c>
    </row>
    <row r="79" spans="1:61" x14ac:dyDescent="0.35">
      <c r="A79" t="s">
        <v>1336</v>
      </c>
      <c r="B79" t="s">
        <v>702</v>
      </c>
      <c r="C79">
        <v>33.700000000000003</v>
      </c>
      <c r="D79">
        <v>128.220466968013</v>
      </c>
      <c r="E79">
        <v>3990.6909836499999</v>
      </c>
      <c r="F79">
        <v>5.7215651642144302E-2</v>
      </c>
      <c r="G79">
        <v>0.14014384471168001</v>
      </c>
      <c r="H79">
        <v>2.3868342321378402E-3</v>
      </c>
      <c r="I79">
        <v>6.6655387622168799E-2</v>
      </c>
      <c r="J79">
        <v>0.66898866645032495</v>
      </c>
      <c r="K79">
        <v>6.5401334146702503E-2</v>
      </c>
      <c r="L79">
        <v>0.38802001239737099</v>
      </c>
      <c r="M79">
        <v>4.9586017660834703E-2</v>
      </c>
      <c r="N79">
        <v>0.15125758183076099</v>
      </c>
      <c r="O79">
        <v>76935.595326971001</v>
      </c>
      <c r="P79" s="1">
        <v>0.181858486425654</v>
      </c>
      <c r="Q79">
        <v>0.17263402286771301</v>
      </c>
      <c r="R79">
        <v>0.64550749070663305</v>
      </c>
      <c r="S79">
        <v>32.038499999999999</v>
      </c>
      <c r="T79">
        <v>98606.741350523007</v>
      </c>
      <c r="U79" s="1">
        <v>129.98317994854199</v>
      </c>
      <c r="V79">
        <v>309710.73177706701</v>
      </c>
      <c r="W79" s="1">
        <v>0.75194535930749795</v>
      </c>
      <c r="X79">
        <v>0.20689560544104499</v>
      </c>
      <c r="Y79">
        <v>4.1159035251457497E-2</v>
      </c>
      <c r="Z79">
        <v>0.24805464069250199</v>
      </c>
      <c r="AA79">
        <v>309.710731777067</v>
      </c>
      <c r="AB79">
        <v>10426.047876115401</v>
      </c>
      <c r="AC79" s="1">
        <v>986.40189036565596</v>
      </c>
      <c r="AD79">
        <v>238395.20562630901</v>
      </c>
      <c r="AE79" s="1" t="e">
        <v>#N/A</v>
      </c>
      <c r="AF79">
        <v>48574.074999999997</v>
      </c>
      <c r="AG79" s="1">
        <v>85221.391520473102</v>
      </c>
      <c r="AH79" s="1">
        <v>58.369351182861799</v>
      </c>
      <c r="AI79">
        <v>31.293378634091599</v>
      </c>
      <c r="AJ79">
        <v>36.3698683367912</v>
      </c>
      <c r="AK79">
        <v>2.1375000000000002</v>
      </c>
      <c r="AL79">
        <v>1.5287371000000001</v>
      </c>
      <c r="AM79">
        <v>1.8071195</v>
      </c>
      <c r="AN79">
        <v>383.92959038738502</v>
      </c>
      <c r="AO79">
        <v>0.91198922729718301</v>
      </c>
      <c r="AP79">
        <v>1941.0166588434199</v>
      </c>
      <c r="AQ79" s="1">
        <v>2818.80586585846</v>
      </c>
      <c r="AR79" s="1">
        <v>8934.9987926282793</v>
      </c>
      <c r="AS79" s="1">
        <v>1139.2185717105799</v>
      </c>
      <c r="AT79" s="1">
        <v>432.53844960738599</v>
      </c>
      <c r="AU79">
        <v>15266.5783386481</v>
      </c>
      <c r="AV79" s="1">
        <v>4289.1314890163503</v>
      </c>
      <c r="AW79" s="1">
        <v>0.27154288358500001</v>
      </c>
      <c r="AX79">
        <v>9408.6803703469395</v>
      </c>
      <c r="AY79" s="1">
        <v>0.56957940833999998</v>
      </c>
      <c r="AZ79">
        <v>1324.46288087418</v>
      </c>
      <c r="BA79">
        <v>8.1642157039999996E-2</v>
      </c>
      <c r="BB79">
        <v>1246.4608239894701</v>
      </c>
      <c r="BC79" s="1">
        <v>7.7235551045000003E-2</v>
      </c>
      <c r="BD79">
        <v>16268.735564226999</v>
      </c>
      <c r="BE79" s="1">
        <v>0.57875546657303401</v>
      </c>
      <c r="BF79">
        <v>0.23186189655452699</v>
      </c>
      <c r="BG79">
        <v>0.1423591740231</v>
      </c>
      <c r="BH79">
        <v>2.7645608505186402E-2</v>
      </c>
      <c r="BI79">
        <v>1.9377854344151499E-2</v>
      </c>
    </row>
    <row r="80" spans="1:61" x14ac:dyDescent="0.35">
      <c r="A80" t="s">
        <v>1337</v>
      </c>
      <c r="B80" t="s">
        <v>703</v>
      </c>
      <c r="C80">
        <v>31.05</v>
      </c>
      <c r="D80">
        <v>122.203076803824</v>
      </c>
      <c r="E80">
        <v>3312.3213615499999</v>
      </c>
      <c r="F80">
        <v>2.8925071956752299E-2</v>
      </c>
      <c r="G80">
        <v>3.8449399277070397E-2</v>
      </c>
      <c r="H80">
        <v>2.6886322725314699E-3</v>
      </c>
      <c r="I80">
        <v>3.9483928664773398E-2</v>
      </c>
      <c r="J80">
        <v>0.85462586143170205</v>
      </c>
      <c r="K80">
        <v>4.1803942475550103E-2</v>
      </c>
      <c r="L80">
        <v>0.21390622454290001</v>
      </c>
      <c r="M80">
        <v>2.03052422173426E-2</v>
      </c>
      <c r="N80">
        <v>0.129892673183543</v>
      </c>
      <c r="O80">
        <v>78837.673636078005</v>
      </c>
      <c r="P80" s="1">
        <v>0.14573527415388099</v>
      </c>
      <c r="Q80">
        <v>0.15553737668784801</v>
      </c>
      <c r="R80">
        <v>0.69872734915827095</v>
      </c>
      <c r="S80">
        <v>22.1875</v>
      </c>
      <c r="T80">
        <v>104152.604544029</v>
      </c>
      <c r="U80" s="1">
        <v>148.44283292876099</v>
      </c>
      <c r="V80">
        <v>343649.303424593</v>
      </c>
      <c r="W80" s="1">
        <v>0.78947261399289703</v>
      </c>
      <c r="X80">
        <v>0.159878138443973</v>
      </c>
      <c r="Y80">
        <v>5.06492475631301E-2</v>
      </c>
      <c r="Z80">
        <v>0.210527386007103</v>
      </c>
      <c r="AA80">
        <v>343.64930342459297</v>
      </c>
      <c r="AB80">
        <v>10905.1458718992</v>
      </c>
      <c r="AC80" s="1">
        <v>1108.71344234495</v>
      </c>
      <c r="AD80">
        <v>278381.95833380701</v>
      </c>
      <c r="AE80" s="1" t="e">
        <v>#N/A</v>
      </c>
      <c r="AF80">
        <v>52523.75</v>
      </c>
      <c r="AG80" s="1">
        <v>107397.454022787</v>
      </c>
      <c r="AH80" s="1">
        <v>61.746834870623402</v>
      </c>
      <c r="AI80">
        <v>30.2190289456328</v>
      </c>
      <c r="AJ80">
        <v>35.675327316121802</v>
      </c>
      <c r="AK80">
        <v>1.5565</v>
      </c>
      <c r="AL80">
        <v>1.26147035</v>
      </c>
      <c r="AM80">
        <v>1.3979473499999999</v>
      </c>
      <c r="AN80">
        <v>0</v>
      </c>
      <c r="AO80" s="1">
        <v>0.71829504012564804</v>
      </c>
      <c r="AP80">
        <v>1909.2775612584801</v>
      </c>
      <c r="AQ80" s="1">
        <v>2784.2499206237198</v>
      </c>
      <c r="AR80" s="1">
        <v>8989.8352836779304</v>
      </c>
      <c r="AS80" s="1">
        <v>1033.73642433236</v>
      </c>
      <c r="AT80">
        <v>408.28123250309102</v>
      </c>
      <c r="AU80">
        <v>15125.380422395599</v>
      </c>
      <c r="AV80" s="1">
        <v>3950.9642354374801</v>
      </c>
      <c r="AW80" s="1">
        <v>0.25730158736499997</v>
      </c>
      <c r="AX80">
        <v>9675.5444189206792</v>
      </c>
      <c r="AY80" s="1">
        <v>0.60155481420000001</v>
      </c>
      <c r="AZ80">
        <v>1390.7995055904901</v>
      </c>
      <c r="BA80">
        <v>8.8328088299999996E-2</v>
      </c>
      <c r="BB80">
        <v>816.86119785049004</v>
      </c>
      <c r="BC80" s="1">
        <v>5.2815510140000001E-2</v>
      </c>
      <c r="BD80">
        <v>15834.169357799101</v>
      </c>
      <c r="BE80" s="1">
        <v>0.57890053739133795</v>
      </c>
      <c r="BF80">
        <v>0.225915143236534</v>
      </c>
      <c r="BG80">
        <v>0.14720795858788599</v>
      </c>
      <c r="BH80">
        <v>2.9749494920284999E-2</v>
      </c>
      <c r="BI80">
        <v>1.8226865863956599E-2</v>
      </c>
    </row>
    <row r="81" spans="1:61" x14ac:dyDescent="0.35">
      <c r="A81" t="s">
        <v>1338</v>
      </c>
      <c r="B81" t="s">
        <v>704</v>
      </c>
      <c r="C81">
        <v>21.8</v>
      </c>
      <c r="D81">
        <v>340.969861158264</v>
      </c>
      <c r="E81">
        <v>6171.7097064</v>
      </c>
      <c r="F81">
        <v>1.191941501826E-2</v>
      </c>
      <c r="G81">
        <v>0.392779305942421</v>
      </c>
      <c r="H81">
        <v>1.76231626230973E-3</v>
      </c>
      <c r="I81">
        <v>0.15984751343915099</v>
      </c>
      <c r="J81">
        <v>0.31654172819048298</v>
      </c>
      <c r="K81">
        <v>0.120798821836984</v>
      </c>
      <c r="L81">
        <v>0.98075363854529596</v>
      </c>
      <c r="M81">
        <v>7.3780668822042497E-2</v>
      </c>
      <c r="N81">
        <v>0.204321378578909</v>
      </c>
      <c r="O81">
        <v>69558.929928963</v>
      </c>
      <c r="P81" s="1">
        <v>0.26802486352863703</v>
      </c>
      <c r="Q81">
        <v>0.187029333798991</v>
      </c>
      <c r="R81">
        <v>0.54494580267237203</v>
      </c>
      <c r="S81">
        <v>78.613500000000002</v>
      </c>
      <c r="T81">
        <v>90784.783348992496</v>
      </c>
      <c r="U81" s="1">
        <v>88.640882560515493</v>
      </c>
      <c r="V81">
        <v>145508.14730946199</v>
      </c>
      <c r="W81" s="1">
        <v>0.68892796901039999</v>
      </c>
      <c r="X81">
        <v>0.238917943223589</v>
      </c>
      <c r="Y81">
        <v>7.2154087766010705E-2</v>
      </c>
      <c r="Z81">
        <v>0.31107203098960001</v>
      </c>
      <c r="AA81">
        <v>145.508147309462</v>
      </c>
      <c r="AB81">
        <v>5554.2989899027698</v>
      </c>
      <c r="AC81" s="1">
        <v>615.00646180164904</v>
      </c>
      <c r="AD81">
        <v>78395.235047309907</v>
      </c>
      <c r="AE81" s="1" t="e">
        <v>#N/A</v>
      </c>
      <c r="AF81">
        <v>31896.45</v>
      </c>
      <c r="AG81" s="1">
        <v>45237.700458060099</v>
      </c>
      <c r="AH81" s="1">
        <v>59.241726235498703</v>
      </c>
      <c r="AI81">
        <v>33.471583558279697</v>
      </c>
      <c r="AJ81">
        <v>44.095363380373797</v>
      </c>
      <c r="AK81">
        <v>2.1469999999999998</v>
      </c>
      <c r="AL81">
        <v>1.5851531999999999</v>
      </c>
      <c r="AM81">
        <v>1.90192535</v>
      </c>
      <c r="AN81">
        <v>7.1053212906563204E-2</v>
      </c>
      <c r="AO81" s="1">
        <v>1.1582006074856399</v>
      </c>
      <c r="AP81">
        <v>2806.2738376960101</v>
      </c>
      <c r="AQ81" s="1">
        <v>4287.0526286915901</v>
      </c>
      <c r="AR81" s="1">
        <v>10477.2397537901</v>
      </c>
      <c r="AS81" s="1">
        <v>1475.8223599630801</v>
      </c>
      <c r="AT81">
        <v>797.89112346050001</v>
      </c>
      <c r="AU81">
        <v>19844.2797036013</v>
      </c>
      <c r="AV81" s="1">
        <v>10805.3431334497</v>
      </c>
      <c r="AW81" s="1">
        <v>0.50769166976000002</v>
      </c>
      <c r="AX81">
        <v>4867.7930833046503</v>
      </c>
      <c r="AY81" s="1">
        <v>0.22534783781000001</v>
      </c>
      <c r="AZ81">
        <v>951.18921986613998</v>
      </c>
      <c r="BA81">
        <v>4.5018402499999999E-2</v>
      </c>
      <c r="BB81">
        <v>4874.8469191548302</v>
      </c>
      <c r="BC81" s="1">
        <v>0.221942089905</v>
      </c>
      <c r="BD81">
        <v>21499.172355775401</v>
      </c>
      <c r="BE81" s="1">
        <v>0.56274857305209602</v>
      </c>
      <c r="BF81">
        <v>0.22307298102866399</v>
      </c>
      <c r="BG81">
        <v>0.16964314403202199</v>
      </c>
      <c r="BH81">
        <v>3.1338262037513297E-2</v>
      </c>
      <c r="BI81">
        <v>1.31970398497054E-2</v>
      </c>
    </row>
    <row r="82" spans="1:61" x14ac:dyDescent="0.35">
      <c r="A82" t="s">
        <v>1339</v>
      </c>
      <c r="B82" t="s">
        <v>705</v>
      </c>
      <c r="C82">
        <v>56.9</v>
      </c>
      <c r="D82">
        <v>45.905269949017502</v>
      </c>
      <c r="E82">
        <v>2044.7493499</v>
      </c>
      <c r="F82">
        <v>7.5120202117129001E-3</v>
      </c>
      <c r="G82">
        <v>5.1388919651036799E-2</v>
      </c>
      <c r="H82" t="e">
        <v>#N/A</v>
      </c>
      <c r="I82">
        <v>8.6290695153429797E-2</v>
      </c>
      <c r="J82">
        <v>0.75837793761484995</v>
      </c>
      <c r="K82">
        <v>9.8092086685321697E-2</v>
      </c>
      <c r="L82">
        <v>0.765755043401532</v>
      </c>
      <c r="M82">
        <v>3.1919769040580998E-2</v>
      </c>
      <c r="N82">
        <v>0.19080999059696399</v>
      </c>
      <c r="O82">
        <v>64591.671156056997</v>
      </c>
      <c r="P82" s="1">
        <v>0.236706715332166</v>
      </c>
      <c r="Q82">
        <v>0.15855257839811299</v>
      </c>
      <c r="R82">
        <v>0.60474070626972198</v>
      </c>
      <c r="S82">
        <v>19.5595</v>
      </c>
      <c r="T82">
        <v>87352.257914550995</v>
      </c>
      <c r="U82" s="1">
        <v>108.25730372374299</v>
      </c>
      <c r="V82">
        <v>210950.15013162699</v>
      </c>
      <c r="W82" s="1">
        <v>0.70735326784081098</v>
      </c>
      <c r="X82">
        <v>0.19047939091677099</v>
      </c>
      <c r="Y82">
        <v>0.102167341242418</v>
      </c>
      <c r="Z82">
        <v>0.29264673215918902</v>
      </c>
      <c r="AA82">
        <v>210.950150131627</v>
      </c>
      <c r="AB82">
        <v>6212.0381111695697</v>
      </c>
      <c r="AC82" s="1">
        <v>599.92505276598899</v>
      </c>
      <c r="AD82">
        <v>143192.62598506201</v>
      </c>
      <c r="AE82" s="1" t="e">
        <v>#N/A</v>
      </c>
      <c r="AF82">
        <v>36367.85</v>
      </c>
      <c r="AG82" s="1">
        <v>55984.765404434198</v>
      </c>
      <c r="AH82" s="1">
        <v>42.797764225306103</v>
      </c>
      <c r="AI82">
        <v>24.095069229059799</v>
      </c>
      <c r="AJ82">
        <v>31.062497959214099</v>
      </c>
      <c r="AK82">
        <v>1.9915</v>
      </c>
      <c r="AL82">
        <v>1.3122209499999999</v>
      </c>
      <c r="AM82">
        <v>1.7622217499999999</v>
      </c>
      <c r="AN82">
        <v>507.45141284935698</v>
      </c>
      <c r="AO82" s="1">
        <v>0.96725124055012202</v>
      </c>
      <c r="AP82">
        <v>2036.1450487032</v>
      </c>
      <c r="AQ82" s="1">
        <v>3104.0793960522701</v>
      </c>
      <c r="AR82" s="1">
        <v>8997.0491645811198</v>
      </c>
      <c r="AS82" s="1">
        <v>1070.8639822186401</v>
      </c>
      <c r="AT82">
        <v>497.56961045927102</v>
      </c>
      <c r="AU82">
        <v>15705.707202014501</v>
      </c>
      <c r="AV82" s="1">
        <v>8146.3604850357997</v>
      </c>
      <c r="AW82" s="1">
        <v>0.476426631785</v>
      </c>
      <c r="AX82">
        <v>5411.9476236277897</v>
      </c>
      <c r="AY82" s="1">
        <v>0.31506858840000002</v>
      </c>
      <c r="AZ82">
        <v>841.61359635546</v>
      </c>
      <c r="BA82">
        <v>4.9427796005000003E-2</v>
      </c>
      <c r="BB82">
        <v>2780.8976094653199</v>
      </c>
      <c r="BC82" s="1">
        <v>0.15907698379999999</v>
      </c>
      <c r="BD82">
        <v>17180.819314484401</v>
      </c>
      <c r="BE82" s="1">
        <v>0.536483871776824</v>
      </c>
      <c r="BF82">
        <v>0.23775770976626001</v>
      </c>
      <c r="BG82">
        <v>0.177263646241204</v>
      </c>
      <c r="BH82">
        <v>3.4277063411461098E-2</v>
      </c>
      <c r="BI82">
        <v>1.42177088042507E-2</v>
      </c>
    </row>
    <row r="83" spans="1:61" x14ac:dyDescent="0.35">
      <c r="A83" t="s">
        <v>1340</v>
      </c>
      <c r="B83" t="s">
        <v>706</v>
      </c>
      <c r="C83">
        <v>73.2</v>
      </c>
      <c r="D83">
        <v>18.649632222894901</v>
      </c>
      <c r="E83">
        <v>1041.86887725</v>
      </c>
      <c r="F83">
        <v>5.6253162694262704E-3</v>
      </c>
      <c r="G83">
        <v>1.2191576124174101E-2</v>
      </c>
      <c r="H83" t="e">
        <v>#N/A</v>
      </c>
      <c r="I83">
        <v>2.48637501118034E-2</v>
      </c>
      <c r="J83">
        <v>0.93348902401167899</v>
      </c>
      <c r="K83">
        <v>3.4768943478108702E-2</v>
      </c>
      <c r="L83">
        <v>0.52992398168132604</v>
      </c>
      <c r="M83">
        <v>6.0840008250300101E-2</v>
      </c>
      <c r="N83">
        <v>0.16195790237038801</v>
      </c>
      <c r="O83">
        <v>60562.860962114501</v>
      </c>
      <c r="P83" s="1">
        <v>0.18983615059360601</v>
      </c>
      <c r="Q83">
        <v>0.18810877774661899</v>
      </c>
      <c r="R83">
        <v>0.62205507165977403</v>
      </c>
      <c r="S83">
        <v>9.8714999999999993</v>
      </c>
      <c r="T83">
        <v>83382.881273082006</v>
      </c>
      <c r="U83" s="1">
        <v>112.37254089987501</v>
      </c>
      <c r="V83">
        <v>258000.93477355401</v>
      </c>
      <c r="W83" s="1">
        <v>0.77194815733584998</v>
      </c>
      <c r="X83">
        <v>9.1635062005255896E-2</v>
      </c>
      <c r="Y83">
        <v>0.13641678065889501</v>
      </c>
      <c r="Z83">
        <v>0.22805184266415099</v>
      </c>
      <c r="AA83">
        <v>258.00093477355398</v>
      </c>
      <c r="AB83">
        <v>6449.1187250576704</v>
      </c>
      <c r="AC83" s="1">
        <v>641.43819473189706</v>
      </c>
      <c r="AD83">
        <v>193207.67693983999</v>
      </c>
      <c r="AE83" s="1" t="e">
        <v>#N/A</v>
      </c>
      <c r="AF83">
        <v>36999.275000000001</v>
      </c>
      <c r="AG83" s="1">
        <v>61194.581557944002</v>
      </c>
      <c r="AH83" s="1">
        <v>35.553523444040103</v>
      </c>
      <c r="AI83">
        <v>21.953683259025599</v>
      </c>
      <c r="AJ83">
        <v>23.815819239966501</v>
      </c>
      <c r="AK83">
        <v>1.8225</v>
      </c>
      <c r="AL83">
        <v>1.3767395499999999</v>
      </c>
      <c r="AM83">
        <v>1.6243657499999999</v>
      </c>
      <c r="AN83">
        <v>763.39545642256303</v>
      </c>
      <c r="AO83" s="1">
        <v>1.1370231728528299</v>
      </c>
      <c r="AP83">
        <v>2153.47656440836</v>
      </c>
      <c r="AQ83" s="1">
        <v>3746.1760984686098</v>
      </c>
      <c r="AR83" s="1">
        <v>9057.3783799344801</v>
      </c>
      <c r="AS83" s="1">
        <v>1009.48032970336</v>
      </c>
      <c r="AT83">
        <v>444.944359865688</v>
      </c>
      <c r="AU83">
        <v>16411.455732380498</v>
      </c>
      <c r="AV83" s="1">
        <v>8683.0604640382298</v>
      </c>
      <c r="AW83" s="1">
        <v>0.47618757113499999</v>
      </c>
      <c r="AX83">
        <v>5927.2161328859302</v>
      </c>
      <c r="AY83" s="1">
        <v>0.31538565549000003</v>
      </c>
      <c r="AZ83">
        <v>1388.05700743342</v>
      </c>
      <c r="BA83">
        <v>7.4439588314999999E-2</v>
      </c>
      <c r="BB83">
        <v>2486.9378607470899</v>
      </c>
      <c r="BC83" s="1">
        <v>0.13398718504000001</v>
      </c>
      <c r="BD83">
        <v>18485.271465104699</v>
      </c>
      <c r="BE83" s="1">
        <v>0.52620541015139199</v>
      </c>
      <c r="BF83">
        <v>0.24373689273332599</v>
      </c>
      <c r="BG83">
        <v>0.16859754081985401</v>
      </c>
      <c r="BH83">
        <v>4.1983753629510401E-2</v>
      </c>
      <c r="BI83">
        <v>1.94764026659178E-2</v>
      </c>
    </row>
    <row r="84" spans="1:61" x14ac:dyDescent="0.35">
      <c r="A84" t="s">
        <v>1341</v>
      </c>
      <c r="B84" t="s">
        <v>707</v>
      </c>
      <c r="C84">
        <v>101.9</v>
      </c>
      <c r="D84">
        <v>10.443462357277999</v>
      </c>
      <c r="E84">
        <v>973.58648615000004</v>
      </c>
      <c r="F84">
        <v>2.37136802801345E-2</v>
      </c>
      <c r="G84">
        <v>9.7103426814618993E-3</v>
      </c>
      <c r="H84" t="e">
        <v>#N/A</v>
      </c>
      <c r="I84">
        <v>2.6682261222314398E-2</v>
      </c>
      <c r="J84">
        <v>0.92887749377594797</v>
      </c>
      <c r="K84">
        <v>3.3405609969794803E-2</v>
      </c>
      <c r="L84">
        <v>0.486407501785944</v>
      </c>
      <c r="M84">
        <v>2.45901606859695E-2</v>
      </c>
      <c r="N84">
        <v>0.16361977180243101</v>
      </c>
      <c r="O84">
        <v>62447.0947193225</v>
      </c>
      <c r="P84" s="1">
        <v>0.242920801271023</v>
      </c>
      <c r="Q84">
        <v>0.17433519096074401</v>
      </c>
      <c r="R84">
        <v>0.58274400776823299</v>
      </c>
      <c r="S84">
        <v>10.254</v>
      </c>
      <c r="T84">
        <v>78899.101691996504</v>
      </c>
      <c r="U84" s="1">
        <v>100.485622665436</v>
      </c>
      <c r="V84">
        <v>238341.16691755701</v>
      </c>
      <c r="W84" s="1">
        <v>0.84689074426153299</v>
      </c>
      <c r="X84">
        <v>6.17610852628665E-2</v>
      </c>
      <c r="Y84">
        <v>9.1348170475600399E-2</v>
      </c>
      <c r="Z84">
        <v>0.15310925573846701</v>
      </c>
      <c r="AA84">
        <v>238.34116691755699</v>
      </c>
      <c r="AB84">
        <v>5737.0679035917501</v>
      </c>
      <c r="AC84" s="1">
        <v>637.68760504611203</v>
      </c>
      <c r="AD84">
        <v>184474.18226165199</v>
      </c>
      <c r="AE84" s="1" t="e">
        <v>#N/A</v>
      </c>
      <c r="AF84">
        <v>42645.824999999997</v>
      </c>
      <c r="AG84" s="1">
        <v>66470.652141793194</v>
      </c>
      <c r="AH84" s="1">
        <v>34.298276513739097</v>
      </c>
      <c r="AI84">
        <v>22.382428590724398</v>
      </c>
      <c r="AJ84">
        <v>25.570194507626301</v>
      </c>
      <c r="AK84">
        <v>1.29</v>
      </c>
      <c r="AL84">
        <v>0.50121525</v>
      </c>
      <c r="AM84">
        <v>0.94205380000000005</v>
      </c>
      <c r="AN84">
        <v>1123.6811674200601</v>
      </c>
      <c r="AO84" s="1">
        <v>1.10558758445677</v>
      </c>
      <c r="AP84">
        <v>2207.9514350555501</v>
      </c>
      <c r="AQ84" s="1">
        <v>3514.2899429999802</v>
      </c>
      <c r="AR84" s="1">
        <v>8499.0905132650496</v>
      </c>
      <c r="AS84" s="1">
        <v>1035.3156909741299</v>
      </c>
      <c r="AT84">
        <v>493.05167910162203</v>
      </c>
      <c r="AU84">
        <v>15749.699261396299</v>
      </c>
      <c r="AV84" s="1">
        <v>8540.1100994105691</v>
      </c>
      <c r="AW84" s="1">
        <v>0.48586227429000001</v>
      </c>
      <c r="AX84">
        <v>6004.2960935756601</v>
      </c>
      <c r="AY84" s="1">
        <v>0.33693125489499998</v>
      </c>
      <c r="AZ84">
        <v>1355.4031669338599</v>
      </c>
      <c r="BA84">
        <v>7.7029215925000005E-2</v>
      </c>
      <c r="BB84">
        <v>1783.7440749501</v>
      </c>
      <c r="BC84" s="1">
        <v>0.100177254895</v>
      </c>
      <c r="BD84">
        <v>17683.553434870199</v>
      </c>
      <c r="BE84" s="1">
        <v>0.53534039694315505</v>
      </c>
      <c r="BF84">
        <v>0.23457800735999401</v>
      </c>
      <c r="BG84">
        <v>0.171317802436427</v>
      </c>
      <c r="BH84">
        <v>4.1321307353193303E-2</v>
      </c>
      <c r="BI84">
        <v>1.7442485907230201E-2</v>
      </c>
    </row>
    <row r="85" spans="1:61" x14ac:dyDescent="0.35">
      <c r="A85" t="s">
        <v>1342</v>
      </c>
      <c r="B85" t="s">
        <v>708</v>
      </c>
      <c r="C85">
        <v>56.3</v>
      </c>
      <c r="D85">
        <v>20.765681140315401</v>
      </c>
      <c r="E85">
        <v>968.0269644</v>
      </c>
      <c r="F85" t="e">
        <v>#N/A</v>
      </c>
      <c r="G85">
        <v>1.5337123947634999E-2</v>
      </c>
      <c r="H85" t="e">
        <v>#N/A</v>
      </c>
      <c r="I85">
        <v>3.68752420703337E-2</v>
      </c>
      <c r="J85">
        <v>0.91531868038086595</v>
      </c>
      <c r="K85">
        <v>3.6940664070186598E-2</v>
      </c>
      <c r="L85">
        <v>0.44365691874061097</v>
      </c>
      <c r="M85">
        <v>2.78790574204981E-2</v>
      </c>
      <c r="N85">
        <v>0.15608634790947601</v>
      </c>
      <c r="O85">
        <v>62894.610811690502</v>
      </c>
      <c r="P85" s="1">
        <v>0.22452274115430401</v>
      </c>
      <c r="Q85">
        <v>0.17347496415535399</v>
      </c>
      <c r="R85">
        <v>0.60200229469034205</v>
      </c>
      <c r="S85">
        <v>9.08</v>
      </c>
      <c r="T85">
        <v>90213.431918681497</v>
      </c>
      <c r="U85" s="1">
        <v>110.222628843761</v>
      </c>
      <c r="V85">
        <v>275798.53000551602</v>
      </c>
      <c r="W85" s="1">
        <v>0.81000433309851205</v>
      </c>
      <c r="X85">
        <v>9.7221675261987606E-2</v>
      </c>
      <c r="Y85">
        <v>9.27739916395008E-2</v>
      </c>
      <c r="Z85">
        <v>0.189995666901488</v>
      </c>
      <c r="AA85">
        <v>275.798530005516</v>
      </c>
      <c r="AB85">
        <v>7059.7056390980797</v>
      </c>
      <c r="AC85" s="1">
        <v>755.72487461574997</v>
      </c>
      <c r="AD85">
        <v>208037.02191083401</v>
      </c>
      <c r="AE85" s="1" t="e">
        <v>#N/A</v>
      </c>
      <c r="AF85">
        <v>41909.425000000003</v>
      </c>
      <c r="AG85" s="1">
        <v>67780.638666721396</v>
      </c>
      <c r="AH85" s="1">
        <v>40.383637105232999</v>
      </c>
      <c r="AI85">
        <v>23.009509169796502</v>
      </c>
      <c r="AJ85">
        <v>27.165377610388699</v>
      </c>
      <c r="AK85">
        <v>1.85</v>
      </c>
      <c r="AL85">
        <v>1.16549825</v>
      </c>
      <c r="AM85">
        <v>1.59308505</v>
      </c>
      <c r="AN85">
        <v>1371.4278214946901</v>
      </c>
      <c r="AO85" s="1">
        <v>1.22471507121317</v>
      </c>
      <c r="AP85">
        <v>2230.6889312001399</v>
      </c>
      <c r="AQ85" s="1">
        <v>3061.3613491156202</v>
      </c>
      <c r="AR85" s="1">
        <v>8698.4931481097901</v>
      </c>
      <c r="AS85" s="1">
        <v>917.43813471251303</v>
      </c>
      <c r="AT85">
        <v>502.99443451040901</v>
      </c>
      <c r="AU85">
        <v>15410.9759976485</v>
      </c>
      <c r="AV85" s="1">
        <v>7302.3357306786102</v>
      </c>
      <c r="AW85" s="1">
        <v>0.41164776895999999</v>
      </c>
      <c r="AX85">
        <v>7330.1420152595902</v>
      </c>
      <c r="AY85" s="1">
        <v>0.39732657050499998</v>
      </c>
      <c r="AZ85">
        <v>1740.57934480729</v>
      </c>
      <c r="BA85">
        <v>9.5007858794999997E-2</v>
      </c>
      <c r="BB85">
        <v>1738.90668510351</v>
      </c>
      <c r="BC85" s="1">
        <v>9.6017801710000003E-2</v>
      </c>
      <c r="BD85">
        <v>18111.963775848999</v>
      </c>
      <c r="BE85" s="1">
        <v>0.53891082378954402</v>
      </c>
      <c r="BF85">
        <v>0.23282640247516501</v>
      </c>
      <c r="BG85">
        <v>0.17477094992942599</v>
      </c>
      <c r="BH85">
        <v>3.4917550750035102E-2</v>
      </c>
      <c r="BI85">
        <v>1.8574273055830499E-2</v>
      </c>
    </row>
    <row r="86" spans="1:61" x14ac:dyDescent="0.35">
      <c r="A86" t="s">
        <v>1343</v>
      </c>
      <c r="B86" t="s">
        <v>709</v>
      </c>
      <c r="C86">
        <v>29.35</v>
      </c>
      <c r="D86">
        <v>70.149046290905105</v>
      </c>
      <c r="E86">
        <v>1728.2839678</v>
      </c>
      <c r="F86">
        <v>1.54916385075406E-2</v>
      </c>
      <c r="G86">
        <v>2.4976372210318398E-2</v>
      </c>
      <c r="H86" t="e">
        <v>#N/A</v>
      </c>
      <c r="I86">
        <v>3.2942674735655E-2</v>
      </c>
      <c r="J86">
        <v>0.89221190581114895</v>
      </c>
      <c r="K86">
        <v>4.6586768361619499E-2</v>
      </c>
      <c r="L86">
        <v>0.45848100925889901</v>
      </c>
      <c r="M86">
        <v>1.1737554905285099E-2</v>
      </c>
      <c r="N86">
        <v>0.157925631825446</v>
      </c>
      <c r="O86">
        <v>67562.799691622</v>
      </c>
      <c r="P86" s="1">
        <v>0.18619073140238901</v>
      </c>
      <c r="Q86">
        <v>0.15070230388927799</v>
      </c>
      <c r="R86">
        <v>0.66310696470833297</v>
      </c>
      <c r="S86">
        <v>14.3995</v>
      </c>
      <c r="T86">
        <v>84436.105138939005</v>
      </c>
      <c r="U86" s="1">
        <v>147.10326335922699</v>
      </c>
      <c r="V86">
        <v>226600.75465425599</v>
      </c>
      <c r="W86" s="1">
        <v>0.77961310775983805</v>
      </c>
      <c r="X86">
        <v>0.138125337458953</v>
      </c>
      <c r="Y86">
        <v>8.2261554781209001E-2</v>
      </c>
      <c r="Z86">
        <v>0.220386892240162</v>
      </c>
      <c r="AA86">
        <v>226.60075465425601</v>
      </c>
      <c r="AB86">
        <v>6453.4519617077303</v>
      </c>
      <c r="AC86" s="1">
        <v>681.13983632670704</v>
      </c>
      <c r="AD86">
        <v>171497.290614061</v>
      </c>
      <c r="AE86" s="1" t="e">
        <v>#N/A</v>
      </c>
      <c r="AF86">
        <v>42177.025000000001</v>
      </c>
      <c r="AG86" s="1">
        <v>66223.610645998895</v>
      </c>
      <c r="AH86" s="1">
        <v>46.754760495942499</v>
      </c>
      <c r="AI86">
        <v>25.838511567032398</v>
      </c>
      <c r="AJ86">
        <v>30.907174639514999</v>
      </c>
      <c r="AK86">
        <v>2.044</v>
      </c>
      <c r="AL86">
        <v>1.2304991000000001</v>
      </c>
      <c r="AM86">
        <v>1.6839443999999999</v>
      </c>
      <c r="AN86">
        <v>449.776922352768</v>
      </c>
      <c r="AO86" s="1">
        <v>0.97558912167243494</v>
      </c>
      <c r="AP86">
        <v>1794.7016681208299</v>
      </c>
      <c r="AQ86" s="1">
        <v>2845.8029536446802</v>
      </c>
      <c r="AR86" s="1">
        <v>7991.9824813006999</v>
      </c>
      <c r="AS86" s="1">
        <v>950.28737893061702</v>
      </c>
      <c r="AT86">
        <v>420.32125891613202</v>
      </c>
      <c r="AU86">
        <v>14003.095740913001</v>
      </c>
      <c r="AV86" s="1">
        <v>6819.3150627594896</v>
      </c>
      <c r="AW86" s="1">
        <v>0.44526185279500002</v>
      </c>
      <c r="AX86">
        <v>5973.8588808904697</v>
      </c>
      <c r="AY86" s="1">
        <v>0.3817631078</v>
      </c>
      <c r="AZ86">
        <v>1163.2612378968799</v>
      </c>
      <c r="BA86">
        <v>7.4442326145000001E-2</v>
      </c>
      <c r="BB86">
        <v>1511.2135985766399</v>
      </c>
      <c r="BC86" s="1">
        <v>9.8532713235E-2</v>
      </c>
      <c r="BD86">
        <v>15467.6487801235</v>
      </c>
      <c r="BE86" s="1">
        <v>0.55601534296996202</v>
      </c>
      <c r="BF86">
        <v>0.23001883974403101</v>
      </c>
      <c r="BG86">
        <v>0.16262336950126799</v>
      </c>
      <c r="BH86">
        <v>3.4764852755423001E-2</v>
      </c>
      <c r="BI86">
        <v>1.65775950293152E-2</v>
      </c>
    </row>
    <row r="87" spans="1:61" x14ac:dyDescent="0.35">
      <c r="A87" t="s">
        <v>1344</v>
      </c>
      <c r="B87" t="s">
        <v>710</v>
      </c>
      <c r="C87">
        <v>181.25</v>
      </c>
      <c r="D87">
        <v>10.650900641723901</v>
      </c>
      <c r="E87">
        <v>1587.0452289</v>
      </c>
      <c r="F87">
        <v>6.8066642765700399E-3</v>
      </c>
      <c r="G87">
        <v>1.12839014628519E-2</v>
      </c>
      <c r="H87" t="e">
        <v>#N/A</v>
      </c>
      <c r="I87">
        <v>2.10137104683078E-2</v>
      </c>
      <c r="J87">
        <v>0.93579503252529495</v>
      </c>
      <c r="K87">
        <v>3.2207571232302903E-2</v>
      </c>
      <c r="L87">
        <v>0.54777986004741896</v>
      </c>
      <c r="M87">
        <v>1.2675689742902001E-2</v>
      </c>
      <c r="N87">
        <v>0.16576984822245799</v>
      </c>
      <c r="O87">
        <v>63737.002603324501</v>
      </c>
      <c r="P87" s="1">
        <v>0.18172277829924999</v>
      </c>
      <c r="Q87">
        <v>0.15287589614113001</v>
      </c>
      <c r="R87">
        <v>0.66540132555961995</v>
      </c>
      <c r="S87">
        <v>13.9145</v>
      </c>
      <c r="T87">
        <v>86996.421914740495</v>
      </c>
      <c r="U87" s="1">
        <v>118.265600657237</v>
      </c>
      <c r="V87">
        <v>282327.490441042</v>
      </c>
      <c r="W87" s="1">
        <v>0.71520259241916395</v>
      </c>
      <c r="X87">
        <v>0.113777675154823</v>
      </c>
      <c r="Y87">
        <v>0.17101973242601301</v>
      </c>
      <c r="Z87">
        <v>0.28479740758083599</v>
      </c>
      <c r="AA87">
        <v>282.32749044104202</v>
      </c>
      <c r="AB87">
        <v>7564.2376348071703</v>
      </c>
      <c r="AC87" s="1">
        <v>565.42214088634705</v>
      </c>
      <c r="AD87">
        <v>216826.600187467</v>
      </c>
      <c r="AE87" s="1" t="e">
        <v>#N/A</v>
      </c>
      <c r="AF87">
        <v>39731.175000000003</v>
      </c>
      <c r="AG87" s="1">
        <v>63977.0589932289</v>
      </c>
      <c r="AH87" s="1">
        <v>30.896309692360699</v>
      </c>
      <c r="AI87">
        <v>21.687589593354499</v>
      </c>
      <c r="AJ87">
        <v>23.76643598799</v>
      </c>
      <c r="AK87">
        <v>1.4075</v>
      </c>
      <c r="AL87">
        <v>0.84496990000000005</v>
      </c>
      <c r="AM87">
        <v>1.1786677000000001</v>
      </c>
      <c r="AN87">
        <v>349.25815060331098</v>
      </c>
      <c r="AO87" s="1">
        <v>0.94316593914026703</v>
      </c>
      <c r="AP87">
        <v>1939.3145165886599</v>
      </c>
      <c r="AQ87" s="1">
        <v>3418.7223323271101</v>
      </c>
      <c r="AR87" s="1">
        <v>8714.1587357362805</v>
      </c>
      <c r="AS87" s="1">
        <v>911.387046218725</v>
      </c>
      <c r="AT87">
        <v>420.62345466691897</v>
      </c>
      <c r="AU87">
        <v>15404.2060855377</v>
      </c>
      <c r="AV87" s="1">
        <v>7881.28642782529</v>
      </c>
      <c r="AW87" s="1">
        <v>0.46110132231500001</v>
      </c>
      <c r="AX87">
        <v>6267.1530325297199</v>
      </c>
      <c r="AY87" s="1">
        <v>0.34259976050500002</v>
      </c>
      <c r="AZ87">
        <v>1192.1380953550399</v>
      </c>
      <c r="BA87">
        <v>6.7702886030000006E-2</v>
      </c>
      <c r="BB87">
        <v>2274.2306554828401</v>
      </c>
      <c r="BC87" s="1">
        <v>0.12859603114000001</v>
      </c>
      <c r="BD87">
        <v>17614.8082111929</v>
      </c>
      <c r="BE87" s="1">
        <v>0.53448855094665204</v>
      </c>
      <c r="BF87">
        <v>0.253922826143127</v>
      </c>
      <c r="BG87">
        <v>0.14374264646038101</v>
      </c>
      <c r="BH87">
        <v>4.78517579088934E-2</v>
      </c>
      <c r="BI87">
        <v>1.9994218540946799E-2</v>
      </c>
    </row>
    <row r="88" spans="1:61" x14ac:dyDescent="0.35">
      <c r="A88" t="s">
        <v>1345</v>
      </c>
      <c r="B88" t="s">
        <v>711</v>
      </c>
      <c r="C88">
        <v>40.85</v>
      </c>
      <c r="D88">
        <v>27.6635339876558</v>
      </c>
      <c r="E88">
        <v>964.92146219999995</v>
      </c>
      <c r="F88">
        <v>3.0857269678264399E-2</v>
      </c>
      <c r="G88">
        <v>2.31938315487451E-2</v>
      </c>
      <c r="H88" t="e">
        <v>#N/A</v>
      </c>
      <c r="I88">
        <v>5.5276213173827998E-2</v>
      </c>
      <c r="J88">
        <v>0.88845984372930897</v>
      </c>
      <c r="K88">
        <v>3.1295484237213601E-2</v>
      </c>
      <c r="L88">
        <v>0.31225455202152602</v>
      </c>
      <c r="M88">
        <v>2.4321371302439401E-2</v>
      </c>
      <c r="N88">
        <v>0.122259429986057</v>
      </c>
      <c r="O88">
        <v>67137.362535384003</v>
      </c>
      <c r="P88" s="1">
        <v>0.17118193741546101</v>
      </c>
      <c r="Q88">
        <v>0.176300348567897</v>
      </c>
      <c r="R88">
        <v>0.65251771401664105</v>
      </c>
      <c r="S88">
        <v>8.5724999999999998</v>
      </c>
      <c r="T88">
        <v>88892.663890772994</v>
      </c>
      <c r="U88" s="1">
        <v>121.706458372798</v>
      </c>
      <c r="V88">
        <v>329755.96607557102</v>
      </c>
      <c r="W88" s="1">
        <v>0.79810833776004697</v>
      </c>
      <c r="X88">
        <v>0.120576631677085</v>
      </c>
      <c r="Y88">
        <v>8.1315030562868096E-2</v>
      </c>
      <c r="Z88">
        <v>0.201891662239953</v>
      </c>
      <c r="AA88">
        <v>329.755966075571</v>
      </c>
      <c r="AB88">
        <v>8062.2450473110403</v>
      </c>
      <c r="AC88" s="1">
        <v>833.12653021292499</v>
      </c>
      <c r="AD88">
        <v>259355.237317978</v>
      </c>
      <c r="AE88" s="1" t="e">
        <v>#N/A</v>
      </c>
      <c r="AF88">
        <v>44514.074999999997</v>
      </c>
      <c r="AG88" s="1">
        <v>82730.266899808601</v>
      </c>
      <c r="AH88" s="1">
        <v>41.258276186106798</v>
      </c>
      <c r="AI88">
        <v>23.476614330267001</v>
      </c>
      <c r="AJ88">
        <v>25.7873598657984</v>
      </c>
      <c r="AK88">
        <v>1.8875</v>
      </c>
      <c r="AL88">
        <v>1.20843905</v>
      </c>
      <c r="AM88">
        <v>1.5885668500000001</v>
      </c>
      <c r="AN88">
        <v>1776.68064455335</v>
      </c>
      <c r="AO88" s="1">
        <v>1.17471556349576</v>
      </c>
      <c r="AP88">
        <v>2145.6378174698998</v>
      </c>
      <c r="AQ88" s="1">
        <v>2762.41616669833</v>
      </c>
      <c r="AR88" s="1">
        <v>8371.84957110504</v>
      </c>
      <c r="AS88" s="1">
        <v>812.99622302053604</v>
      </c>
      <c r="AT88">
        <v>394.15852348261598</v>
      </c>
      <c r="AU88">
        <v>14487.0583017764</v>
      </c>
      <c r="AV88" s="1">
        <v>5943.9987800440304</v>
      </c>
      <c r="AW88" s="1">
        <v>0.36267287283499999</v>
      </c>
      <c r="AX88">
        <v>8323.1158686031995</v>
      </c>
      <c r="AY88" s="1">
        <v>0.48094950185500002</v>
      </c>
      <c r="AZ88">
        <v>1561.54061431538</v>
      </c>
      <c r="BA88">
        <v>9.0649991099999994E-2</v>
      </c>
      <c r="BB88">
        <v>1098.6805417293899</v>
      </c>
      <c r="BC88" s="1">
        <v>6.5727634209999997E-2</v>
      </c>
      <c r="BD88">
        <v>16927.335804692</v>
      </c>
      <c r="BE88" s="1">
        <v>0.55771543653925204</v>
      </c>
      <c r="BF88">
        <v>0.236891183015766</v>
      </c>
      <c r="BG88">
        <v>0.15083445904849899</v>
      </c>
      <c r="BH88">
        <v>3.5941135175112E-2</v>
      </c>
      <c r="BI88">
        <v>1.8617786221370902E-2</v>
      </c>
    </row>
    <row r="89" spans="1:61" x14ac:dyDescent="0.35">
      <c r="A89" t="s">
        <v>1346</v>
      </c>
      <c r="B89" t="s">
        <v>712</v>
      </c>
      <c r="C89">
        <v>91.9</v>
      </c>
      <c r="D89">
        <v>26.1259946640333</v>
      </c>
      <c r="E89">
        <v>2061.1352701999999</v>
      </c>
      <c r="F89">
        <v>8.1622852547265107E-3</v>
      </c>
      <c r="G89">
        <v>1.9778059398560501E-2</v>
      </c>
      <c r="H89">
        <v>5.6960136252813404E-3</v>
      </c>
      <c r="I89">
        <v>5.1752801067858803E-2</v>
      </c>
      <c r="J89">
        <v>0.86341589316276102</v>
      </c>
      <c r="K89">
        <v>5.8459120170482E-2</v>
      </c>
      <c r="L89">
        <v>0.52015300951215104</v>
      </c>
      <c r="M89">
        <v>1.23713691293758E-2</v>
      </c>
      <c r="N89">
        <v>0.16613933242189799</v>
      </c>
      <c r="O89">
        <v>66225.108088648994</v>
      </c>
      <c r="P89" s="1">
        <v>0.189113222351491</v>
      </c>
      <c r="Q89">
        <v>0.171779968038756</v>
      </c>
      <c r="R89">
        <v>0.63910680960975297</v>
      </c>
      <c r="S89">
        <v>15.1915</v>
      </c>
      <c r="T89">
        <v>91166.276499498505</v>
      </c>
      <c r="U89" s="1">
        <v>140.81161665994199</v>
      </c>
      <c r="V89">
        <v>239273.15132223701</v>
      </c>
      <c r="W89" s="1">
        <v>0.76365869958346599</v>
      </c>
      <c r="X89">
        <v>0.15066117670395701</v>
      </c>
      <c r="Y89">
        <v>8.5680123712577397E-2</v>
      </c>
      <c r="Z89">
        <v>0.23634130041653501</v>
      </c>
      <c r="AA89">
        <v>239.273151322237</v>
      </c>
      <c r="AB89">
        <v>6482.5832071290297</v>
      </c>
      <c r="AC89" s="1">
        <v>618.00155972974096</v>
      </c>
      <c r="AD89">
        <v>176606.23563740999</v>
      </c>
      <c r="AE89" s="1" t="e">
        <v>#N/A</v>
      </c>
      <c r="AF89">
        <v>40307.4</v>
      </c>
      <c r="AG89" s="1">
        <v>66066.528146759796</v>
      </c>
      <c r="AH89" s="1">
        <v>39.786473655718503</v>
      </c>
      <c r="AI89">
        <v>22.368254751632801</v>
      </c>
      <c r="AJ89">
        <v>27.6388562924813</v>
      </c>
      <c r="AK89">
        <v>1.9339999999999999</v>
      </c>
      <c r="AL89">
        <v>1.3438092500000001</v>
      </c>
      <c r="AM89">
        <v>1.7246014999999999</v>
      </c>
      <c r="AN89">
        <v>1208.1229617464701</v>
      </c>
      <c r="AO89" s="1">
        <v>1.10672613206653</v>
      </c>
      <c r="AP89">
        <v>1737.8843283086601</v>
      </c>
      <c r="AQ89" s="1">
        <v>3064.4689868569599</v>
      </c>
      <c r="AR89" s="1">
        <v>8103.7355028285201</v>
      </c>
      <c r="AS89" s="1">
        <v>1020.2308438659001</v>
      </c>
      <c r="AT89" s="1">
        <v>435.68720821490399</v>
      </c>
      <c r="AU89">
        <v>14362.0068700749</v>
      </c>
      <c r="AV89" s="1">
        <v>6829.2865864180303</v>
      </c>
      <c r="AW89" s="1">
        <v>0.42488721031499999</v>
      </c>
      <c r="AX89">
        <v>6068.0080217689701</v>
      </c>
      <c r="AY89" s="1">
        <v>0.376959448265</v>
      </c>
      <c r="AZ89">
        <v>1215.2556926775401</v>
      </c>
      <c r="BA89">
        <v>7.6097270115000004E-2</v>
      </c>
      <c r="BB89">
        <v>1991.8507183292299</v>
      </c>
      <c r="BC89" s="1">
        <v>0.122056071305</v>
      </c>
      <c r="BD89">
        <v>16104.4010191938</v>
      </c>
      <c r="BE89" s="1">
        <v>0.54773274774403902</v>
      </c>
      <c r="BF89">
        <v>0.237199244916628</v>
      </c>
      <c r="BG89">
        <v>0.16023673895732099</v>
      </c>
      <c r="BH89">
        <v>3.3975757855010801E-2</v>
      </c>
      <c r="BI89">
        <v>2.08555105270011E-2</v>
      </c>
    </row>
    <row r="90" spans="1:61" x14ac:dyDescent="0.35">
      <c r="A90" t="s">
        <v>1347</v>
      </c>
      <c r="B90" t="s">
        <v>713</v>
      </c>
      <c r="C90">
        <v>96.8</v>
      </c>
      <c r="D90">
        <v>12.551368653191</v>
      </c>
      <c r="E90">
        <v>1118.4955759500001</v>
      </c>
      <c r="F90">
        <v>1.7299016439757502E-2</v>
      </c>
      <c r="G90">
        <v>1.06012988105349E-2</v>
      </c>
      <c r="H90" t="e">
        <v>#N/A</v>
      </c>
      <c r="I90">
        <v>3.5107421216280299E-2</v>
      </c>
      <c r="J90">
        <v>0.92459695945551801</v>
      </c>
      <c r="K90">
        <v>3.2459862665410802E-2</v>
      </c>
      <c r="L90">
        <v>0.30651175984277801</v>
      </c>
      <c r="M90">
        <v>9.9217296155055396E-3</v>
      </c>
      <c r="N90">
        <v>0.13673788574165199</v>
      </c>
      <c r="O90">
        <v>66153.396142426005</v>
      </c>
      <c r="P90" s="1">
        <v>0.21392126091425701</v>
      </c>
      <c r="Q90">
        <v>0.18206512929294399</v>
      </c>
      <c r="R90">
        <v>0.60401360979279795</v>
      </c>
      <c r="S90">
        <v>10.5825</v>
      </c>
      <c r="T90">
        <v>83021.592899690004</v>
      </c>
      <c r="U90" s="1">
        <v>111.145686161573</v>
      </c>
      <c r="V90">
        <v>277391.850979209</v>
      </c>
      <c r="W90" s="1">
        <v>0.81855253421948804</v>
      </c>
      <c r="X90">
        <v>6.4931315735325804E-2</v>
      </c>
      <c r="Y90">
        <v>0.11651615004518601</v>
      </c>
      <c r="Z90">
        <v>0.18144746578051199</v>
      </c>
      <c r="AA90">
        <v>277.39185097920898</v>
      </c>
      <c r="AB90">
        <v>6603.0935862567403</v>
      </c>
      <c r="AC90" s="1">
        <v>641.06499077846502</v>
      </c>
      <c r="AD90">
        <v>216139.53633857399</v>
      </c>
      <c r="AE90" s="1" t="e">
        <v>#N/A</v>
      </c>
      <c r="AF90">
        <v>46850.925000000003</v>
      </c>
      <c r="AG90" s="1">
        <v>77599.709190956899</v>
      </c>
      <c r="AH90" s="1">
        <v>34.165587698752603</v>
      </c>
      <c r="AI90">
        <v>21.131254080579399</v>
      </c>
      <c r="AJ90">
        <v>22.8850391466849</v>
      </c>
      <c r="AK90">
        <v>1.3774999999999999</v>
      </c>
      <c r="AL90">
        <v>0.88347184999999995</v>
      </c>
      <c r="AM90">
        <v>1.1303903500000001</v>
      </c>
      <c r="AN90">
        <v>2057.8811493325802</v>
      </c>
      <c r="AO90" s="1">
        <v>1.1871738344990499</v>
      </c>
      <c r="AP90">
        <v>2088.1910174105701</v>
      </c>
      <c r="AQ90" s="1">
        <v>3026.6148103856199</v>
      </c>
      <c r="AR90" s="1">
        <v>8543.5968607163995</v>
      </c>
      <c r="AS90" s="1">
        <v>826.66443737469501</v>
      </c>
      <c r="AT90">
        <v>403.53805145930602</v>
      </c>
      <c r="AU90">
        <v>14888.605177346601</v>
      </c>
      <c r="AV90" s="1">
        <v>6954.0463161159396</v>
      </c>
      <c r="AW90" s="1">
        <v>0.41440311576</v>
      </c>
      <c r="AX90">
        <v>7552.8463085761596</v>
      </c>
      <c r="AY90" s="1">
        <v>0.44287457767499999</v>
      </c>
      <c r="AZ90">
        <v>1419.64647543162</v>
      </c>
      <c r="BA90" s="1">
        <v>8.488700213E-2</v>
      </c>
      <c r="BB90">
        <v>967.12600148268996</v>
      </c>
      <c r="BC90" s="1">
        <v>5.7835304429999998E-2</v>
      </c>
      <c r="BD90">
        <v>16893.665101606399</v>
      </c>
      <c r="BE90" s="1">
        <v>0.53952246116856595</v>
      </c>
      <c r="BF90">
        <v>0.23875947813387099</v>
      </c>
      <c r="BG90">
        <v>0.15332171747284501</v>
      </c>
      <c r="BH90">
        <v>4.2323598198713397E-2</v>
      </c>
      <c r="BI90">
        <v>2.6072745026003499E-2</v>
      </c>
    </row>
    <row r="91" spans="1:61" x14ac:dyDescent="0.35">
      <c r="A91" t="s">
        <v>1348</v>
      </c>
      <c r="B91" t="s">
        <v>714</v>
      </c>
      <c r="C91">
        <v>29.5</v>
      </c>
      <c r="D91">
        <v>237.760607188574</v>
      </c>
      <c r="E91">
        <v>6980.8606335499999</v>
      </c>
      <c r="F91">
        <v>7.6131432205687702E-2</v>
      </c>
      <c r="G91">
        <v>7.5569124350599107E-2</v>
      </c>
      <c r="H91">
        <v>2.3492613714075098E-3</v>
      </c>
      <c r="I91">
        <v>6.5031141066846501E-2</v>
      </c>
      <c r="J91">
        <v>0.72404267640347597</v>
      </c>
      <c r="K91">
        <v>5.79461912075937E-2</v>
      </c>
      <c r="L91">
        <v>0.24079684044722</v>
      </c>
      <c r="M91">
        <v>4.9084512542363103E-2</v>
      </c>
      <c r="N91">
        <v>0.135601467288752</v>
      </c>
      <c r="O91">
        <v>82626.504292797006</v>
      </c>
      <c r="P91" s="1">
        <v>0.17387892252692499</v>
      </c>
      <c r="Q91">
        <v>0.156927167902741</v>
      </c>
      <c r="R91">
        <v>0.66919390957033298</v>
      </c>
      <c r="S91">
        <v>43.463999999999999</v>
      </c>
      <c r="T91">
        <v>109725.102664815</v>
      </c>
      <c r="U91" s="1">
        <v>161.63085167929299</v>
      </c>
      <c r="V91">
        <v>332338.10912365501</v>
      </c>
      <c r="W91" s="1">
        <v>0.78707813163204898</v>
      </c>
      <c r="X91">
        <v>0.18462426913254501</v>
      </c>
      <c r="Y91">
        <v>2.8297599235406E-2</v>
      </c>
      <c r="Z91">
        <v>0.21292186836795099</v>
      </c>
      <c r="AA91">
        <v>332.33810912365499</v>
      </c>
      <c r="AB91">
        <v>12228.4156112654</v>
      </c>
      <c r="AC91" s="1">
        <v>1083.0730067836901</v>
      </c>
      <c r="AD91" s="1">
        <v>273496.51528946799</v>
      </c>
      <c r="AE91" s="1" t="e">
        <v>#N/A</v>
      </c>
      <c r="AF91">
        <v>58617.75</v>
      </c>
      <c r="AG91" s="1">
        <v>121980.236079907</v>
      </c>
      <c r="AH91" s="1">
        <v>72.275491085766006</v>
      </c>
      <c r="AI91">
        <v>34.698972817169398</v>
      </c>
      <c r="AJ91">
        <v>43.132660890179203</v>
      </c>
      <c r="AK91">
        <v>2.1505000000000001</v>
      </c>
      <c r="AL91">
        <v>1.3277629500000001</v>
      </c>
      <c r="AM91">
        <v>1.6168086500000001</v>
      </c>
      <c r="AN91">
        <v>96.245720410514295</v>
      </c>
      <c r="AO91" s="1">
        <v>0.72703880223541495</v>
      </c>
      <c r="AP91">
        <v>1877.07100070916</v>
      </c>
      <c r="AQ91" s="1">
        <v>2719.9702852267501</v>
      </c>
      <c r="AR91" s="1">
        <v>9419.9819118768701</v>
      </c>
      <c r="AS91" s="1">
        <v>1139.3170424857501</v>
      </c>
      <c r="AT91" s="1">
        <v>499.72534394401703</v>
      </c>
      <c r="AU91">
        <v>15656.0655842426</v>
      </c>
      <c r="AV91" s="1">
        <v>3250.9135596210499</v>
      </c>
      <c r="AW91" s="1">
        <v>0.20293870746000001</v>
      </c>
      <c r="AX91">
        <v>10584.734625736701</v>
      </c>
      <c r="AY91" s="1">
        <v>0.64426296863499999</v>
      </c>
      <c r="AZ91">
        <v>1532.8767206576499</v>
      </c>
      <c r="BA91" s="1">
        <v>9.5424649474999998E-2</v>
      </c>
      <c r="BB91">
        <v>932.45463485974994</v>
      </c>
      <c r="BC91" s="1">
        <v>5.7373674425E-2</v>
      </c>
      <c r="BD91">
        <v>16300.9795408752</v>
      </c>
      <c r="BE91" s="1">
        <v>0.59809326864172996</v>
      </c>
      <c r="BF91">
        <v>0.23292152675610001</v>
      </c>
      <c r="BG91">
        <v>0.122365833408939</v>
      </c>
      <c r="BH91">
        <v>3.0999394677579999E-2</v>
      </c>
      <c r="BI91">
        <v>1.56199765156512E-2</v>
      </c>
    </row>
    <row r="92" spans="1:61" x14ac:dyDescent="0.35">
      <c r="A92" t="s">
        <v>1914</v>
      </c>
      <c r="B92" t="s">
        <v>715</v>
      </c>
      <c r="C92">
        <v>111.2</v>
      </c>
      <c r="D92">
        <v>7.7459854424279104</v>
      </c>
      <c r="E92">
        <v>786.23527435000005</v>
      </c>
      <c r="F92">
        <v>2.37136802801345E-2</v>
      </c>
      <c r="G92">
        <v>1.4327191364932599E-2</v>
      </c>
      <c r="H92" t="e">
        <v>#N/A</v>
      </c>
      <c r="I92">
        <v>6.03952955002552E-2</v>
      </c>
      <c r="J92">
        <v>0.90556435147470105</v>
      </c>
      <c r="K92">
        <v>2.85283609044246E-2</v>
      </c>
      <c r="L92">
        <v>0.382028274608818</v>
      </c>
      <c r="M92">
        <v>2.37854706837324E-2</v>
      </c>
      <c r="N92">
        <v>0.15825516598758199</v>
      </c>
      <c r="O92">
        <v>63814.005158564498</v>
      </c>
      <c r="P92" s="1">
        <v>0.22511641497100399</v>
      </c>
      <c r="Q92">
        <v>0.14704681509268699</v>
      </c>
      <c r="R92">
        <v>0.62783676993630899</v>
      </c>
      <c r="S92">
        <v>9.3490000000000002</v>
      </c>
      <c r="T92">
        <v>74827.590273779002</v>
      </c>
      <c r="U92" s="1">
        <v>86.026131508525694</v>
      </c>
      <c r="V92">
        <v>257164.58299355701</v>
      </c>
      <c r="W92" s="1">
        <v>0.80506358365438402</v>
      </c>
      <c r="X92">
        <v>5.2220710354130402E-2</v>
      </c>
      <c r="Y92">
        <v>0.142715705991485</v>
      </c>
      <c r="Z92">
        <v>0.19493641634561601</v>
      </c>
      <c r="AA92">
        <v>257.16458299355702</v>
      </c>
      <c r="AB92">
        <v>5978.8112409106698</v>
      </c>
      <c r="AC92" s="1">
        <v>566.58841702470602</v>
      </c>
      <c r="AD92">
        <v>201647.174776281</v>
      </c>
      <c r="AE92" s="1" t="e">
        <v>#N/A</v>
      </c>
      <c r="AF92">
        <v>41857.775000000001</v>
      </c>
      <c r="AG92" s="1">
        <v>66895.543805523397</v>
      </c>
      <c r="AH92" s="1">
        <v>36.659491732919797</v>
      </c>
      <c r="AI92">
        <v>20.4742888947764</v>
      </c>
      <c r="AJ92">
        <v>25.9857233578768</v>
      </c>
      <c r="AK92">
        <v>1.823</v>
      </c>
      <c r="AL92">
        <v>1.1117305500000001</v>
      </c>
      <c r="AM92">
        <v>1.6059129000000001</v>
      </c>
      <c r="AN92">
        <v>2373.5473048075801</v>
      </c>
      <c r="AO92" s="1">
        <v>1.4961895138813801</v>
      </c>
      <c r="AP92">
        <v>2274.5306540945799</v>
      </c>
      <c r="AQ92" s="1">
        <v>3322.7167121734801</v>
      </c>
      <c r="AR92" s="1">
        <v>9287.5227134648103</v>
      </c>
      <c r="AS92" s="1">
        <v>860.31449686375595</v>
      </c>
      <c r="AT92">
        <v>461.70749716732598</v>
      </c>
      <c r="AU92">
        <v>16206.7920737639</v>
      </c>
      <c r="AV92" s="1">
        <v>8388.8184439222496</v>
      </c>
      <c r="AW92" s="1">
        <v>0.44934760146500002</v>
      </c>
      <c r="AX92">
        <v>7170.2671523613999</v>
      </c>
      <c r="AY92" s="1">
        <v>0.38038363879499998</v>
      </c>
      <c r="AZ92">
        <v>1912.3871212287499</v>
      </c>
      <c r="BA92">
        <v>0.100980549135</v>
      </c>
      <c r="BB92">
        <v>1308.3883700711799</v>
      </c>
      <c r="BC92" s="1">
        <v>6.9288210599999997E-2</v>
      </c>
      <c r="BD92">
        <v>18779.861087583598</v>
      </c>
      <c r="BE92" s="1">
        <v>0.54653729976819798</v>
      </c>
      <c r="BF92">
        <v>0.23569338798032499</v>
      </c>
      <c r="BG92">
        <v>0.14765308664843199</v>
      </c>
      <c r="BH92">
        <v>4.2216051549988302E-2</v>
      </c>
      <c r="BI92">
        <v>2.79001740530565E-2</v>
      </c>
    </row>
    <row r="93" spans="1:61" x14ac:dyDescent="0.35">
      <c r="A93" t="s">
        <v>1349</v>
      </c>
      <c r="B93" t="s">
        <v>716</v>
      </c>
      <c r="C93">
        <v>19.45</v>
      </c>
      <c r="D93">
        <v>350.61654191465499</v>
      </c>
      <c r="E93">
        <v>2805.1187819000002</v>
      </c>
      <c r="F93">
        <v>4.5925723274966801E-2</v>
      </c>
      <c r="G93">
        <v>3.2855250332894603E-2</v>
      </c>
      <c r="H93">
        <v>2.6203096960630201E-3</v>
      </c>
      <c r="I93">
        <v>4.3602324058156901E-2</v>
      </c>
      <c r="J93">
        <v>0.82643805877141796</v>
      </c>
      <c r="K93">
        <v>5.0204948574647898E-2</v>
      </c>
      <c r="L93">
        <v>0.11909533335003</v>
      </c>
      <c r="M93">
        <v>1.8867128802115701E-2</v>
      </c>
      <c r="N93">
        <v>0.11466329124829799</v>
      </c>
      <c r="O93">
        <v>83590.873368008499</v>
      </c>
      <c r="P93" s="1">
        <v>0.12626983843343001</v>
      </c>
      <c r="Q93">
        <v>0.155012418737555</v>
      </c>
      <c r="R93">
        <v>0.71871774282901502</v>
      </c>
      <c r="S93">
        <v>20.309999999999999</v>
      </c>
      <c r="T93">
        <v>106688.448249458</v>
      </c>
      <c r="U93" s="1">
        <v>142.24698654212</v>
      </c>
      <c r="V93">
        <v>346794.76093442499</v>
      </c>
      <c r="W93" s="1">
        <v>0.88137132134837803</v>
      </c>
      <c r="X93">
        <v>9.1012235057343002E-2</v>
      </c>
      <c r="Y93">
        <v>2.76164435942793E-2</v>
      </c>
      <c r="Z93">
        <v>0.11862867865162199</v>
      </c>
      <c r="AA93">
        <v>346.79476093442503</v>
      </c>
      <c r="AB93">
        <v>12808.1712392143</v>
      </c>
      <c r="AC93" s="1">
        <v>1285.81094139575</v>
      </c>
      <c r="AD93">
        <v>290892.20342466002</v>
      </c>
      <c r="AE93" s="1" t="e">
        <v>#N/A</v>
      </c>
      <c r="AF93">
        <v>71854.125</v>
      </c>
      <c r="AG93" s="1">
        <v>171526.90393593899</v>
      </c>
      <c r="AH93" s="1">
        <v>89.187615767801205</v>
      </c>
      <c r="AI93">
        <v>36.060284876429797</v>
      </c>
      <c r="AJ93">
        <v>49.748867306245103</v>
      </c>
      <c r="AK93">
        <v>2.109</v>
      </c>
      <c r="AL93">
        <v>1.4311054999999999</v>
      </c>
      <c r="AM93">
        <v>1.6274900999999999</v>
      </c>
      <c r="AN93">
        <v>622.37129717693199</v>
      </c>
      <c r="AO93" s="1">
        <v>0.60977651214547701</v>
      </c>
      <c r="AP93">
        <v>2120.5107806395299</v>
      </c>
      <c r="AQ93" s="1">
        <v>2694.5562200070199</v>
      </c>
      <c r="AR93" s="1">
        <v>9914.2023087471807</v>
      </c>
      <c r="AS93" s="1">
        <v>1188.0189226325899</v>
      </c>
      <c r="AT93">
        <v>656.68298288791198</v>
      </c>
      <c r="AU93">
        <v>16573.9712149142</v>
      </c>
      <c r="AV93" s="1">
        <v>3296.1227461018402</v>
      </c>
      <c r="AW93" s="1">
        <v>0.19433088498500001</v>
      </c>
      <c r="AX93">
        <v>11604.2070653019</v>
      </c>
      <c r="AY93" s="1">
        <v>0.66821636407999996</v>
      </c>
      <c r="AZ93">
        <v>1726.7443492519301</v>
      </c>
      <c r="BA93">
        <v>9.7487223789999994E-2</v>
      </c>
      <c r="BB93">
        <v>676.69568952000998</v>
      </c>
      <c r="BC93" s="1">
        <v>3.9965527124999997E-2</v>
      </c>
      <c r="BD93">
        <v>17303.7698501757</v>
      </c>
      <c r="BE93" s="1">
        <v>0.59385121679506403</v>
      </c>
      <c r="BF93">
        <v>0.222808307217921</v>
      </c>
      <c r="BG93">
        <v>0.13515218807871299</v>
      </c>
      <c r="BH93">
        <v>3.1273037292093298E-2</v>
      </c>
      <c r="BI93">
        <v>1.6915250616209201E-2</v>
      </c>
    </row>
    <row r="94" spans="1:61" x14ac:dyDescent="0.35">
      <c r="A94" t="s">
        <v>1350</v>
      </c>
      <c r="B94" t="s">
        <v>717</v>
      </c>
      <c r="C94">
        <v>44.85</v>
      </c>
      <c r="D94">
        <v>29.241305296893199</v>
      </c>
      <c r="E94">
        <v>1222.0383402499999</v>
      </c>
      <c r="F94">
        <v>9.1455759286671896E-3</v>
      </c>
      <c r="G94">
        <v>1.05429395619039E-2</v>
      </c>
      <c r="H94" t="e">
        <v>#N/A</v>
      </c>
      <c r="I94">
        <v>3.02248753685379E-2</v>
      </c>
      <c r="J94">
        <v>0.91991428871200398</v>
      </c>
      <c r="K94">
        <v>3.6922755058975E-2</v>
      </c>
      <c r="L94">
        <v>0.46883312684845002</v>
      </c>
      <c r="M94">
        <v>1.37792120748999E-2</v>
      </c>
      <c r="N94">
        <v>0.15374041895841101</v>
      </c>
      <c r="O94">
        <v>63524.853494233503</v>
      </c>
      <c r="P94" s="1">
        <v>0.20663277383555001</v>
      </c>
      <c r="Q94">
        <v>0.15976246398084001</v>
      </c>
      <c r="R94">
        <v>0.63360476218360995</v>
      </c>
      <c r="S94">
        <v>11.454000000000001</v>
      </c>
      <c r="T94">
        <v>86350.142890839998</v>
      </c>
      <c r="U94" s="1">
        <v>116.75607038331999</v>
      </c>
      <c r="V94">
        <v>255329.326087047</v>
      </c>
      <c r="W94" s="1">
        <v>0.800392150735728</v>
      </c>
      <c r="X94">
        <v>0.10314515385601</v>
      </c>
      <c r="Y94">
        <v>9.6462695408261606E-2</v>
      </c>
      <c r="Z94">
        <v>0.199607849264272</v>
      </c>
      <c r="AA94">
        <v>255.32932608704701</v>
      </c>
      <c r="AB94">
        <v>6348.19416202906</v>
      </c>
      <c r="AC94" s="1">
        <v>670.96523700874604</v>
      </c>
      <c r="AD94">
        <v>185504.09914060801</v>
      </c>
      <c r="AE94" s="1" t="e">
        <v>#N/A</v>
      </c>
      <c r="AF94">
        <v>41814.224999999999</v>
      </c>
      <c r="AG94" s="1">
        <v>67936.3887829265</v>
      </c>
      <c r="AH94" s="1">
        <v>39.182363827351701</v>
      </c>
      <c r="AI94">
        <v>22.851149479172701</v>
      </c>
      <c r="AJ94">
        <v>25.6877638729474</v>
      </c>
      <c r="AK94">
        <v>1.7575000000000001</v>
      </c>
      <c r="AL94">
        <v>1.38293935</v>
      </c>
      <c r="AM94">
        <v>1.5876410999999999</v>
      </c>
      <c r="AN94">
        <v>1263.2457131066201</v>
      </c>
      <c r="AO94" s="1">
        <v>1.10949519052846</v>
      </c>
      <c r="AP94">
        <v>1980.9855825130901</v>
      </c>
      <c r="AQ94" s="1">
        <v>2896.4786186083402</v>
      </c>
      <c r="AR94" s="1">
        <v>8246.8428271937792</v>
      </c>
      <c r="AS94" s="1">
        <v>915.47910091665096</v>
      </c>
      <c r="AT94">
        <v>489.27980594862299</v>
      </c>
      <c r="AU94">
        <v>14529.065935180501</v>
      </c>
      <c r="AV94" s="1">
        <v>7204.9863646557596</v>
      </c>
      <c r="AW94" s="1">
        <v>0.43379094795000001</v>
      </c>
      <c r="AX94">
        <v>6472.8279014589498</v>
      </c>
      <c r="AY94" s="1">
        <v>0.38256415860999998</v>
      </c>
      <c r="AZ94">
        <v>1348.4641497204</v>
      </c>
      <c r="BA94">
        <v>7.8157369825000003E-2</v>
      </c>
      <c r="BB94">
        <v>1755.19623923833</v>
      </c>
      <c r="BC94" s="1">
        <v>0.10548752359499999</v>
      </c>
      <c r="BD94">
        <v>16781.474655073402</v>
      </c>
      <c r="BE94" s="1">
        <v>0.54798949957126597</v>
      </c>
      <c r="BF94">
        <v>0.23525423871831599</v>
      </c>
      <c r="BG94">
        <v>0.156504874729645</v>
      </c>
      <c r="BH94">
        <v>3.7774927933762602E-2</v>
      </c>
      <c r="BI94">
        <v>2.2476459047010799E-2</v>
      </c>
    </row>
    <row r="95" spans="1:61" x14ac:dyDescent="0.35">
      <c r="A95" t="s">
        <v>1351</v>
      </c>
      <c r="B95" t="s">
        <v>718</v>
      </c>
      <c r="C95">
        <v>59.05</v>
      </c>
      <c r="D95">
        <v>39.839047022216498</v>
      </c>
      <c r="E95">
        <v>2022.5812111499999</v>
      </c>
      <c r="F95">
        <v>1.4335734186103399E-2</v>
      </c>
      <c r="G95">
        <v>1.8980689453419301E-2</v>
      </c>
      <c r="H95" t="e">
        <v>#N/A</v>
      </c>
      <c r="I95">
        <v>4.27596247851336E-2</v>
      </c>
      <c r="J95">
        <v>0.89430103649964199</v>
      </c>
      <c r="K95">
        <v>3.4001742283208299E-2</v>
      </c>
      <c r="L95">
        <v>0.28026306342594298</v>
      </c>
      <c r="M95">
        <v>3.0578427548853499E-2</v>
      </c>
      <c r="N95">
        <v>0.12812859925528899</v>
      </c>
      <c r="O95">
        <v>68189.283967271505</v>
      </c>
      <c r="P95" s="1">
        <v>0.17826586404400699</v>
      </c>
      <c r="Q95">
        <v>0.175800446043926</v>
      </c>
      <c r="R95">
        <v>0.64593368991206701</v>
      </c>
      <c r="S95">
        <v>14.14</v>
      </c>
      <c r="T95">
        <v>94454.705358651496</v>
      </c>
      <c r="U95" s="1">
        <v>150.92198595332999</v>
      </c>
      <c r="V95">
        <v>293169.88106448401</v>
      </c>
      <c r="W95" s="1">
        <v>0.80102847943493505</v>
      </c>
      <c r="X95">
        <v>0.12701398377039899</v>
      </c>
      <c r="Y95">
        <v>7.1957536794666099E-2</v>
      </c>
      <c r="Z95">
        <v>0.19897152056506601</v>
      </c>
      <c r="AA95">
        <v>293.169881064484</v>
      </c>
      <c r="AB95">
        <v>7589.05347142152</v>
      </c>
      <c r="AC95" s="1">
        <v>786.71099833034702</v>
      </c>
      <c r="AD95">
        <v>222978.65847197099</v>
      </c>
      <c r="AE95" s="1" t="e">
        <v>#N/A</v>
      </c>
      <c r="AF95">
        <v>49492.974999999999</v>
      </c>
      <c r="AG95" s="1">
        <v>90659.304984794595</v>
      </c>
      <c r="AH95" s="1">
        <v>44.119023152139299</v>
      </c>
      <c r="AI95">
        <v>24.325428079574301</v>
      </c>
      <c r="AJ95">
        <v>26.850458426219699</v>
      </c>
      <c r="AK95">
        <v>1.589</v>
      </c>
      <c r="AL95">
        <v>1.0962316999999999</v>
      </c>
      <c r="AM95">
        <v>1.33556835</v>
      </c>
      <c r="AN95">
        <v>1364.91233593061</v>
      </c>
      <c r="AO95">
        <v>0.91617374647598204</v>
      </c>
      <c r="AP95">
        <v>1732.6722592942201</v>
      </c>
      <c r="AQ95" s="1">
        <v>2667.6133166575401</v>
      </c>
      <c r="AR95" s="1">
        <v>7821.2751829134504</v>
      </c>
      <c r="AS95" s="1">
        <v>774.03152674570197</v>
      </c>
      <c r="AT95" s="1">
        <v>390.24188463563002</v>
      </c>
      <c r="AU95">
        <v>13385.8341702465</v>
      </c>
      <c r="AV95" s="1">
        <v>4992.86281899399</v>
      </c>
      <c r="AW95" s="1">
        <v>0.33808622332999999</v>
      </c>
      <c r="AX95">
        <v>7922.8816340592903</v>
      </c>
      <c r="AY95" s="1">
        <v>0.51093800745999995</v>
      </c>
      <c r="AZ95">
        <v>1387.8058473452299</v>
      </c>
      <c r="BA95">
        <v>9.1005975389999993E-2</v>
      </c>
      <c r="BB95">
        <v>903.58062391503995</v>
      </c>
      <c r="BC95" s="1">
        <v>5.9969793809999998E-2</v>
      </c>
      <c r="BD95">
        <v>15207.1309243136</v>
      </c>
      <c r="BE95" s="1">
        <v>0.54568812272345801</v>
      </c>
      <c r="BF95">
        <v>0.22864385196895001</v>
      </c>
      <c r="BG95">
        <v>0.16886200859567399</v>
      </c>
      <c r="BH95">
        <v>3.76217432951996E-2</v>
      </c>
      <c r="BI95">
        <v>1.9184273416717801E-2</v>
      </c>
    </row>
    <row r="96" spans="1:61" x14ac:dyDescent="0.35">
      <c r="A96" t="s">
        <v>1352</v>
      </c>
      <c r="B96" t="s">
        <v>719</v>
      </c>
      <c r="C96">
        <v>52.5</v>
      </c>
      <c r="D96">
        <v>25.500662646026601</v>
      </c>
      <c r="E96">
        <v>1166.8200168000001</v>
      </c>
      <c r="F96">
        <v>1.0073277100583099E-2</v>
      </c>
      <c r="G96">
        <v>1.4715366056692899E-2</v>
      </c>
      <c r="H96" t="e">
        <v>#N/A</v>
      </c>
      <c r="I96">
        <v>2.6168733243786501E-2</v>
      </c>
      <c r="J96">
        <v>0.91781887653812</v>
      </c>
      <c r="K96">
        <v>4.1457287612229297E-2</v>
      </c>
      <c r="L96">
        <v>0.50035061015632099</v>
      </c>
      <c r="M96">
        <v>1.0051181310368E-2</v>
      </c>
      <c r="N96">
        <v>0.14752030063667401</v>
      </c>
      <c r="O96">
        <v>62629.1099100305</v>
      </c>
      <c r="P96" s="1">
        <v>0.19352652430929501</v>
      </c>
      <c r="Q96">
        <v>0.18201642417240599</v>
      </c>
      <c r="R96">
        <v>0.624457051518299</v>
      </c>
      <c r="S96">
        <v>10.6005</v>
      </c>
      <c r="T96">
        <v>86549.201956193996</v>
      </c>
      <c r="U96" s="1">
        <v>119.241043242636</v>
      </c>
      <c r="V96">
        <v>242127.01990795901</v>
      </c>
      <c r="W96" s="1">
        <v>0.77940011032443002</v>
      </c>
      <c r="X96">
        <v>0.11167681351874301</v>
      </c>
      <c r="Y96">
        <v>0.108923076156827</v>
      </c>
      <c r="Z96">
        <v>0.22059988967557001</v>
      </c>
      <c r="AA96">
        <v>242.12701990795901</v>
      </c>
      <c r="AB96">
        <v>6386.0524914150701</v>
      </c>
      <c r="AC96" s="1">
        <v>650.44779989124504</v>
      </c>
      <c r="AD96">
        <v>185794.146337065</v>
      </c>
      <c r="AE96" s="1" t="e">
        <v>#N/A</v>
      </c>
      <c r="AF96">
        <v>39748.224999999999</v>
      </c>
      <c r="AG96" s="1">
        <v>65436.233363515101</v>
      </c>
      <c r="AH96" s="1">
        <v>40.198261446345001</v>
      </c>
      <c r="AI96">
        <v>22.904323983439902</v>
      </c>
      <c r="AJ96">
        <v>26.4503904211061</v>
      </c>
      <c r="AK96">
        <v>1.6174999999999999</v>
      </c>
      <c r="AL96">
        <v>1.0589314000000001</v>
      </c>
      <c r="AM96">
        <v>1.3844671</v>
      </c>
      <c r="AN96">
        <v>837.55436541636504</v>
      </c>
      <c r="AO96" s="1">
        <v>1.0289474745776199</v>
      </c>
      <c r="AP96">
        <v>1971.5689809820401</v>
      </c>
      <c r="AQ96" s="1">
        <v>3193.3368160753398</v>
      </c>
      <c r="AR96" s="1">
        <v>8098.6991187393996</v>
      </c>
      <c r="AS96" s="1">
        <v>892.03575501970204</v>
      </c>
      <c r="AT96">
        <v>439.677092522885</v>
      </c>
      <c r="AU96">
        <v>14595.317763339401</v>
      </c>
      <c r="AV96" s="1">
        <v>7587.8515535011302</v>
      </c>
      <c r="AW96" s="1">
        <v>0.45555408813499998</v>
      </c>
      <c r="AX96">
        <v>5758.3667082921202</v>
      </c>
      <c r="AY96" s="1">
        <v>0.34392988200500002</v>
      </c>
      <c r="AZ96">
        <v>1345.3764021176401</v>
      </c>
      <c r="BA96">
        <v>8.0156333555000001E-2</v>
      </c>
      <c r="BB96">
        <v>1992.97578297877</v>
      </c>
      <c r="BC96" s="1">
        <v>0.120359696285</v>
      </c>
      <c r="BD96">
        <v>16684.570446889698</v>
      </c>
      <c r="BE96" s="1">
        <v>0.54065498505337395</v>
      </c>
      <c r="BF96">
        <v>0.232373542128719</v>
      </c>
      <c r="BG96">
        <v>0.16942673607922101</v>
      </c>
      <c r="BH96">
        <v>3.8223253032636302E-2</v>
      </c>
      <c r="BI96">
        <v>1.9321483706050298E-2</v>
      </c>
    </row>
    <row r="97" spans="1:61" x14ac:dyDescent="0.35">
      <c r="A97" t="s">
        <v>1353</v>
      </c>
      <c r="B97" t="s">
        <v>720</v>
      </c>
      <c r="C97">
        <v>17.5</v>
      </c>
      <c r="D97">
        <v>197.423306403352</v>
      </c>
      <c r="E97">
        <v>2510.6351694999998</v>
      </c>
      <c r="F97">
        <v>7.8622608209143602E-3</v>
      </c>
      <c r="G97">
        <v>0.124295277819319</v>
      </c>
      <c r="H97">
        <v>2.1017586984576199E-3</v>
      </c>
      <c r="I97">
        <v>7.0460149783751994E-2</v>
      </c>
      <c r="J97">
        <v>0.66985180732022498</v>
      </c>
      <c r="K97">
        <v>0.12891031002557801</v>
      </c>
      <c r="L97">
        <v>0.96072577516630897</v>
      </c>
      <c r="M97">
        <v>3.5051079787814403E-2</v>
      </c>
      <c r="N97">
        <v>0.198974977100151</v>
      </c>
      <c r="O97">
        <v>65827.440916022999</v>
      </c>
      <c r="P97" s="1">
        <v>0.21020257662690101</v>
      </c>
      <c r="Q97">
        <v>0.17474982864445801</v>
      </c>
      <c r="R97">
        <v>0.61504759472864001</v>
      </c>
      <c r="S97">
        <v>24.070499999999999</v>
      </c>
      <c r="T97">
        <v>86919.873192204497</v>
      </c>
      <c r="U97" s="1">
        <v>111.023431938832</v>
      </c>
      <c r="V97">
        <v>167970.84667116101</v>
      </c>
      <c r="W97" s="1">
        <v>0.68152390500846405</v>
      </c>
      <c r="X97">
        <v>0.22894278286297201</v>
      </c>
      <c r="Y97">
        <v>8.9533312128563497E-2</v>
      </c>
      <c r="Z97">
        <v>0.31847609499153601</v>
      </c>
      <c r="AA97">
        <v>167.97084667116101</v>
      </c>
      <c r="AB97">
        <v>4883.4742812784298</v>
      </c>
      <c r="AC97" s="1">
        <v>540.74122194289203</v>
      </c>
      <c r="AD97">
        <v>104872.07940428201</v>
      </c>
      <c r="AE97" s="1" t="e">
        <v>#N/A</v>
      </c>
      <c r="AF97">
        <v>32966.175000000003</v>
      </c>
      <c r="AG97" s="1">
        <v>49818.989452489099</v>
      </c>
      <c r="AH97" s="1">
        <v>45.622628810408301</v>
      </c>
      <c r="AI97">
        <v>26.885637770158599</v>
      </c>
      <c r="AJ97">
        <v>31.490140598817099</v>
      </c>
      <c r="AK97">
        <v>2.3605</v>
      </c>
      <c r="AL97">
        <v>1.7880342499999999</v>
      </c>
      <c r="AM97">
        <v>2.1016818000000002</v>
      </c>
      <c r="AN97">
        <v>73.236762436634507</v>
      </c>
      <c r="AO97">
        <v>0.97406427734654699</v>
      </c>
      <c r="AP97">
        <v>2195.9068135120501</v>
      </c>
      <c r="AQ97" s="1">
        <v>4046.8114870091899</v>
      </c>
      <c r="AR97" s="1">
        <v>9484.1015320291099</v>
      </c>
      <c r="AS97" s="1">
        <v>1187.2252832581601</v>
      </c>
      <c r="AT97" s="1">
        <v>524.65324714463804</v>
      </c>
      <c r="AU97">
        <v>17438.698362953099</v>
      </c>
      <c r="AV97" s="1">
        <v>9861.3409031300798</v>
      </c>
      <c r="AW97" s="1">
        <v>0.52401053291499999</v>
      </c>
      <c r="AX97">
        <v>4264.2702568611403</v>
      </c>
      <c r="AY97" s="1">
        <v>0.227166384295</v>
      </c>
      <c r="AZ97">
        <v>814.10765575886001</v>
      </c>
      <c r="BA97">
        <v>4.2918063710000003E-2</v>
      </c>
      <c r="BB97">
        <v>3964.5514392202999</v>
      </c>
      <c r="BC97" s="1">
        <v>0.205905019065</v>
      </c>
      <c r="BD97">
        <v>18904.270254970401</v>
      </c>
      <c r="BE97" s="1">
        <v>0.53315006061496595</v>
      </c>
      <c r="BF97">
        <v>0.246817007155124</v>
      </c>
      <c r="BG97">
        <v>0.167468019090346</v>
      </c>
      <c r="BH97">
        <v>3.6377442561611698E-2</v>
      </c>
      <c r="BI97">
        <v>1.6187470577951699E-2</v>
      </c>
    </row>
    <row r="98" spans="1:61" x14ac:dyDescent="0.35">
      <c r="A98" t="s">
        <v>1354</v>
      </c>
      <c r="B98" t="s">
        <v>721</v>
      </c>
      <c r="C98">
        <v>41.5</v>
      </c>
      <c r="D98">
        <v>36.256264400741401</v>
      </c>
      <c r="E98">
        <v>1262.3715409500001</v>
      </c>
      <c r="F98">
        <v>1.20296562720279E-2</v>
      </c>
      <c r="G98">
        <v>1.23082771092341E-2</v>
      </c>
      <c r="H98" t="e">
        <v>#N/A</v>
      </c>
      <c r="I98">
        <v>2.8161353547078001E-2</v>
      </c>
      <c r="J98">
        <v>0.92499390539898396</v>
      </c>
      <c r="K98">
        <v>3.26055923063081E-2</v>
      </c>
      <c r="L98">
        <v>0.38886325713389203</v>
      </c>
      <c r="M98">
        <v>1.49079156331065E-2</v>
      </c>
      <c r="N98">
        <v>0.14181246373341</v>
      </c>
      <c r="O98">
        <v>65518.323003099998</v>
      </c>
      <c r="P98" s="1">
        <v>0.19311443996910199</v>
      </c>
      <c r="Q98">
        <v>0.15175472386213301</v>
      </c>
      <c r="R98">
        <v>0.655130836168765</v>
      </c>
      <c r="S98">
        <v>10.2865</v>
      </c>
      <c r="T98">
        <v>88365.543961225005</v>
      </c>
      <c r="U98" s="1">
        <v>150.677685630025</v>
      </c>
      <c r="V98">
        <v>259253.66683898299</v>
      </c>
      <c r="W98" s="1">
        <v>0.79724177882625002</v>
      </c>
      <c r="X98">
        <v>0.11816651680038</v>
      </c>
      <c r="Y98">
        <v>8.4591704373370394E-2</v>
      </c>
      <c r="Z98">
        <v>0.20275822117375</v>
      </c>
      <c r="AA98">
        <v>259.25366683898397</v>
      </c>
      <c r="AB98">
        <v>6786.3112175450797</v>
      </c>
      <c r="AC98" s="1">
        <v>715.06611678081197</v>
      </c>
      <c r="AD98">
        <v>197125.01460972501</v>
      </c>
      <c r="AE98" s="1" t="e">
        <v>#N/A</v>
      </c>
      <c r="AF98">
        <v>44296.95</v>
      </c>
      <c r="AG98" s="1">
        <v>74106.294182102298</v>
      </c>
      <c r="AH98" s="1">
        <v>43.966378135834198</v>
      </c>
      <c r="AI98">
        <v>23.9603238850423</v>
      </c>
      <c r="AJ98">
        <v>27.358303691851599</v>
      </c>
      <c r="AK98">
        <v>1.9015</v>
      </c>
      <c r="AL98">
        <v>1.4165992000000001</v>
      </c>
      <c r="AM98">
        <v>1.6794109500000001</v>
      </c>
      <c r="AN98">
        <v>1028.82885201826</v>
      </c>
      <c r="AO98">
        <v>0.99508895557097099</v>
      </c>
      <c r="AP98">
        <v>1954.45306376504</v>
      </c>
      <c r="AQ98" s="1">
        <v>2744.68721407578</v>
      </c>
      <c r="AR98" s="1">
        <v>8160.3720613442601</v>
      </c>
      <c r="AS98" s="1">
        <v>805.97588628229596</v>
      </c>
      <c r="AT98">
        <v>383.65195635127901</v>
      </c>
      <c r="AU98">
        <v>14049.140181818701</v>
      </c>
      <c r="AV98" s="1">
        <v>6263.5708077634699</v>
      </c>
      <c r="AW98" s="1">
        <v>0.40228586998999999</v>
      </c>
      <c r="AX98">
        <v>6975.7653947454</v>
      </c>
      <c r="AY98" s="1">
        <v>0.42965344324999999</v>
      </c>
      <c r="AZ98">
        <v>1393.55951898119</v>
      </c>
      <c r="BA98">
        <v>8.5802506560000005E-2</v>
      </c>
      <c r="BB98">
        <v>1278.1910315442201</v>
      </c>
      <c r="BC98" s="1">
        <v>8.2258180185000002E-2</v>
      </c>
      <c r="BD98">
        <v>15911.0867530343</v>
      </c>
      <c r="BE98" s="1">
        <v>0.55528736457115302</v>
      </c>
      <c r="BF98">
        <v>0.237082376410856</v>
      </c>
      <c r="BG98">
        <v>0.15058404291823699</v>
      </c>
      <c r="BH98">
        <v>3.4896061209480002E-2</v>
      </c>
      <c r="BI98">
        <v>2.2150154890273801E-2</v>
      </c>
    </row>
    <row r="99" spans="1:61" x14ac:dyDescent="0.35">
      <c r="A99" t="s">
        <v>1355</v>
      </c>
      <c r="B99" t="s">
        <v>722</v>
      </c>
      <c r="C99">
        <v>60.454545454545503</v>
      </c>
      <c r="D99">
        <v>301.60136605170499</v>
      </c>
      <c r="E99">
        <v>16842.8656821818</v>
      </c>
      <c r="F99">
        <v>5.24257331285451E-2</v>
      </c>
      <c r="G99">
        <v>0.39447858230490601</v>
      </c>
      <c r="H99">
        <v>1.5083908879565499E-3</v>
      </c>
      <c r="I99">
        <v>0.16154553376652001</v>
      </c>
      <c r="J99">
        <v>0.31057431217735398</v>
      </c>
      <c r="K99">
        <v>7.9689330501787795E-2</v>
      </c>
      <c r="L99">
        <v>0.82318941430109804</v>
      </c>
      <c r="M99">
        <v>0.139030569345716</v>
      </c>
      <c r="N99">
        <v>0.19328337752595001</v>
      </c>
      <c r="O99">
        <v>76765.502076516394</v>
      </c>
      <c r="P99" s="1">
        <v>0.26041289361922798</v>
      </c>
      <c r="Q99">
        <v>0.180080992781361</v>
      </c>
      <c r="R99">
        <v>0.55950611359941105</v>
      </c>
      <c r="S99">
        <v>198.553636363636</v>
      </c>
      <c r="T99">
        <v>99761.087357440003</v>
      </c>
      <c r="U99" s="1">
        <v>116.26879552855701</v>
      </c>
      <c r="V99">
        <v>249196.82922260801</v>
      </c>
      <c r="W99" s="1">
        <v>0.69032984546777698</v>
      </c>
      <c r="X99">
        <v>0.25464073566088902</v>
      </c>
      <c r="Y99">
        <v>5.50294188713338E-2</v>
      </c>
      <c r="Z99">
        <v>0.30967015453222302</v>
      </c>
      <c r="AA99">
        <v>249.19682922260799</v>
      </c>
      <c r="AB99">
        <v>8598.4208290644601</v>
      </c>
      <c r="AC99" s="1">
        <v>761.02348757096001</v>
      </c>
      <c r="AD99">
        <v>146709.16447557</v>
      </c>
      <c r="AE99" s="1" t="e">
        <v>#N/A</v>
      </c>
      <c r="AF99">
        <v>38354.9545454545</v>
      </c>
      <c r="AG99" s="1">
        <v>59946.915775288697</v>
      </c>
      <c r="AH99" s="1">
        <v>66.621137550474103</v>
      </c>
      <c r="AI99">
        <v>29.284099568441299</v>
      </c>
      <c r="AJ99">
        <v>44.385863581182903</v>
      </c>
      <c r="AK99">
        <v>2.0681818181818201</v>
      </c>
      <c r="AL99">
        <v>1.2933440909090901</v>
      </c>
      <c r="AM99">
        <v>1.6652206363636399</v>
      </c>
      <c r="AN99">
        <v>89.533927731385006</v>
      </c>
      <c r="AO99" s="1">
        <v>0.97752565662364099</v>
      </c>
      <c r="AP99">
        <v>2665.9418489693899</v>
      </c>
      <c r="AQ99" s="1">
        <v>3903.58852890546</v>
      </c>
      <c r="AR99" s="1">
        <v>10365.397154019</v>
      </c>
      <c r="AS99" s="1">
        <v>1562.1765448349399</v>
      </c>
      <c r="AT99">
        <v>832.45186719281799</v>
      </c>
      <c r="AU99">
        <v>19329.555943921601</v>
      </c>
      <c r="AV99" s="1">
        <v>7436.5474974825302</v>
      </c>
      <c r="AW99" s="1">
        <v>0.36542932369090902</v>
      </c>
      <c r="AX99">
        <v>7779.7889008414504</v>
      </c>
      <c r="AY99" s="1">
        <v>0.38908421310000002</v>
      </c>
      <c r="AZ99">
        <v>1317.0339960583101</v>
      </c>
      <c r="BA99">
        <v>6.8405817499999994E-2</v>
      </c>
      <c r="BB99">
        <v>3870.8809621401201</v>
      </c>
      <c r="BC99" s="1">
        <v>0.17708064570909099</v>
      </c>
      <c r="BD99">
        <v>20404.2513565224</v>
      </c>
      <c r="BE99" s="1">
        <v>0.57551648696867097</v>
      </c>
      <c r="BF99">
        <v>0.22149697530659401</v>
      </c>
      <c r="BG99">
        <v>0.157248517762274</v>
      </c>
      <c r="BH99">
        <v>3.2162067580689402E-2</v>
      </c>
      <c r="BI99">
        <v>1.35759523817717E-2</v>
      </c>
    </row>
    <row r="100" spans="1:61" x14ac:dyDescent="0.35">
      <c r="A100" t="s">
        <v>1356</v>
      </c>
      <c r="B100" t="s">
        <v>723</v>
      </c>
      <c r="C100">
        <v>48.5</v>
      </c>
      <c r="D100">
        <v>66.404472004950705</v>
      </c>
      <c r="E100">
        <v>1614.1662096</v>
      </c>
      <c r="F100">
        <v>6.8812303371136897E-3</v>
      </c>
      <c r="G100">
        <v>4.0858922066476497E-2</v>
      </c>
      <c r="H100" t="e">
        <v>#N/A</v>
      </c>
      <c r="I100">
        <v>3.2288029836821802E-2</v>
      </c>
      <c r="J100">
        <v>0.85402141833870504</v>
      </c>
      <c r="K100">
        <v>7.1607410637489002E-2</v>
      </c>
      <c r="L100">
        <v>0.89170398323599898</v>
      </c>
      <c r="M100">
        <v>2.0832739379614201E-2</v>
      </c>
      <c r="N100">
        <v>0.191170596851548</v>
      </c>
      <c r="O100">
        <v>63772.049065031999</v>
      </c>
      <c r="P100" s="1">
        <v>0.222792423148063</v>
      </c>
      <c r="Q100">
        <v>0.17425967288571101</v>
      </c>
      <c r="R100">
        <v>0.602947903966226</v>
      </c>
      <c r="S100">
        <v>16.021999999999998</v>
      </c>
      <c r="T100">
        <v>86500.283702916495</v>
      </c>
      <c r="U100" s="1">
        <v>100.113285712413</v>
      </c>
      <c r="V100">
        <v>192321.214027004</v>
      </c>
      <c r="W100" s="1">
        <v>0.68253625814983299</v>
      </c>
      <c r="X100">
        <v>0.178157242666625</v>
      </c>
      <c r="Y100">
        <v>0.13930649918354199</v>
      </c>
      <c r="Z100">
        <v>0.31746374185016701</v>
      </c>
      <c r="AA100">
        <v>192.321214027004</v>
      </c>
      <c r="AB100">
        <v>4973.3321962069704</v>
      </c>
      <c r="AC100" s="1">
        <v>518.83491254562398</v>
      </c>
      <c r="AD100">
        <v>135806.55808838701</v>
      </c>
      <c r="AE100" s="1" t="e">
        <v>#N/A</v>
      </c>
      <c r="AF100">
        <v>35676.224999999999</v>
      </c>
      <c r="AG100" s="1">
        <v>54173.0947481724</v>
      </c>
      <c r="AH100" s="1">
        <v>37.977259762197399</v>
      </c>
      <c r="AI100">
        <v>23.113711658861899</v>
      </c>
      <c r="AJ100">
        <v>26.999953359789799</v>
      </c>
      <c r="AK100">
        <v>1.7053499999999999</v>
      </c>
      <c r="AL100">
        <v>1.2511393</v>
      </c>
      <c r="AM100">
        <v>1.50062735</v>
      </c>
      <c r="AN100">
        <v>175.90400529214801</v>
      </c>
      <c r="AO100" s="1">
        <v>0.87288135149273205</v>
      </c>
      <c r="AP100">
        <v>2150.7857263794499</v>
      </c>
      <c r="AQ100" s="1">
        <v>3456.5615363924098</v>
      </c>
      <c r="AR100" s="1">
        <v>9642.5277283025498</v>
      </c>
      <c r="AS100" s="1">
        <v>1097.51072369185</v>
      </c>
      <c r="AT100">
        <v>466.73981953579101</v>
      </c>
      <c r="AU100">
        <v>16814.1255343021</v>
      </c>
      <c r="AV100" s="1">
        <v>9527.2906289357798</v>
      </c>
      <c r="AW100" s="1">
        <v>0.53468732633500005</v>
      </c>
      <c r="AX100">
        <v>4425.99336834921</v>
      </c>
      <c r="AY100" s="1">
        <v>0.25072396679999998</v>
      </c>
      <c r="AZ100">
        <v>819.21525250010995</v>
      </c>
      <c r="BA100">
        <v>4.553904885E-2</v>
      </c>
      <c r="BB100">
        <v>3032.1524541844601</v>
      </c>
      <c r="BC100" s="1">
        <v>0.16904965799999999</v>
      </c>
      <c r="BD100">
        <v>17804.651703969601</v>
      </c>
      <c r="BE100" s="1">
        <v>0.53916663862339598</v>
      </c>
      <c r="BF100">
        <v>0.25265014704049898</v>
      </c>
      <c r="BG100">
        <v>0.15281692279704201</v>
      </c>
      <c r="BH100">
        <v>3.6377032689452297E-2</v>
      </c>
      <c r="BI100">
        <v>1.89892588496107E-2</v>
      </c>
    </row>
    <row r="101" spans="1:61" x14ac:dyDescent="0.35">
      <c r="A101" t="s">
        <v>1357</v>
      </c>
      <c r="B101" t="s">
        <v>724</v>
      </c>
      <c r="C101">
        <v>44.15</v>
      </c>
      <c r="D101">
        <v>49.562977048204999</v>
      </c>
      <c r="E101">
        <v>2004.5693640500001</v>
      </c>
      <c r="F101">
        <v>1.0574487096160899E-2</v>
      </c>
      <c r="G101">
        <v>2.7682384762689902E-2</v>
      </c>
      <c r="H101">
        <v>5.6960136252813404E-3</v>
      </c>
      <c r="I101">
        <v>9.2250045571079506E-2</v>
      </c>
      <c r="J101">
        <v>0.81001540110756898</v>
      </c>
      <c r="K101">
        <v>6.0309304995616903E-2</v>
      </c>
      <c r="L101">
        <v>0.49326434164356198</v>
      </c>
      <c r="M101">
        <v>2.53965021488551E-2</v>
      </c>
      <c r="N101">
        <v>0.155702587077968</v>
      </c>
      <c r="O101">
        <v>68851.154405068504</v>
      </c>
      <c r="P101" s="1">
        <v>0.19735533066868099</v>
      </c>
      <c r="Q101">
        <v>0.16259559051910799</v>
      </c>
      <c r="R101">
        <v>0.64004907881221096</v>
      </c>
      <c r="S101">
        <v>15.499000000000001</v>
      </c>
      <c r="T101">
        <v>91119.567248939493</v>
      </c>
      <c r="U101" s="1">
        <v>132.031171997938</v>
      </c>
      <c r="V101">
        <v>245791.34670292601</v>
      </c>
      <c r="W101" s="1">
        <v>0.75802718061210805</v>
      </c>
      <c r="X101">
        <v>0.17638454901162501</v>
      </c>
      <c r="Y101">
        <v>6.5588270376267799E-2</v>
      </c>
      <c r="Z101">
        <v>0.241972819387892</v>
      </c>
      <c r="AA101">
        <v>245.79134670292601</v>
      </c>
      <c r="AB101">
        <v>7103.5265838571304</v>
      </c>
      <c r="AC101" s="1">
        <v>704.42566611958398</v>
      </c>
      <c r="AD101">
        <v>187687.500995735</v>
      </c>
      <c r="AE101" s="1" t="e">
        <v>#N/A</v>
      </c>
      <c r="AF101">
        <v>41228.175000000003</v>
      </c>
      <c r="AG101" s="1">
        <v>67311.361196091006</v>
      </c>
      <c r="AH101" s="1">
        <v>48.687771042355898</v>
      </c>
      <c r="AI101">
        <v>25.968802367711401</v>
      </c>
      <c r="AJ101">
        <v>33.750935168553902</v>
      </c>
      <c r="AK101">
        <v>2.4470000000000001</v>
      </c>
      <c r="AL101">
        <v>1.5946985499999999</v>
      </c>
      <c r="AM101">
        <v>2.1812687500000001</v>
      </c>
      <c r="AN101">
        <v>395.94208625932799</v>
      </c>
      <c r="AO101">
        <v>0.97660360586931405</v>
      </c>
      <c r="AP101">
        <v>1871.6177767131401</v>
      </c>
      <c r="AQ101" s="1">
        <v>2794.6405089559298</v>
      </c>
      <c r="AR101" s="1">
        <v>8646.7884212135505</v>
      </c>
      <c r="AS101" s="1">
        <v>980.01160077523002</v>
      </c>
      <c r="AT101">
        <v>431.14622563006299</v>
      </c>
      <c r="AU101">
        <v>14724.204533287901</v>
      </c>
      <c r="AV101" s="1">
        <v>6274.2531874377</v>
      </c>
      <c r="AW101" s="1">
        <v>0.404183779425</v>
      </c>
      <c r="AX101">
        <v>6796.3231332843698</v>
      </c>
      <c r="AY101" s="1">
        <v>0.42064516242</v>
      </c>
      <c r="AZ101">
        <v>1255.09300747419</v>
      </c>
      <c r="BA101">
        <v>7.7618881594999994E-2</v>
      </c>
      <c r="BB101">
        <v>1552.5867007649699</v>
      </c>
      <c r="BC101" s="1">
        <v>9.7552176554999995E-2</v>
      </c>
      <c r="BD101">
        <v>15878.256028961199</v>
      </c>
      <c r="BE101" s="1">
        <v>0.56494177847848104</v>
      </c>
      <c r="BF101">
        <v>0.23043229532121501</v>
      </c>
      <c r="BG101">
        <v>0.15561944626744101</v>
      </c>
      <c r="BH101">
        <v>3.2286191014439899E-2</v>
      </c>
      <c r="BI101">
        <v>1.67202889184229E-2</v>
      </c>
    </row>
    <row r="102" spans="1:61" x14ac:dyDescent="0.35">
      <c r="A102" t="s">
        <v>1358</v>
      </c>
      <c r="B102" t="s">
        <v>725</v>
      </c>
      <c r="C102">
        <v>55.45</v>
      </c>
      <c r="D102">
        <v>18.7313714042185</v>
      </c>
      <c r="E102">
        <v>800.62458624999999</v>
      </c>
      <c r="F102" t="e">
        <v>#N/A</v>
      </c>
      <c r="G102">
        <v>1.2813056621269201E-2</v>
      </c>
      <c r="H102" t="e">
        <v>#N/A</v>
      </c>
      <c r="I102">
        <v>2.2973868325377799E-2</v>
      </c>
      <c r="J102">
        <v>0.92624657411725098</v>
      </c>
      <c r="K102">
        <v>4.0480757702490398E-2</v>
      </c>
      <c r="L102">
        <v>0.572369108178994</v>
      </c>
      <c r="M102" t="e">
        <v>#N/A</v>
      </c>
      <c r="N102">
        <v>0.16606274925727599</v>
      </c>
      <c r="O102">
        <v>60474.876132313999</v>
      </c>
      <c r="P102" s="1">
        <v>0.20677172801428401</v>
      </c>
      <c r="Q102">
        <v>0.213355570359926</v>
      </c>
      <c r="R102">
        <v>0.57987270162578997</v>
      </c>
      <c r="S102">
        <v>8.8475000000000001</v>
      </c>
      <c r="T102">
        <v>81600.678719001007</v>
      </c>
      <c r="U102" s="1">
        <v>98.506361263943305</v>
      </c>
      <c r="V102">
        <v>283281.97280389298</v>
      </c>
      <c r="W102" s="1">
        <v>0.75290906237573296</v>
      </c>
      <c r="X102">
        <v>0.12737141074382799</v>
      </c>
      <c r="Y102">
        <v>0.11971952688043901</v>
      </c>
      <c r="Z102">
        <v>0.24709093762426701</v>
      </c>
      <c r="AA102">
        <v>283.28197280389298</v>
      </c>
      <c r="AB102">
        <v>7168.2715346578998</v>
      </c>
      <c r="AC102" s="1">
        <v>685.23928477960203</v>
      </c>
      <c r="AD102">
        <v>204094.54184214401</v>
      </c>
      <c r="AE102" s="1" t="e">
        <v>#N/A</v>
      </c>
      <c r="AF102">
        <v>39501.474999999999</v>
      </c>
      <c r="AG102" s="1">
        <v>64609.950161757297</v>
      </c>
      <c r="AH102" s="1">
        <v>36.399823871334199</v>
      </c>
      <c r="AI102">
        <v>21.971316684204101</v>
      </c>
      <c r="AJ102">
        <v>24.224966033752999</v>
      </c>
      <c r="AK102">
        <v>1.7549999999999999</v>
      </c>
      <c r="AL102">
        <v>1.4373222999999999</v>
      </c>
      <c r="AM102">
        <v>1.6169207000000001</v>
      </c>
      <c r="AN102">
        <v>1038.9682488224601</v>
      </c>
      <c r="AO102" s="1">
        <v>1.1280815619297699</v>
      </c>
      <c r="AP102">
        <v>2377.1529991760299</v>
      </c>
      <c r="AQ102" s="1">
        <v>3810.1577332909601</v>
      </c>
      <c r="AR102" s="1">
        <v>9393.7020844790004</v>
      </c>
      <c r="AS102" s="1">
        <v>899.222104563122</v>
      </c>
      <c r="AT102">
        <v>407.35742228811</v>
      </c>
      <c r="AU102">
        <v>16887.592343797201</v>
      </c>
      <c r="AV102" s="1">
        <v>8436.9953068264094</v>
      </c>
      <c r="AW102" s="1">
        <v>0.44414396703999998</v>
      </c>
      <c r="AX102">
        <v>7195.8934819917804</v>
      </c>
      <c r="AY102" s="1">
        <v>0.34879608538500001</v>
      </c>
      <c r="AZ102">
        <v>1898.09458090356</v>
      </c>
      <c r="BA102">
        <v>8.9698675059999997E-2</v>
      </c>
      <c r="BB102">
        <v>2244.7794223993101</v>
      </c>
      <c r="BC102" s="1">
        <v>0.11736127251</v>
      </c>
      <c r="BD102">
        <v>19775.762792121099</v>
      </c>
      <c r="BE102" s="1">
        <v>0.53024659496353099</v>
      </c>
      <c r="BF102">
        <v>0.22589500040982499</v>
      </c>
      <c r="BG102">
        <v>0.180169356583227</v>
      </c>
      <c r="BH102">
        <v>3.9254148383187401E-2</v>
      </c>
      <c r="BI102">
        <v>2.4434899660229499E-2</v>
      </c>
    </row>
    <row r="103" spans="1:61" x14ac:dyDescent="0.35">
      <c r="A103" t="s">
        <v>1359</v>
      </c>
      <c r="B103" t="s">
        <v>726</v>
      </c>
      <c r="C103">
        <v>85.55</v>
      </c>
      <c r="D103">
        <v>23.8823442464554</v>
      </c>
      <c r="E103">
        <v>1368.0144164000001</v>
      </c>
      <c r="F103" t="e">
        <v>#N/A</v>
      </c>
      <c r="G103">
        <v>2.4054171303367799E-2</v>
      </c>
      <c r="H103" t="e">
        <v>#N/A</v>
      </c>
      <c r="I103">
        <v>1.8599247693502401E-2</v>
      </c>
      <c r="J103">
        <v>0.91706609682395102</v>
      </c>
      <c r="K103">
        <v>4.64542961258625E-2</v>
      </c>
      <c r="L103">
        <v>0.94523190900772402</v>
      </c>
      <c r="M103">
        <v>6.4317656536695697E-3</v>
      </c>
      <c r="N103">
        <v>0.19562517831735901</v>
      </c>
      <c r="O103">
        <v>64753.387612808503</v>
      </c>
      <c r="P103" s="1">
        <v>0.20724641637977201</v>
      </c>
      <c r="Q103">
        <v>0.168583004898928</v>
      </c>
      <c r="R103">
        <v>0.6241705787213</v>
      </c>
      <c r="S103">
        <v>13.872</v>
      </c>
      <c r="T103">
        <v>88418.370702797503</v>
      </c>
      <c r="U103" s="1">
        <v>96.9754852046065</v>
      </c>
      <c r="V103">
        <v>190518.477038902</v>
      </c>
      <c r="W103" s="1">
        <v>0.65336926829506103</v>
      </c>
      <c r="X103">
        <v>0.13372644722211199</v>
      </c>
      <c r="Y103">
        <v>0.212904284482827</v>
      </c>
      <c r="Z103">
        <v>0.34663073170493902</v>
      </c>
      <c r="AA103">
        <v>190.51847703890201</v>
      </c>
      <c r="AB103">
        <v>4477.1730111903698</v>
      </c>
      <c r="AC103" s="1">
        <v>425.95799721175899</v>
      </c>
      <c r="AD103">
        <v>137957.59748181299</v>
      </c>
      <c r="AE103" s="1" t="e">
        <v>#N/A</v>
      </c>
      <c r="AF103">
        <v>35972.625</v>
      </c>
      <c r="AG103" s="1">
        <v>53511.108553242302</v>
      </c>
      <c r="AH103" s="1">
        <v>30.441969223320498</v>
      </c>
      <c r="AI103">
        <v>21.2515347768976</v>
      </c>
      <c r="AJ103">
        <v>23.321906407621601</v>
      </c>
      <c r="AK103">
        <v>1.7875000000000001</v>
      </c>
      <c r="AL103">
        <v>1.4512246</v>
      </c>
      <c r="AM103">
        <v>1.6621146</v>
      </c>
      <c r="AN103">
        <v>91.834118943529106</v>
      </c>
      <c r="AO103">
        <v>0.84243045397791805</v>
      </c>
      <c r="AP103">
        <v>2284.6630744494901</v>
      </c>
      <c r="AQ103" s="1">
        <v>3714.6468263881102</v>
      </c>
      <c r="AR103" s="1">
        <v>9931.6892071567308</v>
      </c>
      <c r="AS103" s="1">
        <v>969.42630158799</v>
      </c>
      <c r="AT103" s="1">
        <v>647.70522616149799</v>
      </c>
      <c r="AU103">
        <v>17548.130635743801</v>
      </c>
      <c r="AV103" s="1">
        <v>10799.267464865099</v>
      </c>
      <c r="AW103" s="1">
        <v>0.56616145792999995</v>
      </c>
      <c r="AX103">
        <v>3997.5336402119701</v>
      </c>
      <c r="AY103" s="1">
        <v>0.21227340482500001</v>
      </c>
      <c r="AZ103">
        <v>1008.11079997475</v>
      </c>
      <c r="BA103">
        <v>5.1956081085000001E-2</v>
      </c>
      <c r="BB103">
        <v>3259.9169917106701</v>
      </c>
      <c r="BC103" s="1">
        <v>0.16960905615499999</v>
      </c>
      <c r="BD103">
        <v>19064.828896762501</v>
      </c>
      <c r="BE103" s="1">
        <v>0.53245299862867901</v>
      </c>
      <c r="BF103">
        <v>0.24933020916336501</v>
      </c>
      <c r="BG103">
        <v>0.1560342322347</v>
      </c>
      <c r="BH103">
        <v>3.9784024436795899E-2</v>
      </c>
      <c r="BI103">
        <v>2.2398535536460502E-2</v>
      </c>
    </row>
    <row r="104" spans="1:61" x14ac:dyDescent="0.35">
      <c r="A104" t="s">
        <v>1360</v>
      </c>
      <c r="B104" t="s">
        <v>727</v>
      </c>
      <c r="C104">
        <v>118.7</v>
      </c>
      <c r="D104">
        <v>12.0968441775369</v>
      </c>
      <c r="E104">
        <v>1375.6296569000001</v>
      </c>
      <c r="F104">
        <v>6.8066642765700399E-3</v>
      </c>
      <c r="G104">
        <v>9.2799231655310201E-3</v>
      </c>
      <c r="H104" t="e">
        <v>#N/A</v>
      </c>
      <c r="I104">
        <v>2.4868884086116299E-2</v>
      </c>
      <c r="J104">
        <v>0.93794563276745901</v>
      </c>
      <c r="K104">
        <v>2.7531848282452101E-2</v>
      </c>
      <c r="L104">
        <v>0.427746162197569</v>
      </c>
      <c r="M104">
        <v>1.99416194030748E-2</v>
      </c>
      <c r="N104">
        <v>0.14810737905409199</v>
      </c>
      <c r="O104">
        <v>64431.952180845503</v>
      </c>
      <c r="P104" s="1">
        <v>0.19820358853530701</v>
      </c>
      <c r="Q104">
        <v>0.15672514583431699</v>
      </c>
      <c r="R104">
        <v>0.64507126563037698</v>
      </c>
      <c r="S104">
        <v>13.102499999999999</v>
      </c>
      <c r="T104">
        <v>84907.005364837503</v>
      </c>
      <c r="U104" s="1">
        <v>111.922494937433</v>
      </c>
      <c r="V104">
        <v>288261.70890431199</v>
      </c>
      <c r="W104" s="1">
        <v>0.77988831934935898</v>
      </c>
      <c r="X104">
        <v>8.1314606501751305E-2</v>
      </c>
      <c r="Y104">
        <v>0.138797074148889</v>
      </c>
      <c r="Z104">
        <v>0.22011168065064099</v>
      </c>
      <c r="AA104">
        <v>288.261708904312</v>
      </c>
      <c r="AB104">
        <v>7242.3130320335504</v>
      </c>
      <c r="AC104" s="1">
        <v>632.142532709791</v>
      </c>
      <c r="AD104">
        <v>217517.98244524101</v>
      </c>
      <c r="AE104" s="1" t="e">
        <v>#N/A</v>
      </c>
      <c r="AF104">
        <v>42273.15</v>
      </c>
      <c r="AG104" s="1">
        <v>69912.980195509896</v>
      </c>
      <c r="AH104" s="1">
        <v>35.043666581680696</v>
      </c>
      <c r="AI104">
        <v>21.610961140121201</v>
      </c>
      <c r="AJ104">
        <v>22.7616208778364</v>
      </c>
      <c r="AK104">
        <v>1.7749999999999999</v>
      </c>
      <c r="AL104">
        <v>0.88187939999999998</v>
      </c>
      <c r="AM104">
        <v>1.22278055</v>
      </c>
      <c r="AN104">
        <v>1189.61147522222</v>
      </c>
      <c r="AO104" s="1">
        <v>1.1474587525900299</v>
      </c>
      <c r="AP104">
        <v>1954.18457103792</v>
      </c>
      <c r="AQ104" s="1">
        <v>3116.4569367406898</v>
      </c>
      <c r="AR104" s="1">
        <v>8514.5364794815905</v>
      </c>
      <c r="AS104" s="1">
        <v>976.702711250692</v>
      </c>
      <c r="AT104">
        <v>430.95110900190502</v>
      </c>
      <c r="AU104">
        <v>14992.831807512801</v>
      </c>
      <c r="AV104" s="1">
        <v>7228.9134866657596</v>
      </c>
      <c r="AW104" s="1">
        <v>0.43682215473500002</v>
      </c>
      <c r="AX104">
        <v>6632.3748848523801</v>
      </c>
      <c r="AY104" s="1">
        <v>0.39343219059500001</v>
      </c>
      <c r="AZ104">
        <v>1274.0171890507199</v>
      </c>
      <c r="BA104">
        <v>7.610911628E-2</v>
      </c>
      <c r="BB104">
        <v>1577.3171984488099</v>
      </c>
      <c r="BC104" s="1">
        <v>9.3636538394999996E-2</v>
      </c>
      <c r="BD104">
        <v>16712.6227590177</v>
      </c>
      <c r="BE104" s="1">
        <v>0.551497751750614</v>
      </c>
      <c r="BF104">
        <v>0.24125815798269701</v>
      </c>
      <c r="BG104">
        <v>0.14826696281490401</v>
      </c>
      <c r="BH104">
        <v>4.2038535926265497E-2</v>
      </c>
      <c r="BI104">
        <v>1.6938591525519901E-2</v>
      </c>
    </row>
    <row r="105" spans="1:61" x14ac:dyDescent="0.35">
      <c r="A105" t="s">
        <v>1361</v>
      </c>
      <c r="B105" t="s">
        <v>728</v>
      </c>
      <c r="C105">
        <v>10.199999999999999</v>
      </c>
      <c r="D105">
        <v>307.29238214273602</v>
      </c>
      <c r="E105">
        <v>2203.0496118999999</v>
      </c>
      <c r="F105">
        <v>1.0433867705516801E-2</v>
      </c>
      <c r="G105">
        <v>0.458474561123354</v>
      </c>
      <c r="H105">
        <v>4.31412749739083E-3</v>
      </c>
      <c r="I105">
        <v>0.111843989793844</v>
      </c>
      <c r="J105">
        <v>0.34089750635611699</v>
      </c>
      <c r="K105">
        <v>0.11613040712184999</v>
      </c>
      <c r="L105">
        <v>0.99311089426065502</v>
      </c>
      <c r="M105">
        <v>5.8728771353054501E-2</v>
      </c>
      <c r="N105">
        <v>0.20779560139491801</v>
      </c>
      <c r="O105">
        <v>67568.027012378501</v>
      </c>
      <c r="P105" s="1">
        <v>0.25133533420292897</v>
      </c>
      <c r="Q105">
        <v>0.202767392829104</v>
      </c>
      <c r="R105">
        <v>0.54589727296796597</v>
      </c>
      <c r="S105">
        <v>27.1585</v>
      </c>
      <c r="T105">
        <v>91189.452145336996</v>
      </c>
      <c r="U105" s="1">
        <v>84.515692990046603</v>
      </c>
      <c r="V105">
        <v>150113.685001821</v>
      </c>
      <c r="W105" s="1">
        <v>0.647618356120088</v>
      </c>
      <c r="X105">
        <v>0.274938062173537</v>
      </c>
      <c r="Y105">
        <v>7.7443581706374998E-2</v>
      </c>
      <c r="Z105">
        <v>0.352381643879912</v>
      </c>
      <c r="AA105">
        <v>150.11368500182101</v>
      </c>
      <c r="AB105">
        <v>5435.5761857616599</v>
      </c>
      <c r="AC105" s="1">
        <v>554.11677163753996</v>
      </c>
      <c r="AD105">
        <v>83505.041463025103</v>
      </c>
      <c r="AE105" s="1" t="e">
        <v>#N/A</v>
      </c>
      <c r="AF105">
        <v>31444.375</v>
      </c>
      <c r="AG105" s="1">
        <v>44963.101499490702</v>
      </c>
      <c r="AH105" s="1">
        <v>57.957215601668899</v>
      </c>
      <c r="AI105">
        <v>31.559022058975099</v>
      </c>
      <c r="AJ105">
        <v>39.689014253299902</v>
      </c>
      <c r="AK105">
        <v>2.3635000000000002</v>
      </c>
      <c r="AL105">
        <v>1.7054444</v>
      </c>
      <c r="AM105">
        <v>2.0705046999999999</v>
      </c>
      <c r="AN105">
        <v>0</v>
      </c>
      <c r="AO105">
        <v>1.0977096314100601</v>
      </c>
      <c r="AP105">
        <v>3128.3334348752401</v>
      </c>
      <c r="AQ105" s="1">
        <v>4537.5692633785602</v>
      </c>
      <c r="AR105" s="1">
        <v>10726.7783862666</v>
      </c>
      <c r="AS105" s="1">
        <v>1471.1095102479201</v>
      </c>
      <c r="AT105" s="1">
        <v>675.87626572116596</v>
      </c>
      <c r="AU105">
        <v>20539.666860489499</v>
      </c>
      <c r="AV105" s="1">
        <v>11600.8683579806</v>
      </c>
      <c r="AW105" s="1">
        <v>0.52105752917500003</v>
      </c>
      <c r="AX105">
        <v>4711.0987738103204</v>
      </c>
      <c r="AY105" s="1">
        <v>0.20669172384500001</v>
      </c>
      <c r="AZ105">
        <v>1402.0268196777199</v>
      </c>
      <c r="BA105" s="1">
        <v>5.9565092015000001E-2</v>
      </c>
      <c r="BB105">
        <v>4755.34240141804</v>
      </c>
      <c r="BC105" s="1">
        <v>0.212685654965</v>
      </c>
      <c r="BD105">
        <v>22469.336352886701</v>
      </c>
      <c r="BE105" s="1">
        <v>0.53275377561572002</v>
      </c>
      <c r="BF105">
        <v>0.22915713020509701</v>
      </c>
      <c r="BG105">
        <v>0.18737349243638499</v>
      </c>
      <c r="BH105">
        <v>3.3901128850593203E-2</v>
      </c>
      <c r="BI105">
        <v>1.6814472892204099E-2</v>
      </c>
    </row>
    <row r="106" spans="1:61" x14ac:dyDescent="0.35">
      <c r="A106" t="s">
        <v>1362</v>
      </c>
      <c r="B106" t="s">
        <v>729</v>
      </c>
      <c r="C106">
        <v>96.65</v>
      </c>
      <c r="D106">
        <v>16.789139681280599</v>
      </c>
      <c r="E106">
        <v>1426.40532065</v>
      </c>
      <c r="F106">
        <v>6.8066642765700399E-3</v>
      </c>
      <c r="G106">
        <v>1.0156888122547199E-2</v>
      </c>
      <c r="H106" t="e">
        <v>#N/A</v>
      </c>
      <c r="I106">
        <v>2.88522654059616E-2</v>
      </c>
      <c r="J106">
        <v>0.92772960462123399</v>
      </c>
      <c r="K106">
        <v>3.1471519132424103E-2</v>
      </c>
      <c r="L106">
        <v>0.44678086749479701</v>
      </c>
      <c r="M106">
        <v>1.16559156223993E-2</v>
      </c>
      <c r="N106">
        <v>0.164528648095733</v>
      </c>
      <c r="O106">
        <v>62711.254058558501</v>
      </c>
      <c r="P106" s="1">
        <v>0.22112951575282899</v>
      </c>
      <c r="Q106">
        <v>0.164640253201499</v>
      </c>
      <c r="R106">
        <v>0.61423023104567198</v>
      </c>
      <c r="S106">
        <v>13.0725</v>
      </c>
      <c r="T106">
        <v>83731.471446406998</v>
      </c>
      <c r="U106" s="1">
        <v>114.888771235069</v>
      </c>
      <c r="V106">
        <v>255690.274921</v>
      </c>
      <c r="W106" s="1">
        <v>0.83322825804220502</v>
      </c>
      <c r="X106">
        <v>6.7307282948404004E-2</v>
      </c>
      <c r="Y106">
        <v>9.9464459009391201E-2</v>
      </c>
      <c r="Z106">
        <v>0.16677174195779501</v>
      </c>
      <c r="AA106">
        <v>255.690274921</v>
      </c>
      <c r="AB106">
        <v>6319.0229795458699</v>
      </c>
      <c r="AC106" s="1">
        <v>652.71229697664</v>
      </c>
      <c r="AD106">
        <v>199174.68937553599</v>
      </c>
      <c r="AE106" s="1" t="e">
        <v>#N/A</v>
      </c>
      <c r="AF106">
        <v>43555.925000000003</v>
      </c>
      <c r="AG106" s="1">
        <v>70706.675495921096</v>
      </c>
      <c r="AH106" s="1">
        <v>37.435195311803902</v>
      </c>
      <c r="AI106">
        <v>22.6234491453333</v>
      </c>
      <c r="AJ106">
        <v>25.092920369896401</v>
      </c>
      <c r="AK106">
        <v>1.5575000000000001</v>
      </c>
      <c r="AL106">
        <v>0.84704195000000004</v>
      </c>
      <c r="AM106">
        <v>1.1493770000000001</v>
      </c>
      <c r="AN106">
        <v>1188.01322647499</v>
      </c>
      <c r="AO106">
        <v>1.12540566935617</v>
      </c>
      <c r="AP106">
        <v>1996.8324395720001</v>
      </c>
      <c r="AQ106" s="1">
        <v>3171.07574891481</v>
      </c>
      <c r="AR106" s="1">
        <v>8551.6226271754203</v>
      </c>
      <c r="AS106" s="1">
        <v>936.84185181628402</v>
      </c>
      <c r="AT106" s="1">
        <v>341.93479216145198</v>
      </c>
      <c r="AU106" s="1">
        <v>14998.30745964</v>
      </c>
      <c r="AV106" s="1">
        <v>7390.2294784375399</v>
      </c>
      <c r="AW106" s="1">
        <v>0.44961956685499999</v>
      </c>
      <c r="AX106">
        <v>6400.6460048980998</v>
      </c>
      <c r="AY106" s="1">
        <v>0.38597041059999998</v>
      </c>
      <c r="AZ106">
        <v>1242.4603840690099</v>
      </c>
      <c r="BA106">
        <v>7.4930042429999996E-2</v>
      </c>
      <c r="BB106">
        <v>1488.4473638751001</v>
      </c>
      <c r="BC106" s="1">
        <v>8.9479980119999997E-2</v>
      </c>
      <c r="BD106">
        <v>16521.783231279798</v>
      </c>
      <c r="BE106" s="1">
        <v>0.54469405254952197</v>
      </c>
      <c r="BF106">
        <v>0.236414246549772</v>
      </c>
      <c r="BG106">
        <v>0.16231441774715999</v>
      </c>
      <c r="BH106">
        <v>4.1877634047404397E-2</v>
      </c>
      <c r="BI106">
        <v>1.4699649106141801E-2</v>
      </c>
    </row>
    <row r="107" spans="1:61" x14ac:dyDescent="0.35">
      <c r="A107" t="s">
        <v>1363</v>
      </c>
      <c r="B107" t="s">
        <v>730</v>
      </c>
      <c r="C107">
        <v>19.3333333333333</v>
      </c>
      <c r="D107">
        <v>362.69108587313298</v>
      </c>
      <c r="E107">
        <v>4834.8102749999998</v>
      </c>
      <c r="F107">
        <v>6.6715352251621701E-2</v>
      </c>
      <c r="G107">
        <v>0.43230281152740102</v>
      </c>
      <c r="H107">
        <v>1.4241703143590199E-3</v>
      </c>
      <c r="I107">
        <v>0.16136086124999199</v>
      </c>
      <c r="J107">
        <v>0.259994918496184</v>
      </c>
      <c r="K107">
        <v>8.8797277931394206E-2</v>
      </c>
      <c r="L107">
        <v>0.79384875836369195</v>
      </c>
      <c r="M107">
        <v>0.13304672846476601</v>
      </c>
      <c r="N107">
        <v>0.170805933203207</v>
      </c>
      <c r="O107">
        <v>76378.418794363301</v>
      </c>
      <c r="P107" s="1">
        <v>0.255442208867945</v>
      </c>
      <c r="Q107">
        <v>0.17599383732419899</v>
      </c>
      <c r="R107">
        <v>0.56856395380785596</v>
      </c>
      <c r="S107">
        <v>46.453333333333298</v>
      </c>
      <c r="T107">
        <v>100088.57370232799</v>
      </c>
      <c r="U107" s="1">
        <v>104.680361631153</v>
      </c>
      <c r="V107">
        <v>291144.49894173403</v>
      </c>
      <c r="W107" s="1">
        <v>0.725605780520025</v>
      </c>
      <c r="X107">
        <v>0.232700738044476</v>
      </c>
      <c r="Y107">
        <v>4.1693481435499599E-2</v>
      </c>
      <c r="Z107">
        <v>0.274394219479975</v>
      </c>
      <c r="AA107">
        <v>291.14449894173401</v>
      </c>
      <c r="AB107">
        <v>10805.4724794169</v>
      </c>
      <c r="AC107" s="1">
        <v>963.71303301906596</v>
      </c>
      <c r="AD107">
        <v>200052.573712104</v>
      </c>
      <c r="AE107" s="1" t="e">
        <v>#N/A</v>
      </c>
      <c r="AF107">
        <v>42877.666666666701</v>
      </c>
      <c r="AG107" s="1">
        <v>68716.242104992401</v>
      </c>
      <c r="AH107" s="1">
        <v>69.502078847607294</v>
      </c>
      <c r="AI107">
        <v>32.576165635704903</v>
      </c>
      <c r="AJ107">
        <v>43.453999270131703</v>
      </c>
      <c r="AK107">
        <v>2.0233333333333299</v>
      </c>
      <c r="AL107">
        <v>1.4288400000000001</v>
      </c>
      <c r="AM107">
        <v>1.78375166666667</v>
      </c>
      <c r="AN107">
        <v>164.14553417420601</v>
      </c>
      <c r="AO107" s="1">
        <v>1.07183640309484</v>
      </c>
      <c r="AP107">
        <v>2301.7695913697498</v>
      </c>
      <c r="AQ107" s="1">
        <v>3128.6755590142602</v>
      </c>
      <c r="AR107" s="1">
        <v>9947.8232102468992</v>
      </c>
      <c r="AS107" s="1">
        <v>1451.75964748672</v>
      </c>
      <c r="AT107">
        <v>694.12323127001798</v>
      </c>
      <c r="AU107">
        <v>17524.1512393876</v>
      </c>
      <c r="AV107" s="1">
        <v>5729.2309893360298</v>
      </c>
      <c r="AW107" s="1">
        <v>0.311741871016667</v>
      </c>
      <c r="AX107">
        <v>9477.5834988800998</v>
      </c>
      <c r="AY107" s="1">
        <v>0.481507704916667</v>
      </c>
      <c r="AZ107">
        <v>1605.9424745142701</v>
      </c>
      <c r="BA107">
        <v>8.4684962016666698E-2</v>
      </c>
      <c r="BB107">
        <v>2299.73603540157</v>
      </c>
      <c r="BC107" s="1">
        <v>0.12206546205</v>
      </c>
      <c r="BD107">
        <v>19112.492998131998</v>
      </c>
      <c r="BE107" s="1">
        <v>0.56599020193195504</v>
      </c>
      <c r="BF107">
        <v>0.208375616367798</v>
      </c>
      <c r="BG107">
        <v>0.18036006071277</v>
      </c>
      <c r="BH107">
        <v>2.9232849026667999E-2</v>
      </c>
      <c r="BI107">
        <v>1.604127196081E-2</v>
      </c>
    </row>
    <row r="108" spans="1:61" x14ac:dyDescent="0.35">
      <c r="A108" t="s">
        <v>1364</v>
      </c>
      <c r="B108" t="s">
        <v>731</v>
      </c>
      <c r="C108">
        <v>49.692307692307701</v>
      </c>
      <c r="D108">
        <v>319.35442581667297</v>
      </c>
      <c r="E108">
        <v>14595.968341923101</v>
      </c>
      <c r="F108">
        <v>1.64942000646069E-2</v>
      </c>
      <c r="G108">
        <v>0.40844442093153799</v>
      </c>
      <c r="H108">
        <v>1.9604242142051498E-3</v>
      </c>
      <c r="I108">
        <v>0.16032503381075999</v>
      </c>
      <c r="J108">
        <v>0.31118144984151602</v>
      </c>
      <c r="K108">
        <v>0.101743702313716</v>
      </c>
      <c r="L108">
        <v>0.95613192358013599</v>
      </c>
      <c r="M108">
        <v>9.9466787025276102E-2</v>
      </c>
      <c r="N108">
        <v>0.19986759316939701</v>
      </c>
      <c r="O108">
        <v>73720.847171119196</v>
      </c>
      <c r="P108" s="1">
        <v>0.28549757312407897</v>
      </c>
      <c r="Q108">
        <v>0.18798254601545</v>
      </c>
      <c r="R108">
        <v>0.52651988086046997</v>
      </c>
      <c r="S108">
        <v>151.929230769231</v>
      </c>
      <c r="T108">
        <v>100023.107311816</v>
      </c>
      <c r="U108" s="1">
        <v>102.21446994118899</v>
      </c>
      <c r="V108">
        <v>182884.377353655</v>
      </c>
      <c r="W108" s="1">
        <v>0.68484473034831095</v>
      </c>
      <c r="X108">
        <v>0.242770007811903</v>
      </c>
      <c r="Y108">
        <v>7.2385261839786399E-2</v>
      </c>
      <c r="Z108">
        <v>0.315155269651689</v>
      </c>
      <c r="AA108">
        <v>182.884377353655</v>
      </c>
      <c r="AB108">
        <v>6767.8767002905997</v>
      </c>
      <c r="AC108" s="1">
        <v>638.17679066605501</v>
      </c>
      <c r="AD108">
        <v>91884.704055266397</v>
      </c>
      <c r="AE108" s="1" t="e">
        <v>#N/A</v>
      </c>
      <c r="AF108">
        <v>33558.384615384603</v>
      </c>
      <c r="AG108" s="1">
        <v>51064.356208995501</v>
      </c>
      <c r="AH108" s="1">
        <v>63.023068190808999</v>
      </c>
      <c r="AI108">
        <v>32.201837194290398</v>
      </c>
      <c r="AJ108">
        <v>45.465624738470197</v>
      </c>
      <c r="AK108">
        <v>2.6569230769230798</v>
      </c>
      <c r="AL108">
        <v>1.8379299230769199</v>
      </c>
      <c r="AM108">
        <v>2.2548303846153801</v>
      </c>
      <c r="AN108">
        <v>0</v>
      </c>
      <c r="AO108" s="1">
        <v>1.0849098059815401</v>
      </c>
      <c r="AP108">
        <v>2923.4764102868398</v>
      </c>
      <c r="AQ108" s="1">
        <v>4599.2868834782803</v>
      </c>
      <c r="AR108" s="1">
        <v>10693.447964290401</v>
      </c>
      <c r="AS108" s="1">
        <v>1698.0873861452901</v>
      </c>
      <c r="AT108">
        <v>968.66933118024895</v>
      </c>
      <c r="AU108">
        <v>20882.967975381001</v>
      </c>
      <c r="AV108" s="1">
        <v>9901.7339185603796</v>
      </c>
      <c r="AW108" s="1">
        <v>0.443222040169231</v>
      </c>
      <c r="AX108">
        <v>6109.5732070623399</v>
      </c>
      <c r="AY108" s="1">
        <v>0.26491487499230798</v>
      </c>
      <c r="AZ108">
        <v>1234.8356317105499</v>
      </c>
      <c r="BA108">
        <v>5.4346669661538498E-2</v>
      </c>
      <c r="BB108">
        <v>5543.6562836315998</v>
      </c>
      <c r="BC108" s="1">
        <v>0.237516415184615</v>
      </c>
      <c r="BD108">
        <v>22789.799040964899</v>
      </c>
      <c r="BE108" s="1">
        <v>0.57018397953598199</v>
      </c>
      <c r="BF108">
        <v>0.213922730067481</v>
      </c>
      <c r="BG108">
        <v>0.17060037833879399</v>
      </c>
      <c r="BH108">
        <v>3.3664729273866698E-2</v>
      </c>
      <c r="BI108">
        <v>1.1628182783875901E-2</v>
      </c>
    </row>
    <row r="109" spans="1:61" x14ac:dyDescent="0.35">
      <c r="A109" t="s">
        <v>1365</v>
      </c>
      <c r="B109" t="s">
        <v>732</v>
      </c>
      <c r="C109">
        <v>109.6</v>
      </c>
      <c r="D109">
        <v>14.1563096281628</v>
      </c>
      <c r="E109">
        <v>1416.0412438000001</v>
      </c>
      <c r="F109">
        <v>8.4496761477409008E-3</v>
      </c>
      <c r="G109">
        <v>8.2618242668516008E-3</v>
      </c>
      <c r="H109" t="e">
        <v>#N/A</v>
      </c>
      <c r="I109">
        <v>1.8677274151298599E-2</v>
      </c>
      <c r="J109">
        <v>0.94691144197669797</v>
      </c>
      <c r="K109">
        <v>2.8961862268160402E-2</v>
      </c>
      <c r="L109">
        <v>0.33070196313429301</v>
      </c>
      <c r="M109">
        <v>5.9119366757044304E-3</v>
      </c>
      <c r="N109">
        <v>0.132011837644776</v>
      </c>
      <c r="O109">
        <v>65249.174261323999</v>
      </c>
      <c r="P109" s="1">
        <v>0.193429995083614</v>
      </c>
      <c r="Q109">
        <v>0.15979736165178299</v>
      </c>
      <c r="R109">
        <v>0.64677264326460304</v>
      </c>
      <c r="S109">
        <v>12.131500000000001</v>
      </c>
      <c r="T109">
        <v>89344.353109346499</v>
      </c>
      <c r="U109" s="1">
        <v>125.676810797941</v>
      </c>
      <c r="V109">
        <v>259773.19237103101</v>
      </c>
      <c r="W109" s="1">
        <v>0.84753278727998305</v>
      </c>
      <c r="X109">
        <v>7.3302025796470105E-2</v>
      </c>
      <c r="Y109">
        <v>7.9165186923547307E-2</v>
      </c>
      <c r="Z109">
        <v>0.15246721272001801</v>
      </c>
      <c r="AA109">
        <v>259.77319237103097</v>
      </c>
      <c r="AB109">
        <v>5863.90858498533</v>
      </c>
      <c r="AC109" s="1">
        <v>625.46139791117196</v>
      </c>
      <c r="AD109">
        <v>197071.75189938801</v>
      </c>
      <c r="AE109" s="1" t="e">
        <v>#N/A</v>
      </c>
      <c r="AF109">
        <v>46041.324999999997</v>
      </c>
      <c r="AG109" s="1">
        <v>77572.685674274602</v>
      </c>
      <c r="AH109" s="1">
        <v>32.949283981667001</v>
      </c>
      <c r="AI109">
        <v>21.584577510886099</v>
      </c>
      <c r="AJ109">
        <v>22.549173484321901</v>
      </c>
      <c r="AK109">
        <v>2.141</v>
      </c>
      <c r="AL109">
        <v>1.1148351999999999</v>
      </c>
      <c r="AM109">
        <v>1.5694294</v>
      </c>
      <c r="AN109">
        <v>1692.6095206815601</v>
      </c>
      <c r="AO109" s="1">
        <v>1.2035946969000699</v>
      </c>
      <c r="AP109">
        <v>1844.9607743444101</v>
      </c>
      <c r="AQ109" s="1">
        <v>2959.78123109645</v>
      </c>
      <c r="AR109" s="1">
        <v>7946.3021186093101</v>
      </c>
      <c r="AS109" s="1">
        <v>746.65157157899603</v>
      </c>
      <c r="AT109">
        <v>370.42697352825701</v>
      </c>
      <c r="AU109">
        <v>13868.122669157399</v>
      </c>
      <c r="AV109" s="1">
        <v>6846.6492824472498</v>
      </c>
      <c r="AW109" s="1">
        <v>0.43255015770999999</v>
      </c>
      <c r="AX109">
        <v>6657.8042216821304</v>
      </c>
      <c r="AY109" s="1">
        <v>0.41571793777499999</v>
      </c>
      <c r="AZ109">
        <v>1315.1345532135899</v>
      </c>
      <c r="BA109">
        <v>8.2476438944999994E-2</v>
      </c>
      <c r="BB109">
        <v>1099.48532598778</v>
      </c>
      <c r="BC109" s="1">
        <v>6.9255465564999993E-2</v>
      </c>
      <c r="BD109">
        <v>15919.0733833308</v>
      </c>
      <c r="BE109" s="1">
        <v>0.55136984816635204</v>
      </c>
      <c r="BF109">
        <v>0.23203333213761401</v>
      </c>
      <c r="BG109">
        <v>0.15020531645083299</v>
      </c>
      <c r="BH109">
        <v>4.1519025393918101E-2</v>
      </c>
      <c r="BI109">
        <v>2.4872477851282999E-2</v>
      </c>
    </row>
    <row r="110" spans="1:61" x14ac:dyDescent="0.35">
      <c r="A110" t="s">
        <v>1366</v>
      </c>
      <c r="B110" t="s">
        <v>733</v>
      </c>
      <c r="C110">
        <v>73.5</v>
      </c>
      <c r="D110">
        <v>24.924908029172801</v>
      </c>
      <c r="E110">
        <v>1665.6820277500001</v>
      </c>
      <c r="F110">
        <v>8.3279294955340092E-3</v>
      </c>
      <c r="G110">
        <v>1.3871928160270899E-2</v>
      </c>
      <c r="H110" t="e">
        <v>#N/A</v>
      </c>
      <c r="I110">
        <v>3.3364202845593903E-2</v>
      </c>
      <c r="J110">
        <v>0.91086965522218799</v>
      </c>
      <c r="K110">
        <v>3.8972056518640101E-2</v>
      </c>
      <c r="L110">
        <v>0.41473049277637197</v>
      </c>
      <c r="M110">
        <v>9.7313017643150604E-3</v>
      </c>
      <c r="N110">
        <v>0.149229490194033</v>
      </c>
      <c r="O110">
        <v>65906.969761946501</v>
      </c>
      <c r="P110" s="1">
        <v>0.19770699657686699</v>
      </c>
      <c r="Q110">
        <v>0.167361881963665</v>
      </c>
      <c r="R110">
        <v>0.63493112145946795</v>
      </c>
      <c r="S110">
        <v>12.868</v>
      </c>
      <c r="T110">
        <v>89297.699242850504</v>
      </c>
      <c r="U110" s="1">
        <v>135.67300242713699</v>
      </c>
      <c r="V110">
        <v>266202.77140689199</v>
      </c>
      <c r="W110" s="1">
        <v>0.80591898468340994</v>
      </c>
      <c r="X110">
        <v>0.108875728541203</v>
      </c>
      <c r="Y110">
        <v>8.5205286775386802E-2</v>
      </c>
      <c r="Z110">
        <v>0.19408101531659</v>
      </c>
      <c r="AA110">
        <v>266.202771406892</v>
      </c>
      <c r="AB110">
        <v>6886.4408335507997</v>
      </c>
      <c r="AC110" s="1">
        <v>697.68181320817905</v>
      </c>
      <c r="AD110">
        <v>209311.62671808701</v>
      </c>
      <c r="AE110" s="1" t="e">
        <v>#N/A</v>
      </c>
      <c r="AF110">
        <v>44570.35</v>
      </c>
      <c r="AG110" s="1">
        <v>74849.839214587104</v>
      </c>
      <c r="AH110" s="1">
        <v>44.461963297728097</v>
      </c>
      <c r="AI110">
        <v>23.479576319365201</v>
      </c>
      <c r="AJ110">
        <v>28.494998909505</v>
      </c>
      <c r="AK110">
        <v>1.869</v>
      </c>
      <c r="AL110">
        <v>1.3253651</v>
      </c>
      <c r="AM110">
        <v>1.6143763</v>
      </c>
      <c r="AN110">
        <v>1140.1931411462599</v>
      </c>
      <c r="AO110" s="1">
        <v>1.02229017433462</v>
      </c>
      <c r="AP110">
        <v>1778.46399953584</v>
      </c>
      <c r="AQ110" s="1">
        <v>2833.0903826367799</v>
      </c>
      <c r="AR110" s="1">
        <v>7959.9024089437398</v>
      </c>
      <c r="AS110" s="1">
        <v>973.34370034180097</v>
      </c>
      <c r="AT110">
        <v>431.54657883825899</v>
      </c>
      <c r="AU110">
        <v>13976.3470702964</v>
      </c>
      <c r="AV110" s="1">
        <v>6077.7353406146403</v>
      </c>
      <c r="AW110" s="1">
        <v>0.39875393868499998</v>
      </c>
      <c r="AX110">
        <v>6681.1431536422197</v>
      </c>
      <c r="AY110" s="1">
        <v>0.43037860358500002</v>
      </c>
      <c r="AZ110">
        <v>1273.5790680068001</v>
      </c>
      <c r="BA110">
        <v>8.3398856374999997E-2</v>
      </c>
      <c r="BB110">
        <v>1350.3481441936799</v>
      </c>
      <c r="BC110" s="1">
        <v>8.7468601384999997E-2</v>
      </c>
      <c r="BD110">
        <v>15382.8057064573</v>
      </c>
      <c r="BE110" s="1">
        <v>0.54107531176391299</v>
      </c>
      <c r="BF110">
        <v>0.23369308678930001</v>
      </c>
      <c r="BG110">
        <v>0.167544779379142</v>
      </c>
      <c r="BH110">
        <v>3.8111991351660199E-2</v>
      </c>
      <c r="BI110">
        <v>1.9574830715984402E-2</v>
      </c>
    </row>
    <row r="111" spans="1:61" x14ac:dyDescent="0.35">
      <c r="A111" t="s">
        <v>1367</v>
      </c>
      <c r="B111" t="s">
        <v>734</v>
      </c>
      <c r="C111">
        <v>85.75</v>
      </c>
      <c r="D111">
        <v>25.847929660611499</v>
      </c>
      <c r="E111">
        <v>1848.4758413500001</v>
      </c>
      <c r="F111">
        <v>1.4100584397361299E-2</v>
      </c>
      <c r="G111">
        <v>2.02717966465173E-2</v>
      </c>
      <c r="H111" t="e">
        <v>#N/A</v>
      </c>
      <c r="I111">
        <v>6.1013939927556798E-2</v>
      </c>
      <c r="J111">
        <v>0.84934476958210903</v>
      </c>
      <c r="K111">
        <v>5.8441576845401001E-2</v>
      </c>
      <c r="L111">
        <v>0.50100259627084698</v>
      </c>
      <c r="M111">
        <v>1.5052383561058501E-2</v>
      </c>
      <c r="N111">
        <v>0.15940276796945299</v>
      </c>
      <c r="O111">
        <v>66004.380430086501</v>
      </c>
      <c r="P111" s="1">
        <v>0.17392296731010401</v>
      </c>
      <c r="Q111">
        <v>0.161957665533006</v>
      </c>
      <c r="R111">
        <v>0.66411936715689002</v>
      </c>
      <c r="S111">
        <v>15.1225</v>
      </c>
      <c r="T111">
        <v>89831.172870351002</v>
      </c>
      <c r="U111" s="1">
        <v>131.52019361537299</v>
      </c>
      <c r="V111">
        <v>235971.41840032599</v>
      </c>
      <c r="W111" s="1">
        <v>0.74887865276707499</v>
      </c>
      <c r="X111">
        <v>0.16218847824257501</v>
      </c>
      <c r="Y111">
        <v>8.89328689903503E-2</v>
      </c>
      <c r="Z111">
        <v>0.25112134723292501</v>
      </c>
      <c r="AA111">
        <v>235.971418400326</v>
      </c>
      <c r="AB111">
        <v>6663.6809071724401</v>
      </c>
      <c r="AC111" s="1">
        <v>608.76617184841905</v>
      </c>
      <c r="AD111">
        <v>178038.339556372</v>
      </c>
      <c r="AE111" s="1" t="e">
        <v>#N/A</v>
      </c>
      <c r="AF111">
        <v>39966.5</v>
      </c>
      <c r="AG111" s="1">
        <v>66873.401331214103</v>
      </c>
      <c r="AH111" s="1">
        <v>40.0190229537059</v>
      </c>
      <c r="AI111">
        <v>23.273804156954</v>
      </c>
      <c r="AJ111">
        <v>28.398223405550201</v>
      </c>
      <c r="AK111">
        <v>2.1455000000000002</v>
      </c>
      <c r="AL111">
        <v>1.5491609</v>
      </c>
      <c r="AM111">
        <v>1.93111275</v>
      </c>
      <c r="AN111">
        <v>1072.0490037986699</v>
      </c>
      <c r="AO111" s="1">
        <v>1.07842902878671</v>
      </c>
      <c r="AP111">
        <v>1732.5295419951101</v>
      </c>
      <c r="AQ111" s="1">
        <v>2959.9887300782202</v>
      </c>
      <c r="AR111" s="1">
        <v>8142.1371044253401</v>
      </c>
      <c r="AS111" s="1">
        <v>964.61536037626297</v>
      </c>
      <c r="AT111">
        <v>419.19196326734198</v>
      </c>
      <c r="AU111">
        <v>14218.4627001423</v>
      </c>
      <c r="AV111" s="1">
        <v>6503.9585622035402</v>
      </c>
      <c r="AW111" s="1">
        <v>0.41377459762500002</v>
      </c>
      <c r="AX111">
        <v>6087.2860853283901</v>
      </c>
      <c r="AY111" s="1">
        <v>0.38918052860500002</v>
      </c>
      <c r="AZ111">
        <v>1210.00677058373</v>
      </c>
      <c r="BA111">
        <v>7.7708036704999997E-2</v>
      </c>
      <c r="BB111">
        <v>1911.7588514362899</v>
      </c>
      <c r="BC111" s="1">
        <v>0.11933683706500001</v>
      </c>
      <c r="BD111">
        <v>15713.010269552</v>
      </c>
      <c r="BE111" s="1">
        <v>0.55809957655940501</v>
      </c>
      <c r="BF111">
        <v>0.23495909541784701</v>
      </c>
      <c r="BG111">
        <v>0.15771917756550399</v>
      </c>
      <c r="BH111">
        <v>3.1884576244579098E-2</v>
      </c>
      <c r="BI111">
        <v>1.7337574212665401E-2</v>
      </c>
    </row>
    <row r="112" spans="1:61" x14ac:dyDescent="0.35">
      <c r="A112" t="s">
        <v>1368</v>
      </c>
      <c r="B112" t="s">
        <v>735</v>
      </c>
      <c r="C112">
        <v>49.95</v>
      </c>
      <c r="D112">
        <v>29.901481084415199</v>
      </c>
      <c r="E112">
        <v>1241.1873257</v>
      </c>
      <c r="F112">
        <v>8.9203543659621895E-3</v>
      </c>
      <c r="G112">
        <v>1.14511563075057E-2</v>
      </c>
      <c r="H112" t="e">
        <v>#N/A</v>
      </c>
      <c r="I112">
        <v>2.8460335743769799E-2</v>
      </c>
      <c r="J112">
        <v>0.93295262967746395</v>
      </c>
      <c r="K112">
        <v>2.7047900746785699E-2</v>
      </c>
      <c r="L112">
        <v>0.34678824016160298</v>
      </c>
      <c r="M112">
        <v>1.4448593925049699E-2</v>
      </c>
      <c r="N112">
        <v>0.128662301255312</v>
      </c>
      <c r="O112">
        <v>65557.840947160497</v>
      </c>
      <c r="P112" s="1">
        <v>0.22795874197899099</v>
      </c>
      <c r="Q112">
        <v>0.154758095332345</v>
      </c>
      <c r="R112">
        <v>0.61728316268866401</v>
      </c>
      <c r="S112">
        <v>10.311</v>
      </c>
      <c r="T112">
        <v>85352.653191759993</v>
      </c>
      <c r="U112" s="1">
        <v>150.73655956426501</v>
      </c>
      <c r="V112">
        <v>252767.81168930899</v>
      </c>
      <c r="W112" s="1">
        <v>0.80566875183434405</v>
      </c>
      <c r="X112">
        <v>8.8200195485538896E-2</v>
      </c>
      <c r="Y112">
        <v>0.10613105268011699</v>
      </c>
      <c r="Z112">
        <v>0.194331248165656</v>
      </c>
      <c r="AA112">
        <v>252.76781168930901</v>
      </c>
      <c r="AB112">
        <v>6516.6812170640096</v>
      </c>
      <c r="AC112" s="1">
        <v>666.42839856222997</v>
      </c>
      <c r="AD112">
        <v>199149.32611593601</v>
      </c>
      <c r="AE112" s="1" t="e">
        <v>#N/A</v>
      </c>
      <c r="AF112">
        <v>45778.05</v>
      </c>
      <c r="AG112" s="1">
        <v>76288.587869298499</v>
      </c>
      <c r="AH112" s="1">
        <v>45.061417766412497</v>
      </c>
      <c r="AI112">
        <v>23.2385140000899</v>
      </c>
      <c r="AJ112">
        <v>26.5111456366939</v>
      </c>
      <c r="AK112">
        <v>1.9215</v>
      </c>
      <c r="AL112">
        <v>1.4685250999999999</v>
      </c>
      <c r="AM112">
        <v>1.7107091000000001</v>
      </c>
      <c r="AN112">
        <v>1514.95867596417</v>
      </c>
      <c r="AO112" s="1">
        <v>1.0372867227704301</v>
      </c>
      <c r="AP112">
        <v>1947.1153675195501</v>
      </c>
      <c r="AQ112" s="1">
        <v>2781.47492880953</v>
      </c>
      <c r="AR112" s="1">
        <v>8078.24028609776</v>
      </c>
      <c r="AS112" s="1">
        <v>751.220458765128</v>
      </c>
      <c r="AT112">
        <v>412.94013454337301</v>
      </c>
      <c r="AU112">
        <v>13970.9911757353</v>
      </c>
      <c r="AV112" s="1">
        <v>6357.7031735851997</v>
      </c>
      <c r="AW112" s="1">
        <v>0.40495777277</v>
      </c>
      <c r="AX112">
        <v>7007.6252252567101</v>
      </c>
      <c r="AY112" s="1">
        <v>0.43541913339499999</v>
      </c>
      <c r="AZ112">
        <v>1500.84579711008</v>
      </c>
      <c r="BA112">
        <v>9.2210259109999998E-2</v>
      </c>
      <c r="BB112">
        <v>1061.48253452824</v>
      </c>
      <c r="BC112" s="1">
        <v>6.7412834719999995E-2</v>
      </c>
      <c r="BD112">
        <v>15927.656730480199</v>
      </c>
      <c r="BE112" s="1">
        <v>0.55452568445292105</v>
      </c>
      <c r="BF112">
        <v>0.238947865691301</v>
      </c>
      <c r="BG112">
        <v>0.152178942435576</v>
      </c>
      <c r="BH112">
        <v>3.4963280621572002E-2</v>
      </c>
      <c r="BI112">
        <v>1.9384226798630801E-2</v>
      </c>
    </row>
    <row r="113" spans="1:61" x14ac:dyDescent="0.35">
      <c r="A113" t="s">
        <v>1369</v>
      </c>
      <c r="B113" t="s">
        <v>736</v>
      </c>
      <c r="C113">
        <v>105.4</v>
      </c>
      <c r="D113">
        <v>8.2950496957432893</v>
      </c>
      <c r="E113">
        <v>804.98405149999996</v>
      </c>
      <c r="F113" t="e">
        <v>#N/A</v>
      </c>
      <c r="G113">
        <v>1.03611147054806E-2</v>
      </c>
      <c r="H113" t="e">
        <v>#N/A</v>
      </c>
      <c r="I113">
        <v>2.18073850369312E-2</v>
      </c>
      <c r="J113">
        <v>0.94934605800506899</v>
      </c>
      <c r="K113">
        <v>2.5058469104964402E-2</v>
      </c>
      <c r="L113">
        <v>0.40571425460266097</v>
      </c>
      <c r="M113" t="e">
        <v>#N/A</v>
      </c>
      <c r="N113">
        <v>0.15043233334140299</v>
      </c>
      <c r="O113">
        <v>62284.179534396499</v>
      </c>
      <c r="P113" s="1">
        <v>0.18847034075243399</v>
      </c>
      <c r="Q113">
        <v>0.16877355645551201</v>
      </c>
      <c r="R113">
        <v>0.64275610279205397</v>
      </c>
      <c r="S113">
        <v>9.3119999999999994</v>
      </c>
      <c r="T113">
        <v>78217.892023131499</v>
      </c>
      <c r="U113" s="1">
        <v>90.804743631460994</v>
      </c>
      <c r="V113">
        <v>326270.18741190003</v>
      </c>
      <c r="W113" s="1">
        <v>0.72575201137356304</v>
      </c>
      <c r="X113">
        <v>4.8176949048935901E-2</v>
      </c>
      <c r="Y113">
        <v>0.22607103957750099</v>
      </c>
      <c r="Z113">
        <v>0.27424798862643701</v>
      </c>
      <c r="AA113">
        <v>326.2701874119</v>
      </c>
      <c r="AB113">
        <v>8943.3293375032408</v>
      </c>
      <c r="AC113" s="1">
        <v>611.56505693642305</v>
      </c>
      <c r="AD113">
        <v>250040.56039059599</v>
      </c>
      <c r="AE113" s="1" t="e">
        <v>#N/A</v>
      </c>
      <c r="AF113">
        <v>41555.724999999999</v>
      </c>
      <c r="AG113" s="1">
        <v>68749.555383488507</v>
      </c>
      <c r="AH113" s="1">
        <v>34.069312228922797</v>
      </c>
      <c r="AI113">
        <v>20.801742829676702</v>
      </c>
      <c r="AJ113">
        <v>22.804695922153599</v>
      </c>
      <c r="AK113">
        <v>1.7095</v>
      </c>
      <c r="AL113">
        <v>0.88780219999999999</v>
      </c>
      <c r="AM113">
        <v>1.2231270000000001</v>
      </c>
      <c r="AN113">
        <v>1513.48487665327</v>
      </c>
      <c r="AO113" s="1">
        <v>1.28896731308289</v>
      </c>
      <c r="AP113">
        <v>2270.89246415773</v>
      </c>
      <c r="AQ113" s="1">
        <v>3407.8838099159898</v>
      </c>
      <c r="AR113" s="1">
        <v>9155.2871454271899</v>
      </c>
      <c r="AS113" s="1">
        <v>911.83918996483499</v>
      </c>
      <c r="AT113">
        <v>490.61267205948502</v>
      </c>
      <c r="AU113">
        <v>16236.5152815252</v>
      </c>
      <c r="AV113" s="1">
        <v>8078.3624351677099</v>
      </c>
      <c r="AW113" s="1">
        <v>0.44814873687500001</v>
      </c>
      <c r="AX113">
        <v>7676.2111075748599</v>
      </c>
      <c r="AY113" s="1">
        <v>0.40007512185499999</v>
      </c>
      <c r="AZ113">
        <v>1567.4407431192501</v>
      </c>
      <c r="BA113">
        <v>8.4321866534999998E-2</v>
      </c>
      <c r="BB113">
        <v>1234.3854224448401</v>
      </c>
      <c r="BC113" s="1">
        <v>6.745427474E-2</v>
      </c>
      <c r="BD113">
        <v>18556.399708306701</v>
      </c>
      <c r="BE113" s="1">
        <v>0.53793533415263095</v>
      </c>
      <c r="BF113">
        <v>0.24127224739094399</v>
      </c>
      <c r="BG113">
        <v>0.14762875136324499</v>
      </c>
      <c r="BH113">
        <v>3.9205765562350399E-2</v>
      </c>
      <c r="BI113">
        <v>3.3957901530829199E-2</v>
      </c>
    </row>
    <row r="114" spans="1:61" x14ac:dyDescent="0.35">
      <c r="A114" t="s">
        <v>1370</v>
      </c>
      <c r="B114" t="s">
        <v>737</v>
      </c>
      <c r="C114">
        <v>69.400000000000006</v>
      </c>
      <c r="D114">
        <v>22.516024588103701</v>
      </c>
      <c r="E114">
        <v>1385.8598044</v>
      </c>
      <c r="F114">
        <v>1.5288061314224201E-2</v>
      </c>
      <c r="G114">
        <v>1.5750636883387101E-2</v>
      </c>
      <c r="H114" t="e">
        <v>#N/A</v>
      </c>
      <c r="I114">
        <v>5.6704930021358298E-2</v>
      </c>
      <c r="J114">
        <v>0.88942355957705999</v>
      </c>
      <c r="K114">
        <v>3.4478657268398397E-2</v>
      </c>
      <c r="L114">
        <v>0.308735542999028</v>
      </c>
      <c r="M114">
        <v>4.3215250946592801E-2</v>
      </c>
      <c r="N114">
        <v>0.13211674983895499</v>
      </c>
      <c r="O114">
        <v>64347.878676339002</v>
      </c>
      <c r="P114" s="1">
        <v>0.19883903538876399</v>
      </c>
      <c r="Q114">
        <v>0.178655557833337</v>
      </c>
      <c r="R114">
        <v>0.62250540677789801</v>
      </c>
      <c r="S114">
        <v>11.0655</v>
      </c>
      <c r="T114">
        <v>87333.015518283501</v>
      </c>
      <c r="U114" s="1">
        <v>130.776329825901</v>
      </c>
      <c r="V114">
        <v>291172.47168337298</v>
      </c>
      <c r="W114" s="1">
        <v>0.80666897811617699</v>
      </c>
      <c r="X114">
        <v>9.4014427678557805E-2</v>
      </c>
      <c r="Y114">
        <v>9.9316594205265604E-2</v>
      </c>
      <c r="Z114">
        <v>0.19333102188382301</v>
      </c>
      <c r="AA114">
        <v>291.17247168337298</v>
      </c>
      <c r="AB114">
        <v>7478.5176848351703</v>
      </c>
      <c r="AC114" s="1">
        <v>747.00066807954397</v>
      </c>
      <c r="AD114">
        <v>233035.08569553201</v>
      </c>
      <c r="AE114" s="1" t="e">
        <v>#N/A</v>
      </c>
      <c r="AF114">
        <v>47830.025000000001</v>
      </c>
      <c r="AG114" s="1">
        <v>82636.597418632504</v>
      </c>
      <c r="AH114" s="1">
        <v>44.196304050913</v>
      </c>
      <c r="AI114">
        <v>23.646156861672399</v>
      </c>
      <c r="AJ114">
        <v>27.059466971629401</v>
      </c>
      <c r="AK114">
        <v>1.8815</v>
      </c>
      <c r="AL114">
        <v>1.15355345</v>
      </c>
      <c r="AM114">
        <v>1.4638045</v>
      </c>
      <c r="AN114">
        <v>970.25949554143006</v>
      </c>
      <c r="AO114">
        <v>0.92434476113225506</v>
      </c>
      <c r="AP114">
        <v>1906.7056441054101</v>
      </c>
      <c r="AQ114" s="1">
        <v>2765.1862327640401</v>
      </c>
      <c r="AR114" s="1">
        <v>8045.2624981827503</v>
      </c>
      <c r="AS114" s="1">
        <v>788.10763163220702</v>
      </c>
      <c r="AT114" s="1">
        <v>367.07874030951098</v>
      </c>
      <c r="AU114" s="1">
        <v>13872.340746993899</v>
      </c>
      <c r="AV114" s="1">
        <v>5813.9661649903701</v>
      </c>
      <c r="AW114" s="1">
        <v>0.37408146786000002</v>
      </c>
      <c r="AX114">
        <v>7165.0163211407298</v>
      </c>
      <c r="AY114" s="1">
        <v>0.45680731020499998</v>
      </c>
      <c r="AZ114">
        <v>1598.88200501651</v>
      </c>
      <c r="BA114">
        <v>0.102400443085</v>
      </c>
      <c r="BB114">
        <v>1042.38049433827</v>
      </c>
      <c r="BC114" s="1">
        <v>6.6710778824999997E-2</v>
      </c>
      <c r="BD114">
        <v>15620.244985485901</v>
      </c>
      <c r="BE114" s="1">
        <v>0.54096495132950795</v>
      </c>
      <c r="BF114">
        <v>0.23431309890240701</v>
      </c>
      <c r="BG114">
        <v>0.16445118431187</v>
      </c>
      <c r="BH114">
        <v>4.0468431156494199E-2</v>
      </c>
      <c r="BI114">
        <v>1.9802334299721301E-2</v>
      </c>
    </row>
    <row r="115" spans="1:61" x14ac:dyDescent="0.35">
      <c r="A115" t="s">
        <v>1371</v>
      </c>
      <c r="B115" t="s">
        <v>738</v>
      </c>
      <c r="C115">
        <v>27.15</v>
      </c>
      <c r="D115">
        <v>53.9776466094741</v>
      </c>
      <c r="E115">
        <v>1282.3093858499999</v>
      </c>
      <c r="F115">
        <v>1.3292833207615999E-2</v>
      </c>
      <c r="G115">
        <v>2.05978804179127E-2</v>
      </c>
      <c r="H115" t="e">
        <v>#N/A</v>
      </c>
      <c r="I115">
        <v>3.1808392680599602E-2</v>
      </c>
      <c r="J115">
        <v>0.90876348740691704</v>
      </c>
      <c r="K115">
        <v>3.6400072908014502E-2</v>
      </c>
      <c r="L115">
        <v>0.37812780800829399</v>
      </c>
      <c r="M115">
        <v>1.2737244504759E-2</v>
      </c>
      <c r="N115">
        <v>0.13237691527002499</v>
      </c>
      <c r="O115">
        <v>66261.480819776494</v>
      </c>
      <c r="P115" s="1">
        <v>0.212289347154306</v>
      </c>
      <c r="Q115">
        <v>0.181668006907135</v>
      </c>
      <c r="R115">
        <v>0.60604264593855794</v>
      </c>
      <c r="S115">
        <v>11.0825</v>
      </c>
      <c r="T115">
        <v>84677.842946862496</v>
      </c>
      <c r="U115" s="1">
        <v>144.226344327747</v>
      </c>
      <c r="V115">
        <v>329201.15704864898</v>
      </c>
      <c r="W115" s="1">
        <v>0.76401804252440797</v>
      </c>
      <c r="X115">
        <v>0.13933964845675001</v>
      </c>
      <c r="Y115">
        <v>9.6642309018841105E-2</v>
      </c>
      <c r="Z115">
        <v>0.235981957475592</v>
      </c>
      <c r="AA115">
        <v>329.20115704864901</v>
      </c>
      <c r="AB115">
        <v>8993.9177709674295</v>
      </c>
      <c r="AC115" s="1">
        <v>856.69969976703896</v>
      </c>
      <c r="AD115">
        <v>260329.65841803601</v>
      </c>
      <c r="AE115" s="1" t="e">
        <v>#N/A</v>
      </c>
      <c r="AF115">
        <v>43123.675000000003</v>
      </c>
      <c r="AG115" s="1">
        <v>74465.982346099001</v>
      </c>
      <c r="AH115" s="1">
        <v>48.484926213295999</v>
      </c>
      <c r="AI115">
        <v>25.505439826124</v>
      </c>
      <c r="AJ115">
        <v>30.378602042682299</v>
      </c>
      <c r="AK115">
        <v>1.7775000000000001</v>
      </c>
      <c r="AL115">
        <v>1.0230238</v>
      </c>
      <c r="AM115">
        <v>1.45590665</v>
      </c>
      <c r="AN115">
        <v>364.41142878966298</v>
      </c>
      <c r="AO115" s="1">
        <v>0.95023060170294804</v>
      </c>
      <c r="AP115">
        <v>2142.1970476881402</v>
      </c>
      <c r="AQ115" s="1">
        <v>2955.0612761822899</v>
      </c>
      <c r="AR115" s="1">
        <v>8327.4437134316595</v>
      </c>
      <c r="AS115" s="1">
        <v>918.74161744718594</v>
      </c>
      <c r="AT115">
        <v>439.843038899752</v>
      </c>
      <c r="AU115">
        <v>14783.286693649001</v>
      </c>
      <c r="AV115" s="1">
        <v>5919.7683986646198</v>
      </c>
      <c r="AW115" s="1">
        <v>0.38226536806</v>
      </c>
      <c r="AX115">
        <v>7997.7499340166696</v>
      </c>
      <c r="AY115" s="1">
        <v>0.46060184391999998</v>
      </c>
      <c r="AZ115">
        <v>1394.30696296007</v>
      </c>
      <c r="BA115">
        <v>8.0891431865000002E-2</v>
      </c>
      <c r="BB115">
        <v>1215.99913895333</v>
      </c>
      <c r="BC115" s="1">
        <v>7.6241356144999994E-2</v>
      </c>
      <c r="BD115">
        <v>16527.824434594699</v>
      </c>
      <c r="BE115" s="1">
        <v>0.55879778831826699</v>
      </c>
      <c r="BF115">
        <v>0.23450139362671499</v>
      </c>
      <c r="BG115">
        <v>0.15249580482709299</v>
      </c>
      <c r="BH115">
        <v>3.6454607407720198E-2</v>
      </c>
      <c r="BI115">
        <v>1.7750405820204401E-2</v>
      </c>
    </row>
    <row r="116" spans="1:61" x14ac:dyDescent="0.35">
      <c r="A116" t="s">
        <v>1372</v>
      </c>
      <c r="B116" t="s">
        <v>739</v>
      </c>
      <c r="C116">
        <v>73.571428571428598</v>
      </c>
      <c r="D116">
        <v>281.229082337943</v>
      </c>
      <c r="E116">
        <v>20696.056261571401</v>
      </c>
      <c r="F116">
        <v>3.0798018977763599E-2</v>
      </c>
      <c r="G116">
        <v>0.47341178727073202</v>
      </c>
      <c r="H116">
        <v>1.40896231970329E-3</v>
      </c>
      <c r="I116">
        <v>0.13505387742723099</v>
      </c>
      <c r="J116">
        <v>0.27746823615424399</v>
      </c>
      <c r="K116">
        <v>8.1859117850326304E-2</v>
      </c>
      <c r="L116">
        <v>0.89117386478680405</v>
      </c>
      <c r="M116">
        <v>0.110572753913861</v>
      </c>
      <c r="N116">
        <v>0.212873924975336</v>
      </c>
      <c r="O116">
        <v>76616.359598652896</v>
      </c>
      <c r="P116" s="1">
        <v>0.27616347690957099</v>
      </c>
      <c r="Q116">
        <v>0.18915436056027099</v>
      </c>
      <c r="R116">
        <v>0.53468216253015899</v>
      </c>
      <c r="S116">
        <v>268.83714285714302</v>
      </c>
      <c r="T116">
        <v>98886.259849198599</v>
      </c>
      <c r="U116" s="1">
        <v>101.493701571975</v>
      </c>
      <c r="V116">
        <v>213220.870970541</v>
      </c>
      <c r="W116" s="1">
        <v>0.67107486130029304</v>
      </c>
      <c r="X116">
        <v>0.25955647355565697</v>
      </c>
      <c r="Y116">
        <v>6.9368665144049393E-2</v>
      </c>
      <c r="Z116">
        <v>0.32892513869970702</v>
      </c>
      <c r="AA116">
        <v>213.220870970541</v>
      </c>
      <c r="AB116">
        <v>8112.21493880048</v>
      </c>
      <c r="AC116" s="1">
        <v>682.69069276295295</v>
      </c>
      <c r="AD116">
        <v>116256.91843616001</v>
      </c>
      <c r="AE116" s="1" t="e">
        <v>#N/A</v>
      </c>
      <c r="AF116">
        <v>36059.214285714297</v>
      </c>
      <c r="AG116" s="1">
        <v>58159.1316412495</v>
      </c>
      <c r="AH116" s="1">
        <v>67.519996105949403</v>
      </c>
      <c r="AI116">
        <v>32.467571187323202</v>
      </c>
      <c r="AJ116">
        <v>48.280084761756903</v>
      </c>
      <c r="AK116">
        <v>1.6514285714285699</v>
      </c>
      <c r="AL116">
        <v>0.99804885714285696</v>
      </c>
      <c r="AM116">
        <v>1.2669220000000001</v>
      </c>
      <c r="AN116">
        <v>0</v>
      </c>
      <c r="AO116" s="1">
        <v>1.00100055730924</v>
      </c>
      <c r="AP116">
        <v>2930.8327222532998</v>
      </c>
      <c r="AQ116" s="1">
        <v>4335.0191804551296</v>
      </c>
      <c r="AR116" s="1">
        <v>10961.050527969999</v>
      </c>
      <c r="AS116" s="1">
        <v>1620.4347005269301</v>
      </c>
      <c r="AT116">
        <v>960.98753222549999</v>
      </c>
      <c r="AU116">
        <v>20808.3246634309</v>
      </c>
      <c r="AV116" s="1">
        <v>8711.5097666444108</v>
      </c>
      <c r="AW116" s="1">
        <v>0.39065662398571399</v>
      </c>
      <c r="AX116">
        <v>6989.8168089247802</v>
      </c>
      <c r="AY116" s="1">
        <v>0.319811053314286</v>
      </c>
      <c r="AZ116">
        <v>1648.51472154664</v>
      </c>
      <c r="BA116">
        <v>7.5190137000000004E-2</v>
      </c>
      <c r="BB116">
        <v>4968.0884123846299</v>
      </c>
      <c r="BC116" s="1">
        <v>0.21434218571428601</v>
      </c>
      <c r="BD116">
        <v>22317.929709500499</v>
      </c>
      <c r="BE116" s="1">
        <v>0.57334821180939</v>
      </c>
      <c r="BF116">
        <v>0.21334573053064401</v>
      </c>
      <c r="BG116">
        <v>0.16675294977081401</v>
      </c>
      <c r="BH116">
        <v>3.3796809715239497E-2</v>
      </c>
      <c r="BI116">
        <v>1.27562981739117E-2</v>
      </c>
    </row>
    <row r="117" spans="1:61" x14ac:dyDescent="0.35">
      <c r="A117" t="s">
        <v>1373</v>
      </c>
      <c r="B117" t="s">
        <v>740</v>
      </c>
      <c r="C117">
        <v>81.599999999999994</v>
      </c>
      <c r="D117">
        <v>10.509097720984499</v>
      </c>
      <c r="E117">
        <v>767.57408825000005</v>
      </c>
      <c r="F117">
        <v>1.7299016439757502E-2</v>
      </c>
      <c r="G117">
        <v>1.30193914650652E-2</v>
      </c>
      <c r="H117" t="e">
        <v>#N/A</v>
      </c>
      <c r="I117">
        <v>6.5867885278999394E-2</v>
      </c>
      <c r="J117">
        <v>0.89756547906103301</v>
      </c>
      <c r="K117">
        <v>3.0386613432753201E-2</v>
      </c>
      <c r="L117">
        <v>0.31861108489755202</v>
      </c>
      <c r="M117">
        <v>2.2649978351405201E-2</v>
      </c>
      <c r="N117">
        <v>0.135086533168671</v>
      </c>
      <c r="O117">
        <v>66305.197937972</v>
      </c>
      <c r="P117" s="1">
        <v>0.19735748521490601</v>
      </c>
      <c r="Q117">
        <v>0.16295237433764001</v>
      </c>
      <c r="R117">
        <v>0.63969014044745398</v>
      </c>
      <c r="S117">
        <v>8.0259999999999998</v>
      </c>
      <c r="T117">
        <v>83157.067593579501</v>
      </c>
      <c r="U117" s="1">
        <v>102.81691891438901</v>
      </c>
      <c r="V117">
        <v>268678.60648392898</v>
      </c>
      <c r="W117" s="1">
        <v>0.78081435009070099</v>
      </c>
      <c r="X117">
        <v>5.5722602176642801E-2</v>
      </c>
      <c r="Y117">
        <v>0.16346304773265599</v>
      </c>
      <c r="Z117">
        <v>0.21918564990929901</v>
      </c>
      <c r="AA117">
        <v>268.678606483929</v>
      </c>
      <c r="AB117">
        <v>6517.7869731888904</v>
      </c>
      <c r="AC117" s="1">
        <v>587.33335343154101</v>
      </c>
      <c r="AD117">
        <v>217273.69662685599</v>
      </c>
      <c r="AE117" s="1" t="e">
        <v>#N/A</v>
      </c>
      <c r="AF117">
        <v>44439.375</v>
      </c>
      <c r="AG117" s="1">
        <v>73335.774481769695</v>
      </c>
      <c r="AH117" s="1">
        <v>35.707283126931699</v>
      </c>
      <c r="AI117">
        <v>21.3006195153412</v>
      </c>
      <c r="AJ117">
        <v>24.628980657740101</v>
      </c>
      <c r="AK117">
        <v>2.0019999999999998</v>
      </c>
      <c r="AL117">
        <v>1.24587885</v>
      </c>
      <c r="AM117">
        <v>1.74710575</v>
      </c>
      <c r="AN117">
        <v>2274.6596855093298</v>
      </c>
      <c r="AO117" s="1">
        <v>1.3823320740779199</v>
      </c>
      <c r="AP117">
        <v>2233.9109872637</v>
      </c>
      <c r="AQ117" s="1">
        <v>3011.0743997989698</v>
      </c>
      <c r="AR117" s="1">
        <v>8943.7826947800604</v>
      </c>
      <c r="AS117" s="1">
        <v>783.19501413176204</v>
      </c>
      <c r="AT117">
        <v>415.32566032122003</v>
      </c>
      <c r="AU117">
        <v>15387.2887562957</v>
      </c>
      <c r="AV117" s="1">
        <v>8026.3374423181103</v>
      </c>
      <c r="AW117" s="1">
        <v>0.44422727132500001</v>
      </c>
      <c r="AX117">
        <v>7347.2807297722302</v>
      </c>
      <c r="AY117" s="1">
        <v>0.40427914175000002</v>
      </c>
      <c r="AZ117">
        <v>1705.8824614029299</v>
      </c>
      <c r="BA117">
        <v>9.3989493940000002E-2</v>
      </c>
      <c r="BB117">
        <v>1041.3166261977799</v>
      </c>
      <c r="BC117" s="1">
        <v>5.7504092974999997E-2</v>
      </c>
      <c r="BD117">
        <v>18120.817259691099</v>
      </c>
      <c r="BE117" s="1">
        <v>0.54369083629730197</v>
      </c>
      <c r="BF117">
        <v>0.23604723172657399</v>
      </c>
      <c r="BG117">
        <v>0.15830738944056699</v>
      </c>
      <c r="BH117">
        <v>3.7366217722052501E-2</v>
      </c>
      <c r="BI117">
        <v>2.4588324813504901E-2</v>
      </c>
    </row>
    <row r="118" spans="1:61" x14ac:dyDescent="0.35">
      <c r="A118" t="s">
        <v>1374</v>
      </c>
      <c r="B118" t="s">
        <v>741</v>
      </c>
      <c r="C118">
        <v>50.95</v>
      </c>
      <c r="D118">
        <v>33.950098759988201</v>
      </c>
      <c r="E118">
        <v>1489.34075865</v>
      </c>
      <c r="F118">
        <v>8.3666469695016198E-3</v>
      </c>
      <c r="G118">
        <v>3.2160891659224602E-2</v>
      </c>
      <c r="H118" t="e">
        <v>#N/A</v>
      </c>
      <c r="I118">
        <v>3.2799317465162299E-2</v>
      </c>
      <c r="J118">
        <v>0.87023947847423</v>
      </c>
      <c r="K118">
        <v>6.5622498922088907E-2</v>
      </c>
      <c r="L118">
        <v>0.67463831940030805</v>
      </c>
      <c r="M118">
        <v>1.1527331169898E-2</v>
      </c>
      <c r="N118">
        <v>0.184858935823837</v>
      </c>
      <c r="O118">
        <v>62705.439942211502</v>
      </c>
      <c r="P118" s="1">
        <v>0.21804939269805801</v>
      </c>
      <c r="Q118">
        <v>0.18096750823985</v>
      </c>
      <c r="R118">
        <v>0.60098309906209202</v>
      </c>
      <c r="S118">
        <v>12.97</v>
      </c>
      <c r="T118">
        <v>86867.572006111004</v>
      </c>
      <c r="U118" s="1">
        <v>124.52591921122</v>
      </c>
      <c r="V118">
        <v>226601.587815773</v>
      </c>
      <c r="W118" s="1">
        <v>0.67485346365875798</v>
      </c>
      <c r="X118">
        <v>0.176767713097332</v>
      </c>
      <c r="Y118">
        <v>0.148378823243909</v>
      </c>
      <c r="Z118">
        <v>0.32514653634124202</v>
      </c>
      <c r="AA118">
        <v>226.601587815773</v>
      </c>
      <c r="AB118">
        <v>6507.7649390771803</v>
      </c>
      <c r="AC118" s="1">
        <v>555.78091948107101</v>
      </c>
      <c r="AD118">
        <v>163355.34949322301</v>
      </c>
      <c r="AE118" s="1" t="e">
        <v>#N/A</v>
      </c>
      <c r="AF118">
        <v>36327.125</v>
      </c>
      <c r="AG118" s="1">
        <v>58641.295914257404</v>
      </c>
      <c r="AH118" s="1">
        <v>42.880019225966201</v>
      </c>
      <c r="AI118">
        <v>22.264959220331399</v>
      </c>
      <c r="AJ118">
        <v>29.793609938359499</v>
      </c>
      <c r="AK118">
        <v>1.8793500000000001</v>
      </c>
      <c r="AL118">
        <v>1.07988755</v>
      </c>
      <c r="AM118">
        <v>1.5368716499999999</v>
      </c>
      <c r="AN118">
        <v>403.78315512672202</v>
      </c>
      <c r="AO118" s="1">
        <v>0.89684032357594701</v>
      </c>
      <c r="AP118">
        <v>2073.47581283517</v>
      </c>
      <c r="AQ118" s="1">
        <v>2998.45800548734</v>
      </c>
      <c r="AR118" s="1">
        <v>8799.1486271868198</v>
      </c>
      <c r="AS118" s="1">
        <v>1019.47399317473</v>
      </c>
      <c r="AT118">
        <v>449.93978317027199</v>
      </c>
      <c r="AU118">
        <v>15340.496221854301</v>
      </c>
      <c r="AV118" s="1">
        <v>8199.7231111906294</v>
      </c>
      <c r="AW118" s="1">
        <v>0.47985034447500002</v>
      </c>
      <c r="AX118">
        <v>5536.4283522224096</v>
      </c>
      <c r="AY118" s="1">
        <v>0.32150277501000002</v>
      </c>
      <c r="AZ118">
        <v>1086.7137258765999</v>
      </c>
      <c r="BA118">
        <v>6.2347461595000001E-2</v>
      </c>
      <c r="BB118">
        <v>2330.5436485086302</v>
      </c>
      <c r="BC118" s="1">
        <v>0.136299418915</v>
      </c>
      <c r="BD118">
        <v>17153.408837798299</v>
      </c>
      <c r="BE118" s="1">
        <v>0.53145397395039695</v>
      </c>
      <c r="BF118">
        <v>0.247922225327387</v>
      </c>
      <c r="BG118">
        <v>0.162068096251825</v>
      </c>
      <c r="BH118">
        <v>3.6523345281719501E-2</v>
      </c>
      <c r="BI118">
        <v>2.2032359188672E-2</v>
      </c>
    </row>
    <row r="119" spans="1:61" x14ac:dyDescent="0.35">
      <c r="A119" t="s">
        <v>1375</v>
      </c>
      <c r="B119" t="s">
        <v>742</v>
      </c>
      <c r="C119">
        <v>109.15</v>
      </c>
      <c r="D119">
        <v>8.6476676915119199</v>
      </c>
      <c r="E119">
        <v>745.46225189999996</v>
      </c>
      <c r="F119" t="e">
        <v>#N/A</v>
      </c>
      <c r="G119" t="e">
        <v>#N/A</v>
      </c>
      <c r="H119" t="e">
        <v>#N/A</v>
      </c>
      <c r="I119">
        <v>1.6575551207795199E-2</v>
      </c>
      <c r="J119">
        <v>0.97185940730884102</v>
      </c>
      <c r="K119">
        <v>1.86818132551957E-2</v>
      </c>
      <c r="L119">
        <v>0.493127769621718</v>
      </c>
      <c r="M119" t="e">
        <v>#N/A</v>
      </c>
      <c r="N119">
        <v>0.15624196130663001</v>
      </c>
      <c r="O119">
        <v>60390.806983809001</v>
      </c>
      <c r="P119" s="1">
        <v>0.20353437137538599</v>
      </c>
      <c r="Q119">
        <v>0.165921250890087</v>
      </c>
      <c r="R119">
        <v>0.63054437773452598</v>
      </c>
      <c r="S119">
        <v>7.915</v>
      </c>
      <c r="T119">
        <v>84227.104070709</v>
      </c>
      <c r="U119" s="1">
        <v>100.110287921642</v>
      </c>
      <c r="V119">
        <v>250555.10208508</v>
      </c>
      <c r="W119" s="1">
        <v>0.75204015382123501</v>
      </c>
      <c r="X119">
        <v>6.2104346227690503E-2</v>
      </c>
      <c r="Y119">
        <v>0.185855499951075</v>
      </c>
      <c r="Z119">
        <v>0.24795984617876499</v>
      </c>
      <c r="AA119">
        <v>250.55510208507999</v>
      </c>
      <c r="AB119">
        <v>6018.2652502125702</v>
      </c>
      <c r="AC119" s="1">
        <v>495.28176348480099</v>
      </c>
      <c r="AD119" s="1">
        <v>199626.01073724599</v>
      </c>
      <c r="AE119" s="1" t="e">
        <v>#N/A</v>
      </c>
      <c r="AF119">
        <v>40655.625</v>
      </c>
      <c r="AG119" s="1">
        <v>65686.685794003497</v>
      </c>
      <c r="AH119" s="1">
        <v>30.656524612834001</v>
      </c>
      <c r="AI119">
        <v>21.0545198630744</v>
      </c>
      <c r="AJ119">
        <v>23.061238034098398</v>
      </c>
      <c r="AK119">
        <v>1.2649999999999999</v>
      </c>
      <c r="AL119">
        <v>0.79469310000000004</v>
      </c>
      <c r="AM119">
        <v>0.90078080000000005</v>
      </c>
      <c r="AN119">
        <v>725.05903284063504</v>
      </c>
      <c r="AO119" s="1">
        <v>1.06402246527346</v>
      </c>
      <c r="AP119">
        <v>2287.2976373028901</v>
      </c>
      <c r="AQ119" s="1">
        <v>3716.1470306176302</v>
      </c>
      <c r="AR119" s="1">
        <v>9378.3408087539192</v>
      </c>
      <c r="AS119" s="1">
        <v>880.89576397129701</v>
      </c>
      <c r="AT119" s="1">
        <v>466.43809955322502</v>
      </c>
      <c r="AU119">
        <v>16729.119340198999</v>
      </c>
      <c r="AV119" s="1">
        <v>9759.1903310197595</v>
      </c>
      <c r="AW119" s="1">
        <v>0.53164045341999999</v>
      </c>
      <c r="AX119">
        <v>5735.8793384458804</v>
      </c>
      <c r="AY119" s="1">
        <v>0.29927619548000001</v>
      </c>
      <c r="AZ119">
        <v>1244.2270367707999</v>
      </c>
      <c r="BA119">
        <v>6.5698853284999997E-2</v>
      </c>
      <c r="BB119">
        <v>1949.6873816923101</v>
      </c>
      <c r="BC119" s="1">
        <v>0.1033844978</v>
      </c>
      <c r="BD119">
        <v>18688.9840879287</v>
      </c>
      <c r="BE119" s="1">
        <v>0.52150392489533004</v>
      </c>
      <c r="BF119">
        <v>0.253898200470767</v>
      </c>
      <c r="BG119">
        <v>0.166285871203631</v>
      </c>
      <c r="BH119">
        <v>3.7967126620171598E-2</v>
      </c>
      <c r="BI119">
        <v>2.03448768101007E-2</v>
      </c>
    </row>
    <row r="120" spans="1:61" x14ac:dyDescent="0.35">
      <c r="A120" t="s">
        <v>1376</v>
      </c>
      <c r="B120" t="s">
        <v>743</v>
      </c>
      <c r="C120">
        <v>79.599999999999994</v>
      </c>
      <c r="D120">
        <v>7.90330078590633</v>
      </c>
      <c r="E120">
        <v>583.97987505000003</v>
      </c>
      <c r="F120">
        <v>2.37136802801345E-2</v>
      </c>
      <c r="G120">
        <v>3.2278444559030603E-2</v>
      </c>
      <c r="H120" t="e">
        <v>#N/A</v>
      </c>
      <c r="I120">
        <v>4.0172662833395899E-2</v>
      </c>
      <c r="J120">
        <v>0.92598613418747899</v>
      </c>
      <c r="K120">
        <v>2.92437663438011E-2</v>
      </c>
      <c r="L120">
        <v>0.39719924664960499</v>
      </c>
      <c r="M120">
        <v>2.2399519500295E-2</v>
      </c>
      <c r="N120">
        <v>0.15841464044350201</v>
      </c>
      <c r="O120">
        <v>62916.926809046003</v>
      </c>
      <c r="P120" s="1">
        <v>0.224514253332046</v>
      </c>
      <c r="Q120">
        <v>0.17736923088779599</v>
      </c>
      <c r="R120">
        <v>0.59811651578015901</v>
      </c>
      <c r="S120">
        <v>7.5155000000000003</v>
      </c>
      <c r="T120">
        <v>78271.434384705994</v>
      </c>
      <c r="U120" s="1">
        <v>80.060143263683102</v>
      </c>
      <c r="V120">
        <v>257668.676148762</v>
      </c>
      <c r="W120" s="1">
        <v>0.83642431622619495</v>
      </c>
      <c r="X120">
        <v>6.0949122129922297E-2</v>
      </c>
      <c r="Y120">
        <v>0.10262656164388199</v>
      </c>
      <c r="Z120">
        <v>0.16357568377380499</v>
      </c>
      <c r="AA120">
        <v>257.66867614876202</v>
      </c>
      <c r="AB120">
        <v>6435.1919284923497</v>
      </c>
      <c r="AC120" s="1">
        <v>640.40175662721504</v>
      </c>
      <c r="AD120">
        <v>189421.60155676099</v>
      </c>
      <c r="AE120" s="1" t="e">
        <v>#N/A</v>
      </c>
      <c r="AF120">
        <v>41764.175000000003</v>
      </c>
      <c r="AG120" s="1">
        <v>65536.344909452106</v>
      </c>
      <c r="AH120" s="1">
        <v>36.281371042476799</v>
      </c>
      <c r="AI120">
        <v>21.461112989030699</v>
      </c>
      <c r="AJ120">
        <v>25.712319309850798</v>
      </c>
      <c r="AK120">
        <v>2.0674999999999999</v>
      </c>
      <c r="AL120">
        <v>1.1229068</v>
      </c>
      <c r="AM120">
        <v>1.68031865</v>
      </c>
      <c r="AN120">
        <v>1980.20914602827</v>
      </c>
      <c r="AO120" s="1">
        <v>1.4054203941835099</v>
      </c>
      <c r="AP120">
        <v>2543.1471644122098</v>
      </c>
      <c r="AQ120" s="1">
        <v>4069.3707080366798</v>
      </c>
      <c r="AR120" s="1">
        <v>9443.7538905453603</v>
      </c>
      <c r="AS120" s="1">
        <v>899.41192286668695</v>
      </c>
      <c r="AT120">
        <v>547.11714788760401</v>
      </c>
      <c r="AU120">
        <v>17502.800833748501</v>
      </c>
      <c r="AV120" s="1">
        <v>9618.61513367105</v>
      </c>
      <c r="AW120" s="1">
        <v>0.49389081205000002</v>
      </c>
      <c r="AX120">
        <v>7034.77535802901</v>
      </c>
      <c r="AY120" s="1">
        <v>0.34543344566</v>
      </c>
      <c r="AZ120">
        <v>1722.4601723293799</v>
      </c>
      <c r="BA120" s="1">
        <v>8.6444517555000003E-2</v>
      </c>
      <c r="BB120">
        <v>1477.69321618958</v>
      </c>
      <c r="BC120" s="1">
        <v>7.4231224715000002E-2</v>
      </c>
      <c r="BD120">
        <v>19853.543880219</v>
      </c>
      <c r="BE120" s="1">
        <v>0.53606296850676605</v>
      </c>
      <c r="BF120">
        <v>0.22851544285505801</v>
      </c>
      <c r="BG120">
        <v>0.16745483318860499</v>
      </c>
      <c r="BH120">
        <v>4.3286107492500801E-2</v>
      </c>
      <c r="BI120">
        <v>2.46806479570706E-2</v>
      </c>
    </row>
    <row r="121" spans="1:61" x14ac:dyDescent="0.35">
      <c r="A121" t="s">
        <v>1377</v>
      </c>
      <c r="B121" t="s">
        <v>744</v>
      </c>
      <c r="C121">
        <v>24.05</v>
      </c>
      <c r="D121">
        <v>173.34216463094401</v>
      </c>
      <c r="E121">
        <v>3955.4546589000001</v>
      </c>
      <c r="F121">
        <v>6.3635373964990694E-2</v>
      </c>
      <c r="G121">
        <v>7.3071359316992504E-2</v>
      </c>
      <c r="H121">
        <v>3.23772140956304E-3</v>
      </c>
      <c r="I121">
        <v>5.1925842202015099E-2</v>
      </c>
      <c r="J121">
        <v>0.75970444729930997</v>
      </c>
      <c r="K121">
        <v>5.0478594056250499E-2</v>
      </c>
      <c r="L121">
        <v>0.23086124926447901</v>
      </c>
      <c r="M121">
        <v>3.7010892801844802E-2</v>
      </c>
      <c r="N121">
        <v>0.13553559866029699</v>
      </c>
      <c r="O121">
        <v>80371.387601102993</v>
      </c>
      <c r="P121" s="1">
        <v>0.16798615488001001</v>
      </c>
      <c r="Q121">
        <v>0.14972574920297699</v>
      </c>
      <c r="R121">
        <v>0.682288095917013</v>
      </c>
      <c r="S121">
        <v>26.111499999999999</v>
      </c>
      <c r="T121">
        <v>106648.730611195</v>
      </c>
      <c r="U121" s="1">
        <v>155.69232612101399</v>
      </c>
      <c r="V121">
        <v>343288.817333924</v>
      </c>
      <c r="W121" s="1">
        <v>0.79430627796086495</v>
      </c>
      <c r="X121">
        <v>0.169793675333229</v>
      </c>
      <c r="Y121">
        <v>3.5900046705905797E-2</v>
      </c>
      <c r="Z121">
        <v>0.205693722039135</v>
      </c>
      <c r="AA121">
        <v>343.28881733392399</v>
      </c>
      <c r="AB121">
        <v>12209.6745962062</v>
      </c>
      <c r="AC121" s="1">
        <v>1164.7373920734401</v>
      </c>
      <c r="AD121">
        <v>283013.31239691703</v>
      </c>
      <c r="AE121" s="1" t="e">
        <v>#N/A</v>
      </c>
      <c r="AF121">
        <v>55598.25</v>
      </c>
      <c r="AG121" s="1">
        <v>111345.34222904</v>
      </c>
      <c r="AH121" s="1">
        <v>68.884582835117698</v>
      </c>
      <c r="AI121">
        <v>34.208531734377203</v>
      </c>
      <c r="AJ121">
        <v>39.794062392402502</v>
      </c>
      <c r="AK121">
        <v>1.9815</v>
      </c>
      <c r="AL121">
        <v>1.3198584499999999</v>
      </c>
      <c r="AM121">
        <v>1.5768301499999999</v>
      </c>
      <c r="AN121">
        <v>195.347179316828</v>
      </c>
      <c r="AO121">
        <v>0.78427589487362803</v>
      </c>
      <c r="AP121">
        <v>2008.3041795271199</v>
      </c>
      <c r="AQ121" s="1">
        <v>2909.8249334627799</v>
      </c>
      <c r="AR121" s="1">
        <v>9334.7476395514495</v>
      </c>
      <c r="AS121" s="1">
        <v>1172.5113941775301</v>
      </c>
      <c r="AT121">
        <v>494.41810722397003</v>
      </c>
      <c r="AU121">
        <v>15919.806253942899</v>
      </c>
      <c r="AV121" s="1">
        <v>3579.0428830905298</v>
      </c>
      <c r="AW121" s="1">
        <v>0.21909154559499999</v>
      </c>
      <c r="AX121">
        <v>10639.360071419</v>
      </c>
      <c r="AY121" s="1">
        <v>0.63913494126000003</v>
      </c>
      <c r="AZ121">
        <v>1411.6438949604999</v>
      </c>
      <c r="BA121">
        <v>8.6016942895000004E-2</v>
      </c>
      <c r="BB121">
        <v>928.04585154538495</v>
      </c>
      <c r="BC121" s="1">
        <v>5.5756570254999999E-2</v>
      </c>
      <c r="BD121">
        <v>16558.092701015401</v>
      </c>
      <c r="BE121" s="1">
        <v>0.58138930665458599</v>
      </c>
      <c r="BF121">
        <v>0.23846830403018299</v>
      </c>
      <c r="BG121">
        <v>0.135240957896958</v>
      </c>
      <c r="BH121">
        <v>3.0291013265024098E-2</v>
      </c>
      <c r="BI121">
        <v>1.4610418153248299E-2</v>
      </c>
    </row>
    <row r="122" spans="1:61" x14ac:dyDescent="0.35">
      <c r="A122" t="s">
        <v>1378</v>
      </c>
      <c r="B122" t="s">
        <v>745</v>
      </c>
      <c r="C122">
        <v>85.2</v>
      </c>
      <c r="D122">
        <v>7.2468145135405297</v>
      </c>
      <c r="E122">
        <v>581.45524030000001</v>
      </c>
      <c r="F122">
        <v>2.37136802801345E-2</v>
      </c>
      <c r="G122" t="e">
        <v>#N/A</v>
      </c>
      <c r="H122" t="e">
        <v>#N/A</v>
      </c>
      <c r="I122">
        <v>5.4982403865096501E-2</v>
      </c>
      <c r="J122">
        <v>0.91381991422881503</v>
      </c>
      <c r="K122">
        <v>3.4289878495135699E-2</v>
      </c>
      <c r="L122">
        <v>0.41148031248802902</v>
      </c>
      <c r="M122">
        <v>2.8202605177073702E-2</v>
      </c>
      <c r="N122">
        <v>0.155726901469706</v>
      </c>
      <c r="O122">
        <v>60964.889733627999</v>
      </c>
      <c r="P122" s="1">
        <v>0.220831530489845</v>
      </c>
      <c r="Q122">
        <v>0.18958393428363299</v>
      </c>
      <c r="R122">
        <v>0.58958453522652199</v>
      </c>
      <c r="S122">
        <v>7.2904999999999998</v>
      </c>
      <c r="T122">
        <v>77168.0253318545</v>
      </c>
      <c r="U122" s="1">
        <v>82.690989758699004</v>
      </c>
      <c r="V122">
        <v>262793.353438441</v>
      </c>
      <c r="W122" s="1">
        <v>0.82172384752109495</v>
      </c>
      <c r="X122">
        <v>5.43165954328979E-2</v>
      </c>
      <c r="Y122">
        <v>0.123959557046007</v>
      </c>
      <c r="Z122">
        <v>0.17827615247890499</v>
      </c>
      <c r="AA122">
        <v>262.79335343844099</v>
      </c>
      <c r="AB122">
        <v>6428.8132701583199</v>
      </c>
      <c r="AC122" s="1">
        <v>599.51751537997097</v>
      </c>
      <c r="AD122">
        <v>199653.43227521001</v>
      </c>
      <c r="AE122" s="1" t="e">
        <v>#N/A</v>
      </c>
      <c r="AF122">
        <v>42132.65</v>
      </c>
      <c r="AG122" s="1">
        <v>65397.655787481301</v>
      </c>
      <c r="AH122" s="1">
        <v>36.179962585542199</v>
      </c>
      <c r="AI122">
        <v>20.730447886849401</v>
      </c>
      <c r="AJ122">
        <v>25.207381687865499</v>
      </c>
      <c r="AK122">
        <v>1.788</v>
      </c>
      <c r="AL122">
        <v>1.2330684000000001</v>
      </c>
      <c r="AM122">
        <v>1.64396305</v>
      </c>
      <c r="AN122">
        <v>2492.3617727215201</v>
      </c>
      <c r="AO122">
        <v>1.45627650551253</v>
      </c>
      <c r="AP122">
        <v>2545.0241918617298</v>
      </c>
      <c r="AQ122" s="1">
        <v>3996.9381221950198</v>
      </c>
      <c r="AR122" s="1">
        <v>9509.3034567613995</v>
      </c>
      <c r="AS122" s="1">
        <v>896.39986032951595</v>
      </c>
      <c r="AT122">
        <v>506.91097200482898</v>
      </c>
      <c r="AU122">
        <v>17454.576603152502</v>
      </c>
      <c r="AV122" s="1">
        <v>9288.2063929494707</v>
      </c>
      <c r="AW122" s="1">
        <v>0.47096333626999998</v>
      </c>
      <c r="AX122">
        <v>7469.2127862246898</v>
      </c>
      <c r="AY122" s="1">
        <v>0.36427262175000003</v>
      </c>
      <c r="AZ122">
        <v>1894.33342338839</v>
      </c>
      <c r="BA122">
        <v>9.2869840649999993E-2</v>
      </c>
      <c r="BB122">
        <v>1436.9531529937301</v>
      </c>
      <c r="BC122" s="1">
        <v>7.1894201315000003E-2</v>
      </c>
      <c r="BD122">
        <v>20088.705755556301</v>
      </c>
      <c r="BE122" s="1">
        <v>0.53227717668910501</v>
      </c>
      <c r="BF122">
        <v>0.23185226217709401</v>
      </c>
      <c r="BG122">
        <v>0.168143952665985</v>
      </c>
      <c r="BH122">
        <v>4.3149034598106803E-2</v>
      </c>
      <c r="BI122">
        <v>2.4577573869709199E-2</v>
      </c>
    </row>
    <row r="123" spans="1:61" x14ac:dyDescent="0.35">
      <c r="A123" t="s">
        <v>1379</v>
      </c>
      <c r="B123" t="s">
        <v>746</v>
      </c>
      <c r="C123">
        <v>19.649999999999999</v>
      </c>
      <c r="D123">
        <v>145.95710414808599</v>
      </c>
      <c r="E123">
        <v>1800.2357212500001</v>
      </c>
      <c r="F123">
        <v>6.5299319458968497E-3</v>
      </c>
      <c r="G123">
        <v>8.6611418279964797E-2</v>
      </c>
      <c r="H123" t="e">
        <v>#N/A</v>
      </c>
      <c r="I123">
        <v>4.72816078936572E-2</v>
      </c>
      <c r="J123">
        <v>0.75622844147260904</v>
      </c>
      <c r="K123">
        <v>0.109896056198345</v>
      </c>
      <c r="L123">
        <v>0.95402920638205402</v>
      </c>
      <c r="M123">
        <v>2.2668890591829999E-2</v>
      </c>
      <c r="N123">
        <v>0.18368556619146501</v>
      </c>
      <c r="O123">
        <v>64349.128477254002</v>
      </c>
      <c r="P123" s="1">
        <v>0.22891446448250499</v>
      </c>
      <c r="Q123">
        <v>0.18445766968241201</v>
      </c>
      <c r="R123">
        <v>0.58662786583508197</v>
      </c>
      <c r="S123">
        <v>17.832999999999998</v>
      </c>
      <c r="T123">
        <v>86101.176420599499</v>
      </c>
      <c r="U123" s="1">
        <v>103.879500979231</v>
      </c>
      <c r="V123">
        <v>171759.63568642901</v>
      </c>
      <c r="W123" s="1">
        <v>0.67422813408468796</v>
      </c>
      <c r="X123">
        <v>0.21267808568910901</v>
      </c>
      <c r="Y123">
        <v>0.11309378022620301</v>
      </c>
      <c r="Z123">
        <v>0.32577186591531199</v>
      </c>
      <c r="AA123">
        <v>171.75963568642899</v>
      </c>
      <c r="AB123">
        <v>4698.5695640784097</v>
      </c>
      <c r="AC123" s="1">
        <v>520.86433879358697</v>
      </c>
      <c r="AD123">
        <v>115023.604442194</v>
      </c>
      <c r="AE123" s="1" t="e">
        <v>#N/A</v>
      </c>
      <c r="AF123">
        <v>33672.824999999997</v>
      </c>
      <c r="AG123" s="1">
        <v>50437.862997276199</v>
      </c>
      <c r="AH123" s="1">
        <v>42.467467984213897</v>
      </c>
      <c r="AI123">
        <v>24.5688166595985</v>
      </c>
      <c r="AJ123">
        <v>29.4933444413514</v>
      </c>
      <c r="AK123">
        <v>2.4954999999999998</v>
      </c>
      <c r="AL123">
        <v>1.8874523000000001</v>
      </c>
      <c r="AM123">
        <v>2.2244191</v>
      </c>
      <c r="AN123">
        <v>166.55996568574599</v>
      </c>
      <c r="AO123" s="1">
        <v>0.92695908357872303</v>
      </c>
      <c r="AP123">
        <v>2303.7106268674502</v>
      </c>
      <c r="AQ123" s="1">
        <v>4074.4450812457599</v>
      </c>
      <c r="AR123" s="1">
        <v>9559.1412385257499</v>
      </c>
      <c r="AS123" s="1">
        <v>1130.0861281991399</v>
      </c>
      <c r="AT123">
        <v>566.36560505600096</v>
      </c>
      <c r="AU123">
        <v>17633.748679894099</v>
      </c>
      <c r="AV123" s="1">
        <v>10135.085127145599</v>
      </c>
      <c r="AW123" s="1">
        <v>0.52962947931000004</v>
      </c>
      <c r="AX123">
        <v>4218.5102613736499</v>
      </c>
      <c r="AY123" s="1">
        <v>0.22388682228000001</v>
      </c>
      <c r="AZ123">
        <v>1045.8126350658399</v>
      </c>
      <c r="BA123" s="1">
        <v>5.3662745045000002E-2</v>
      </c>
      <c r="BB123">
        <v>3716.7723263292</v>
      </c>
      <c r="BC123" s="1">
        <v>0.19282095334999999</v>
      </c>
      <c r="BD123">
        <v>19116.180349914299</v>
      </c>
      <c r="BE123" s="1">
        <v>0.53700420929898096</v>
      </c>
      <c r="BF123">
        <v>0.24185316772395901</v>
      </c>
      <c r="BG123">
        <v>0.16425642374694299</v>
      </c>
      <c r="BH123">
        <v>3.8983628358236502E-2</v>
      </c>
      <c r="BI123">
        <v>1.7902570871879801E-2</v>
      </c>
    </row>
    <row r="124" spans="1:61" x14ac:dyDescent="0.35">
      <c r="A124" t="s">
        <v>1380</v>
      </c>
      <c r="B124" t="s">
        <v>747</v>
      </c>
      <c r="C124">
        <v>22.8</v>
      </c>
      <c r="D124">
        <v>121.340844866886</v>
      </c>
      <c r="E124">
        <v>1702.1017420999999</v>
      </c>
      <c r="F124">
        <v>1.4504720470514499E-2</v>
      </c>
      <c r="G124">
        <v>3.8740445914785503E-2</v>
      </c>
      <c r="H124" t="e">
        <v>#N/A</v>
      </c>
      <c r="I124">
        <v>8.2323642944557796E-2</v>
      </c>
      <c r="J124">
        <v>0.80401426234363305</v>
      </c>
      <c r="K124">
        <v>6.3543109815559398E-2</v>
      </c>
      <c r="L124">
        <v>0.49888835905259599</v>
      </c>
      <c r="M124">
        <v>2.9353598693602101E-2</v>
      </c>
      <c r="N124">
        <v>0.161350878603851</v>
      </c>
      <c r="O124">
        <v>69925.364695808996</v>
      </c>
      <c r="P124" s="1">
        <v>0.19603922875763599</v>
      </c>
      <c r="Q124">
        <v>0.14830281511821999</v>
      </c>
      <c r="R124">
        <v>0.65565795612414401</v>
      </c>
      <c r="S124">
        <v>14.561500000000001</v>
      </c>
      <c r="T124">
        <v>91476.1600952765</v>
      </c>
      <c r="U124" s="1">
        <v>120.965715841441</v>
      </c>
      <c r="V124">
        <v>256653.575576551</v>
      </c>
      <c r="W124" s="1">
        <v>0.72219967013515196</v>
      </c>
      <c r="X124">
        <v>0.213883236651292</v>
      </c>
      <c r="Y124">
        <v>6.3917093213555501E-2</v>
      </c>
      <c r="Z124">
        <v>0.27780032986484798</v>
      </c>
      <c r="AA124">
        <v>256.65357557655102</v>
      </c>
      <c r="AB124">
        <v>8110.87085038243</v>
      </c>
      <c r="AC124" s="1">
        <v>749.55830975715105</v>
      </c>
      <c r="AD124">
        <v>189645.74833272299</v>
      </c>
      <c r="AE124" s="1" t="e">
        <v>#N/A</v>
      </c>
      <c r="AF124">
        <v>40273.625</v>
      </c>
      <c r="AG124" s="1">
        <v>66040.573041535798</v>
      </c>
      <c r="AH124" s="1">
        <v>54.088511984452197</v>
      </c>
      <c r="AI124">
        <v>27.915997902727899</v>
      </c>
      <c r="AJ124">
        <v>37.445180396559202</v>
      </c>
      <c r="AK124">
        <v>2.0234999999999999</v>
      </c>
      <c r="AL124">
        <v>1.18688105</v>
      </c>
      <c r="AM124">
        <v>1.6726992999999999</v>
      </c>
      <c r="AN124">
        <v>87.284122054471595</v>
      </c>
      <c r="AO124" s="1">
        <v>0.95159737868116001</v>
      </c>
      <c r="AP124">
        <v>2068.6209948947499</v>
      </c>
      <c r="AQ124" s="1">
        <v>2925.1658177975801</v>
      </c>
      <c r="AR124" s="1">
        <v>8862.9904286930396</v>
      </c>
      <c r="AS124" s="1">
        <v>1017.88154111987</v>
      </c>
      <c r="AT124">
        <v>461.018638995196</v>
      </c>
      <c r="AU124">
        <v>15335.677421500401</v>
      </c>
      <c r="AV124" s="1">
        <v>6577.6667808493603</v>
      </c>
      <c r="AW124" s="1">
        <v>0.39812332219500002</v>
      </c>
      <c r="AX124">
        <v>7275.46664311311</v>
      </c>
      <c r="AY124" s="1">
        <v>0.42453473951499998</v>
      </c>
      <c r="AZ124">
        <v>1368.9502186601501</v>
      </c>
      <c r="BA124">
        <v>7.8927801189999994E-2</v>
      </c>
      <c r="BB124">
        <v>1644.4034693498099</v>
      </c>
      <c r="BC124" s="1">
        <v>9.8414137095000007E-2</v>
      </c>
      <c r="BD124">
        <v>16866.487111972401</v>
      </c>
      <c r="BE124" s="1">
        <v>0.55412136912024101</v>
      </c>
      <c r="BF124">
        <v>0.23047057599930301</v>
      </c>
      <c r="BG124">
        <v>0.162381282468606</v>
      </c>
      <c r="BH124">
        <v>3.3326979390129401E-2</v>
      </c>
      <c r="BI124">
        <v>1.96997930217198E-2</v>
      </c>
    </row>
    <row r="125" spans="1:61" x14ac:dyDescent="0.35">
      <c r="A125" t="s">
        <v>1381</v>
      </c>
      <c r="B125" t="s">
        <v>748</v>
      </c>
      <c r="C125">
        <v>56.65</v>
      </c>
      <c r="D125">
        <v>18.950866351696799</v>
      </c>
      <c r="E125">
        <v>952.47846089999996</v>
      </c>
      <c r="F125" t="e">
        <v>#N/A</v>
      </c>
      <c r="G125">
        <v>1.4975831812931901E-2</v>
      </c>
      <c r="H125" t="e">
        <v>#N/A</v>
      </c>
      <c r="I125">
        <v>4.0670206806836098E-2</v>
      </c>
      <c r="J125">
        <v>0.90989218993722298</v>
      </c>
      <c r="K125">
        <v>3.7816513735550797E-2</v>
      </c>
      <c r="L125">
        <v>0.46331364130043701</v>
      </c>
      <c r="M125">
        <v>2.78790574204981E-2</v>
      </c>
      <c r="N125">
        <v>0.16318401203750801</v>
      </c>
      <c r="O125">
        <v>62407.876777464</v>
      </c>
      <c r="P125" s="1">
        <v>0.21185229102466799</v>
      </c>
      <c r="Q125">
        <v>0.18186990728548499</v>
      </c>
      <c r="R125">
        <v>0.60627780168984702</v>
      </c>
      <c r="S125">
        <v>9.0465</v>
      </c>
      <c r="T125">
        <v>87824.010541996002</v>
      </c>
      <c r="U125" s="1">
        <v>109.049474594503</v>
      </c>
      <c r="V125">
        <v>296864.01331234502</v>
      </c>
      <c r="W125" s="1">
        <v>0.79239093202272204</v>
      </c>
      <c r="X125">
        <v>0.100897300566239</v>
      </c>
      <c r="Y125">
        <v>0.10671176741103899</v>
      </c>
      <c r="Z125">
        <v>0.20760906797727799</v>
      </c>
      <c r="AA125">
        <v>296.86401331234498</v>
      </c>
      <c r="AB125">
        <v>7712.4574275428104</v>
      </c>
      <c r="AC125" s="1">
        <v>781.67509414402002</v>
      </c>
      <c r="AD125">
        <v>221429.89058641699</v>
      </c>
      <c r="AE125" s="1" t="e">
        <v>#N/A</v>
      </c>
      <c r="AF125">
        <v>41636.6</v>
      </c>
      <c r="AG125" s="1">
        <v>67508.512424229804</v>
      </c>
      <c r="AH125" s="1">
        <v>42.208640308364402</v>
      </c>
      <c r="AI125">
        <v>23.0502786942202</v>
      </c>
      <c r="AJ125">
        <v>26.8890411222411</v>
      </c>
      <c r="AK125">
        <v>1.645</v>
      </c>
      <c r="AL125">
        <v>1.1452461</v>
      </c>
      <c r="AM125">
        <v>1.4288482</v>
      </c>
      <c r="AN125">
        <v>1266.8818632491</v>
      </c>
      <c r="AO125" s="1">
        <v>1.2095007941092299</v>
      </c>
      <c r="AP125">
        <v>2305.97509878045</v>
      </c>
      <c r="AQ125" s="1">
        <v>3164.4685605314698</v>
      </c>
      <c r="AR125" s="1">
        <v>8854.9394114364804</v>
      </c>
      <c r="AS125" s="1">
        <v>966.32903816320402</v>
      </c>
      <c r="AT125">
        <v>526.68344189559696</v>
      </c>
      <c r="AU125">
        <v>15818.395550807199</v>
      </c>
      <c r="AV125" s="1">
        <v>7338.0595789243898</v>
      </c>
      <c r="AW125" s="1">
        <v>0.40168774809500002</v>
      </c>
      <c r="AX125">
        <v>7773.4719953836002</v>
      </c>
      <c r="AY125" s="1">
        <v>0.40215483277000003</v>
      </c>
      <c r="AZ125">
        <v>1810.2396176392899</v>
      </c>
      <c r="BA125">
        <v>9.5178558029999999E-2</v>
      </c>
      <c r="BB125">
        <v>1883.8501431561699</v>
      </c>
      <c r="BC125" s="1">
        <v>0.10097886108</v>
      </c>
      <c r="BD125">
        <v>18805.621335103398</v>
      </c>
      <c r="BE125" s="1">
        <v>0.52814017442769801</v>
      </c>
      <c r="BF125">
        <v>0.23609730891050701</v>
      </c>
      <c r="BG125">
        <v>0.18166740819073901</v>
      </c>
      <c r="BH125">
        <v>3.41867164350338E-2</v>
      </c>
      <c r="BI125">
        <v>1.9908392036020999E-2</v>
      </c>
    </row>
    <row r="126" spans="1:61" x14ac:dyDescent="0.35">
      <c r="A126" t="s">
        <v>1382</v>
      </c>
      <c r="B126" t="s">
        <v>749</v>
      </c>
      <c r="C126">
        <v>43</v>
      </c>
      <c r="D126">
        <v>45.142502236133602</v>
      </c>
      <c r="E126">
        <v>1034.8471397000001</v>
      </c>
      <c r="F126" t="e">
        <v>#N/A</v>
      </c>
      <c r="G126">
        <v>3.3022344559406697E-2</v>
      </c>
      <c r="H126" t="e">
        <v>#N/A</v>
      </c>
      <c r="I126">
        <v>2.3626351096214901E-2</v>
      </c>
      <c r="J126">
        <v>0.89641985103917898</v>
      </c>
      <c r="K126">
        <v>5.4812571971520903E-2</v>
      </c>
      <c r="L126">
        <v>0.88113476119614897</v>
      </c>
      <c r="M126">
        <v>6.4317656536695697E-3</v>
      </c>
      <c r="N126">
        <v>0.20584105682139001</v>
      </c>
      <c r="O126">
        <v>62505.928540251</v>
      </c>
      <c r="P126" s="1">
        <v>0.20796726297273299</v>
      </c>
      <c r="Q126">
        <v>0.16790307767339499</v>
      </c>
      <c r="R126">
        <v>0.62412965935387199</v>
      </c>
      <c r="S126">
        <v>11.696999999999999</v>
      </c>
      <c r="T126">
        <v>82784.253861259</v>
      </c>
      <c r="U126" s="1">
        <v>88.275104396811798</v>
      </c>
      <c r="V126">
        <v>172523.649128241</v>
      </c>
      <c r="W126" s="1">
        <v>0.68577583346292104</v>
      </c>
      <c r="X126">
        <v>0.15393293926129001</v>
      </c>
      <c r="Y126">
        <v>0.16029122727578901</v>
      </c>
      <c r="Z126">
        <v>0.31422416653707902</v>
      </c>
      <c r="AA126">
        <v>172.523649128241</v>
      </c>
      <c r="AB126">
        <v>4332.6922053402304</v>
      </c>
      <c r="AC126" s="1">
        <v>415.48218983950801</v>
      </c>
      <c r="AD126">
        <v>122266.38579687101</v>
      </c>
      <c r="AE126" s="1" t="e">
        <v>#N/A</v>
      </c>
      <c r="AF126">
        <v>35513.775000000001</v>
      </c>
      <c r="AG126" s="1">
        <v>52098.276276523902</v>
      </c>
      <c r="AH126" s="1">
        <v>34.588432760414499</v>
      </c>
      <c r="AI126">
        <v>22.0014390795575</v>
      </c>
      <c r="AJ126">
        <v>24.572279316989</v>
      </c>
      <c r="AK126">
        <v>1.7885</v>
      </c>
      <c r="AL126">
        <v>1.32222515</v>
      </c>
      <c r="AM126">
        <v>1.5682545999999999</v>
      </c>
      <c r="AN126">
        <v>242.21680063739601</v>
      </c>
      <c r="AO126" s="1">
        <v>0.87854593563327499</v>
      </c>
      <c r="AP126">
        <v>2459.3841958009398</v>
      </c>
      <c r="AQ126" s="1">
        <v>4034.08903726062</v>
      </c>
      <c r="AR126" s="1">
        <v>10016.195477357</v>
      </c>
      <c r="AS126" s="1">
        <v>1039.6092432191499</v>
      </c>
      <c r="AT126">
        <v>592.94969940187298</v>
      </c>
      <c r="AU126">
        <v>18142.227653039601</v>
      </c>
      <c r="AV126" s="1">
        <v>11412.628122103801</v>
      </c>
      <c r="AW126" s="1">
        <v>0.58589102378500002</v>
      </c>
      <c r="AX126">
        <v>3835.94573233041</v>
      </c>
      <c r="AY126" s="1">
        <v>0.19998261879500001</v>
      </c>
      <c r="AZ126">
        <v>1030.6040922642601</v>
      </c>
      <c r="BA126">
        <v>5.2495632695000002E-2</v>
      </c>
      <c r="BB126">
        <v>3143.5545511948899</v>
      </c>
      <c r="BC126" s="1">
        <v>0.16163072472500001</v>
      </c>
      <c r="BD126">
        <v>19422.732497893299</v>
      </c>
      <c r="BE126" s="1">
        <v>0.52973500704742404</v>
      </c>
      <c r="BF126">
        <v>0.23787866666732499</v>
      </c>
      <c r="BG126">
        <v>0.176626281392399</v>
      </c>
      <c r="BH126">
        <v>3.8994409233198003E-2</v>
      </c>
      <c r="BI126">
        <v>1.6765635659654402E-2</v>
      </c>
    </row>
    <row r="127" spans="1:61" x14ac:dyDescent="0.35">
      <c r="A127" t="s">
        <v>1383</v>
      </c>
      <c r="B127" t="s">
        <v>750</v>
      </c>
      <c r="C127">
        <v>106.45</v>
      </c>
      <c r="D127">
        <v>12.662384734614101</v>
      </c>
      <c r="E127">
        <v>1234.0138621000001</v>
      </c>
      <c r="F127">
        <v>5.1023918400349396E-3</v>
      </c>
      <c r="G127">
        <v>7.0690395071688998E-3</v>
      </c>
      <c r="H127" t="e">
        <v>#N/A</v>
      </c>
      <c r="I127">
        <v>1.45252479249587E-2</v>
      </c>
      <c r="J127">
        <v>0.96171763349977801</v>
      </c>
      <c r="K127">
        <v>2.22273177727123E-2</v>
      </c>
      <c r="L127">
        <v>0.45908626372795103</v>
      </c>
      <c r="M127" t="e">
        <v>#N/A</v>
      </c>
      <c r="N127">
        <v>0.14928288343304999</v>
      </c>
      <c r="O127">
        <v>63036.555835894003</v>
      </c>
      <c r="P127" s="1">
        <v>0.170744675725125</v>
      </c>
      <c r="Q127">
        <v>0.171771448093545</v>
      </c>
      <c r="R127">
        <v>0.65748387618133097</v>
      </c>
      <c r="S127">
        <v>9.4725000000000001</v>
      </c>
      <c r="T127">
        <v>85022.755106423007</v>
      </c>
      <c r="U127" s="1">
        <v>136.19242097337599</v>
      </c>
      <c r="V127">
        <v>237004.27471050699</v>
      </c>
      <c r="W127" s="1">
        <v>0.76489266647322596</v>
      </c>
      <c r="X127">
        <v>7.4692665981484996E-2</v>
      </c>
      <c r="Y127">
        <v>0.16041466754528899</v>
      </c>
      <c r="Z127">
        <v>0.23510733352677399</v>
      </c>
      <c r="AA127">
        <v>237.00427471050699</v>
      </c>
      <c r="AB127">
        <v>5531.3166093317104</v>
      </c>
      <c r="AC127" s="1">
        <v>551.390701502556</v>
      </c>
      <c r="AD127">
        <v>184311.29533782799</v>
      </c>
      <c r="AE127" s="1" t="e">
        <v>#N/A</v>
      </c>
      <c r="AF127">
        <v>40696.199999999997</v>
      </c>
      <c r="AG127" s="1">
        <v>65015.7169742189</v>
      </c>
      <c r="AH127" s="1">
        <v>33.485656433288199</v>
      </c>
      <c r="AI127">
        <v>21.2627615684688</v>
      </c>
      <c r="AJ127">
        <v>22.931107288370502</v>
      </c>
      <c r="AK127">
        <v>1.5575000000000001</v>
      </c>
      <c r="AL127">
        <v>0.9742999</v>
      </c>
      <c r="AM127">
        <v>1.1677573000000001</v>
      </c>
      <c r="AN127">
        <v>992.41976257954605</v>
      </c>
      <c r="AO127" s="1">
        <v>1.0774916880321601</v>
      </c>
      <c r="AP127">
        <v>1885.1787204003499</v>
      </c>
      <c r="AQ127" s="1">
        <v>3199.4793469676201</v>
      </c>
      <c r="AR127" s="1">
        <v>8425.1046566513705</v>
      </c>
      <c r="AS127" s="1">
        <v>777.93868786257099</v>
      </c>
      <c r="AT127">
        <v>349.124214992097</v>
      </c>
      <c r="AU127">
        <v>14636.825626874001</v>
      </c>
      <c r="AV127" s="1">
        <v>7971.6929627175996</v>
      </c>
      <c r="AW127" s="1">
        <v>0.487872243865</v>
      </c>
      <c r="AX127">
        <v>5511.3745362046702</v>
      </c>
      <c r="AY127" s="1">
        <v>0.33548597972499999</v>
      </c>
      <c r="AZ127">
        <v>1195.2717291793099</v>
      </c>
      <c r="BA127">
        <v>7.2758085769999994E-2</v>
      </c>
      <c r="BB127">
        <v>1691.71910423708</v>
      </c>
      <c r="BC127" s="1">
        <v>0.103883690625</v>
      </c>
      <c r="BD127">
        <v>16370.0583323387</v>
      </c>
      <c r="BE127" s="1">
        <v>0.53194874134557502</v>
      </c>
      <c r="BF127">
        <v>0.25243916744359901</v>
      </c>
      <c r="BG127">
        <v>0.15525802185712501</v>
      </c>
      <c r="BH127">
        <v>3.9879946479084598E-2</v>
      </c>
      <c r="BI127">
        <v>2.0474122874616599E-2</v>
      </c>
    </row>
    <row r="128" spans="1:61" x14ac:dyDescent="0.35">
      <c r="A128" t="s">
        <v>1384</v>
      </c>
      <c r="B128" t="s">
        <v>751</v>
      </c>
      <c r="C128">
        <v>92.15</v>
      </c>
      <c r="D128">
        <v>10.851262420452599</v>
      </c>
      <c r="E128">
        <v>918.52843459999997</v>
      </c>
      <c r="F128">
        <v>2.37136802801345E-2</v>
      </c>
      <c r="G128">
        <v>9.4890218296147105E-3</v>
      </c>
      <c r="H128" t="e">
        <v>#N/A</v>
      </c>
      <c r="I128">
        <v>2.22065041391067E-2</v>
      </c>
      <c r="J128">
        <v>0.94048713512087401</v>
      </c>
      <c r="K128">
        <v>2.9814309068324399E-2</v>
      </c>
      <c r="L128">
        <v>0.43810278192301999</v>
      </c>
      <c r="M128">
        <v>2.2399519500295E-2</v>
      </c>
      <c r="N128">
        <v>0.162628734852199</v>
      </c>
      <c r="O128">
        <v>62364.447123767</v>
      </c>
      <c r="P128" s="1">
        <v>0.23860895362792001</v>
      </c>
      <c r="Q128">
        <v>0.17881869309784901</v>
      </c>
      <c r="R128">
        <v>0.58257235327423196</v>
      </c>
      <c r="S128">
        <v>9.5649999999999995</v>
      </c>
      <c r="T128">
        <v>80617.785836946496</v>
      </c>
      <c r="U128" s="1">
        <v>105.379834093517</v>
      </c>
      <c r="V128">
        <v>285638.42828784202</v>
      </c>
      <c r="W128" s="1">
        <v>0.77500481174986002</v>
      </c>
      <c r="X128">
        <v>6.5029705418683401E-2</v>
      </c>
      <c r="Y128">
        <v>0.15996548283145701</v>
      </c>
      <c r="Z128">
        <v>0.22499518825014</v>
      </c>
      <c r="AA128">
        <v>285.63842828784198</v>
      </c>
      <c r="AB128">
        <v>7514.5364310828299</v>
      </c>
      <c r="AC128" s="1">
        <v>601.20055281015902</v>
      </c>
      <c r="AD128">
        <v>219950.62018897801</v>
      </c>
      <c r="AE128" s="1" t="e">
        <v>#N/A</v>
      </c>
      <c r="AF128">
        <v>41596.425000000003</v>
      </c>
      <c r="AG128" s="1">
        <v>67851.8053877989</v>
      </c>
      <c r="AH128" s="1">
        <v>33.276574858285699</v>
      </c>
      <c r="AI128">
        <v>21.191259240148302</v>
      </c>
      <c r="AJ128">
        <v>23.4064648257011</v>
      </c>
      <c r="AK128">
        <v>1.7745</v>
      </c>
      <c r="AL128">
        <v>1.1147389000000001</v>
      </c>
      <c r="AM128">
        <v>1.4469291500000001</v>
      </c>
      <c r="AN128">
        <v>1599.3484014722701</v>
      </c>
      <c r="AO128" s="1">
        <v>1.2595351495953999</v>
      </c>
      <c r="AP128">
        <v>2232.09032682917</v>
      </c>
      <c r="AQ128" s="1">
        <v>3237.9429313916698</v>
      </c>
      <c r="AR128" s="1">
        <v>8804.1403749423698</v>
      </c>
      <c r="AS128" s="1">
        <v>871.25699108451795</v>
      </c>
      <c r="AT128">
        <v>462.90310939111998</v>
      </c>
      <c r="AU128">
        <v>15608.3337336389</v>
      </c>
      <c r="AV128" s="1">
        <v>8083.1486927518699</v>
      </c>
      <c r="AW128" s="1">
        <v>0.45343608489499998</v>
      </c>
      <c r="AX128">
        <v>7257.0040895864504</v>
      </c>
      <c r="AY128" s="1">
        <v>0.38522003113999997</v>
      </c>
      <c r="AZ128">
        <v>1437.19963702518</v>
      </c>
      <c r="BA128">
        <v>7.8110030844999997E-2</v>
      </c>
      <c r="BB128">
        <v>1493.38341991639</v>
      </c>
      <c r="BC128" s="1">
        <v>8.3233853115000006E-2</v>
      </c>
      <c r="BD128">
        <v>18270.7358392799</v>
      </c>
      <c r="BE128" s="1">
        <v>0.53223045001597102</v>
      </c>
      <c r="BF128">
        <v>0.23336915075700199</v>
      </c>
      <c r="BG128">
        <v>0.17319835443500101</v>
      </c>
      <c r="BH128">
        <v>4.1552167715660102E-2</v>
      </c>
      <c r="BI128">
        <v>1.9649877076365799E-2</v>
      </c>
    </row>
    <row r="129" spans="1:61" x14ac:dyDescent="0.35">
      <c r="A129" t="s">
        <v>1385</v>
      </c>
      <c r="B129" t="s">
        <v>752</v>
      </c>
      <c r="C129">
        <v>110.8</v>
      </c>
      <c r="D129">
        <v>8.3274027973736509</v>
      </c>
      <c r="E129">
        <v>836.2857593</v>
      </c>
      <c r="F129">
        <v>2.37136802801345E-2</v>
      </c>
      <c r="G129">
        <v>1.4327191364932599E-2</v>
      </c>
      <c r="H129" t="e">
        <v>#N/A</v>
      </c>
      <c r="I129">
        <v>3.26038466974767E-2</v>
      </c>
      <c r="J129">
        <v>0.93132256589709395</v>
      </c>
      <c r="K129">
        <v>2.8060175207673999E-2</v>
      </c>
      <c r="L129">
        <v>0.376807663828926</v>
      </c>
      <c r="M129">
        <v>2.2399519500295E-2</v>
      </c>
      <c r="N129">
        <v>0.150898286443333</v>
      </c>
      <c r="O129">
        <v>64698.987205607496</v>
      </c>
      <c r="P129" s="1">
        <v>0.207423575133421</v>
      </c>
      <c r="Q129">
        <v>0.16263326969740199</v>
      </c>
      <c r="R129">
        <v>0.62994315516917798</v>
      </c>
      <c r="S129">
        <v>9.6054999999999993</v>
      </c>
      <c r="T129">
        <v>78163.795919307493</v>
      </c>
      <c r="U129" s="1">
        <v>90.832480064990193</v>
      </c>
      <c r="V129">
        <v>265251.63696440298</v>
      </c>
      <c r="W129" s="1">
        <v>0.81777266958416905</v>
      </c>
      <c r="X129">
        <v>4.1430607083157503E-2</v>
      </c>
      <c r="Y129">
        <v>0.14079672333267401</v>
      </c>
      <c r="Z129">
        <v>0.182227330415831</v>
      </c>
      <c r="AA129">
        <v>265.25163696440302</v>
      </c>
      <c r="AB129">
        <v>6543.0050121662198</v>
      </c>
      <c r="AC129" s="1">
        <v>586.79851991724104</v>
      </c>
      <c r="AD129">
        <v>205773.082904343</v>
      </c>
      <c r="AE129" s="1" t="e">
        <v>#N/A</v>
      </c>
      <c r="AF129">
        <v>42680.824999999997</v>
      </c>
      <c r="AG129" s="1">
        <v>68515.840321980504</v>
      </c>
      <c r="AH129" s="1">
        <v>33.168832106036</v>
      </c>
      <c r="AI129">
        <v>20.806533266369701</v>
      </c>
      <c r="AJ129">
        <v>23.246287433070599</v>
      </c>
      <c r="AK129">
        <v>1.6875</v>
      </c>
      <c r="AL129">
        <v>0.89700590000000002</v>
      </c>
      <c r="AM129">
        <v>1.3372504000000001</v>
      </c>
      <c r="AN129">
        <v>2225.4394430575999</v>
      </c>
      <c r="AO129">
        <v>1.4043977761519599</v>
      </c>
      <c r="AP129">
        <v>2221.6335022395201</v>
      </c>
      <c r="AQ129" s="1">
        <v>3341.2926446791298</v>
      </c>
      <c r="AR129" s="1">
        <v>9115.9723908284104</v>
      </c>
      <c r="AS129" s="1">
        <v>848.58950364930399</v>
      </c>
      <c r="AT129">
        <v>448.67587184706002</v>
      </c>
      <c r="AU129">
        <v>15976.163913243399</v>
      </c>
      <c r="AV129" s="1">
        <v>8355.9549220035206</v>
      </c>
      <c r="AW129" s="1">
        <v>0.46312093104000002</v>
      </c>
      <c r="AX129">
        <v>7163.2709895733096</v>
      </c>
      <c r="AY129" s="1">
        <v>0.38083933382500001</v>
      </c>
      <c r="AZ129">
        <v>1766.08164428086</v>
      </c>
      <c r="BA129">
        <v>9.4698514484999996E-2</v>
      </c>
      <c r="BB129">
        <v>1116.39485147711</v>
      </c>
      <c r="BC129" s="1">
        <v>6.1341220639999999E-2</v>
      </c>
      <c r="BD129">
        <v>18401.7024073348</v>
      </c>
      <c r="BE129" s="1">
        <v>0.53370163378197399</v>
      </c>
      <c r="BF129">
        <v>0.23308657863806201</v>
      </c>
      <c r="BG129">
        <v>0.16551583647131901</v>
      </c>
      <c r="BH129">
        <v>4.26887853619215E-2</v>
      </c>
      <c r="BI129">
        <v>2.5007165746723299E-2</v>
      </c>
    </row>
    <row r="130" spans="1:61" x14ac:dyDescent="0.35">
      <c r="A130" t="s">
        <v>1386</v>
      </c>
      <c r="B130" t="s">
        <v>753</v>
      </c>
      <c r="C130">
        <v>83.85</v>
      </c>
      <c r="D130">
        <v>18.132555508708698</v>
      </c>
      <c r="E130">
        <v>1349.8856638499999</v>
      </c>
      <c r="F130" t="e">
        <v>#N/A</v>
      </c>
      <c r="G130">
        <v>1.12726222994208E-2</v>
      </c>
      <c r="H130" t="e">
        <v>#N/A</v>
      </c>
      <c r="I130">
        <v>3.5842795034422198E-2</v>
      </c>
      <c r="J130">
        <v>0.91987607186075104</v>
      </c>
      <c r="K130">
        <v>3.1969453952123597E-2</v>
      </c>
      <c r="L130">
        <v>0.38018157142522402</v>
      </c>
      <c r="M130">
        <v>1.1611118164810001E-2</v>
      </c>
      <c r="N130">
        <v>0.14351172952932201</v>
      </c>
      <c r="O130">
        <v>65662.636894644995</v>
      </c>
      <c r="P130" s="1">
        <v>0.201307920211066</v>
      </c>
      <c r="Q130">
        <v>0.186364672268063</v>
      </c>
      <c r="R130">
        <v>0.612327407520871</v>
      </c>
      <c r="S130">
        <v>11.3605</v>
      </c>
      <c r="T130">
        <v>84485.389472084004</v>
      </c>
      <c r="U130" s="1">
        <v>126.81054255311599</v>
      </c>
      <c r="V130">
        <v>284897.72044983599</v>
      </c>
      <c r="W130" s="1">
        <v>0.80237813953001402</v>
      </c>
      <c r="X130">
        <v>7.6935594960883702E-2</v>
      </c>
      <c r="Y130">
        <v>0.120686265509102</v>
      </c>
      <c r="Z130">
        <v>0.197621860469986</v>
      </c>
      <c r="AA130">
        <v>284.89772044983602</v>
      </c>
      <c r="AB130">
        <v>7155.2673538558902</v>
      </c>
      <c r="AC130" s="1">
        <v>670.56966330191801</v>
      </c>
      <c r="AD130">
        <v>225102.22921902299</v>
      </c>
      <c r="AE130" s="1" t="e">
        <v>#N/A</v>
      </c>
      <c r="AF130">
        <v>45090.7</v>
      </c>
      <c r="AG130" s="1">
        <v>74883.601767592001</v>
      </c>
      <c r="AH130" s="1">
        <v>38.849569511589102</v>
      </c>
      <c r="AI130">
        <v>22.4055137353634</v>
      </c>
      <c r="AJ130">
        <v>24.656083771139699</v>
      </c>
      <c r="AK130">
        <v>1.494</v>
      </c>
      <c r="AL130">
        <v>0.99867950000000005</v>
      </c>
      <c r="AM130">
        <v>1.1930292</v>
      </c>
      <c r="AN130">
        <v>1510.3922002924701</v>
      </c>
      <c r="AO130">
        <v>1.1126588385701699</v>
      </c>
      <c r="AP130">
        <v>2035.6040486792499</v>
      </c>
      <c r="AQ130" s="1">
        <v>3095.2272319496301</v>
      </c>
      <c r="AR130" s="1">
        <v>8267.7280501515907</v>
      </c>
      <c r="AS130" s="1">
        <v>1004.5742965130599</v>
      </c>
      <c r="AT130" s="1">
        <v>356.30588989556799</v>
      </c>
      <c r="AU130">
        <v>14759.439517189099</v>
      </c>
      <c r="AV130" s="1">
        <v>6489.7284196472201</v>
      </c>
      <c r="AW130" s="1">
        <v>0.40009217255000001</v>
      </c>
      <c r="AX130">
        <v>7407.1027653208703</v>
      </c>
      <c r="AY130" s="1">
        <v>0.44054420445499998</v>
      </c>
      <c r="AZ130">
        <v>1311.98646775934</v>
      </c>
      <c r="BA130">
        <v>8.0057352329999998E-2</v>
      </c>
      <c r="BB130">
        <v>1302.1345750989501</v>
      </c>
      <c r="BC130" s="1">
        <v>7.9306270674999998E-2</v>
      </c>
      <c r="BD130">
        <v>16510.952227826401</v>
      </c>
      <c r="BE130" s="1">
        <v>0.54067998697509601</v>
      </c>
      <c r="BF130">
        <v>0.23186148735815401</v>
      </c>
      <c r="BG130">
        <v>0.16777341737486701</v>
      </c>
      <c r="BH130">
        <v>3.9970784459504E-2</v>
      </c>
      <c r="BI130">
        <v>1.97143238323793E-2</v>
      </c>
    </row>
    <row r="131" spans="1:61" x14ac:dyDescent="0.35">
      <c r="A131" t="s">
        <v>1387</v>
      </c>
      <c r="B131" t="s">
        <v>754</v>
      </c>
      <c r="C131">
        <v>103.75</v>
      </c>
      <c r="D131">
        <v>14.114745031609701</v>
      </c>
      <c r="E131">
        <v>1233.13609815</v>
      </c>
      <c r="F131" t="e">
        <v>#N/A</v>
      </c>
      <c r="G131">
        <v>1.2800718461503199E-2</v>
      </c>
      <c r="H131" t="e">
        <v>#N/A</v>
      </c>
      <c r="I131">
        <v>1.6075152017735399E-2</v>
      </c>
      <c r="J131">
        <v>0.94839020951790498</v>
      </c>
      <c r="K131">
        <v>2.9421535915368401E-2</v>
      </c>
      <c r="L131">
        <v>0.91939486093450196</v>
      </c>
      <c r="M131" t="e">
        <v>#N/A</v>
      </c>
      <c r="N131">
        <v>0.192475370656218</v>
      </c>
      <c r="O131">
        <v>64134.503377943503</v>
      </c>
      <c r="P131" s="1">
        <v>0.20687520785282701</v>
      </c>
      <c r="Q131">
        <v>0.172769029066041</v>
      </c>
      <c r="R131">
        <v>0.62035576308113205</v>
      </c>
      <c r="S131">
        <v>13.5975</v>
      </c>
      <c r="T131">
        <v>82618.333619334997</v>
      </c>
      <c r="U131" s="1">
        <v>89.025001995101903</v>
      </c>
      <c r="V131">
        <v>185071.17414212899</v>
      </c>
      <c r="W131" s="1">
        <v>0.66908281838311801</v>
      </c>
      <c r="X131">
        <v>9.4335414206944204E-2</v>
      </c>
      <c r="Y131">
        <v>0.236581767409938</v>
      </c>
      <c r="Z131">
        <v>0.33091718161688199</v>
      </c>
      <c r="AA131">
        <v>185.071174142129</v>
      </c>
      <c r="AB131">
        <v>3949.2105013280602</v>
      </c>
      <c r="AC131" s="1">
        <v>360.30857053372199</v>
      </c>
      <c r="AD131">
        <v>136265.60489409999</v>
      </c>
      <c r="AE131" s="1" t="e">
        <v>#N/A</v>
      </c>
      <c r="AF131">
        <v>36621.550000000003</v>
      </c>
      <c r="AG131" s="1">
        <v>55099.987139146797</v>
      </c>
      <c r="AH131" s="1">
        <v>25.557967417291898</v>
      </c>
      <c r="AI131">
        <v>20.1894138178485</v>
      </c>
      <c r="AJ131">
        <v>20.727656608053898</v>
      </c>
      <c r="AK131">
        <v>1.02</v>
      </c>
      <c r="AL131">
        <v>0.88006740000000006</v>
      </c>
      <c r="AM131">
        <v>0.9320117</v>
      </c>
      <c r="AN131">
        <v>1.2296812235568699E-3</v>
      </c>
      <c r="AO131" s="1">
        <v>0.78262296635414597</v>
      </c>
      <c r="AP131">
        <v>2148.20668411828</v>
      </c>
      <c r="AQ131" s="1">
        <v>3879.5465970875198</v>
      </c>
      <c r="AR131" s="1">
        <v>10285.1508936996</v>
      </c>
      <c r="AS131" s="1">
        <v>862.212167160783</v>
      </c>
      <c r="AT131">
        <v>524.98682275566603</v>
      </c>
      <c r="AU131">
        <v>17700.103164821801</v>
      </c>
      <c r="AV131" s="1">
        <v>11758.4463345075</v>
      </c>
      <c r="AW131" s="1">
        <v>0.60452749381000004</v>
      </c>
      <c r="AX131">
        <v>3455.1225152963002</v>
      </c>
      <c r="AY131" s="1">
        <v>0.17995871953500001</v>
      </c>
      <c r="AZ131">
        <v>915.59196029170505</v>
      </c>
      <c r="BA131">
        <v>4.6342661535000003E-2</v>
      </c>
      <c r="BB131">
        <v>3301.86363246058</v>
      </c>
      <c r="BC131" s="1">
        <v>0.16917112510499999</v>
      </c>
      <c r="BD131">
        <v>19431.0244425561</v>
      </c>
      <c r="BE131" s="1">
        <v>0.534075008789477</v>
      </c>
      <c r="BF131">
        <v>0.25148178102793201</v>
      </c>
      <c r="BG131">
        <v>0.144120043763839</v>
      </c>
      <c r="BH131">
        <v>4.0722136608748599E-2</v>
      </c>
      <c r="BI131">
        <v>2.96010298100031E-2</v>
      </c>
    </row>
    <row r="132" spans="1:61" x14ac:dyDescent="0.35">
      <c r="A132" t="s">
        <v>1388</v>
      </c>
      <c r="B132" t="s">
        <v>755</v>
      </c>
      <c r="C132">
        <v>21.3</v>
      </c>
      <c r="D132">
        <v>230.312037135341</v>
      </c>
      <c r="E132">
        <v>4502.4765874499999</v>
      </c>
      <c r="F132">
        <v>2.89239279493156E-2</v>
      </c>
      <c r="G132">
        <v>0.123759520233222</v>
      </c>
      <c r="H132">
        <v>2.3661461805631898E-3</v>
      </c>
      <c r="I132">
        <v>9.32351963835817E-2</v>
      </c>
      <c r="J132">
        <v>0.67194298512928796</v>
      </c>
      <c r="K132">
        <v>8.07047892348665E-2</v>
      </c>
      <c r="L132">
        <v>0.52433199448975698</v>
      </c>
      <c r="M132">
        <v>4.5975316310406501E-2</v>
      </c>
      <c r="N132">
        <v>0.16993830076421401</v>
      </c>
      <c r="O132">
        <v>76257.841234808497</v>
      </c>
      <c r="P132" s="1">
        <v>0.193980008497986</v>
      </c>
      <c r="Q132">
        <v>0.147236599638079</v>
      </c>
      <c r="R132">
        <v>0.65878339186393597</v>
      </c>
      <c r="S132">
        <v>30.768999999999998</v>
      </c>
      <c r="T132">
        <v>102113.744895229</v>
      </c>
      <c r="U132" s="1">
        <v>147.39147032601801</v>
      </c>
      <c r="V132">
        <v>250839.58991845799</v>
      </c>
      <c r="W132" s="1">
        <v>0.73753359555627995</v>
      </c>
      <c r="X132">
        <v>0.21966536879583301</v>
      </c>
      <c r="Y132">
        <v>4.2801035647887301E-2</v>
      </c>
      <c r="Z132">
        <v>0.26246640444371999</v>
      </c>
      <c r="AA132">
        <v>250.83958991845799</v>
      </c>
      <c r="AB132">
        <v>9385.3817844374007</v>
      </c>
      <c r="AC132" s="1">
        <v>916.15621993321497</v>
      </c>
      <c r="AD132">
        <v>188921.57804549401</v>
      </c>
      <c r="AE132" s="1" t="e">
        <v>#N/A</v>
      </c>
      <c r="AF132">
        <v>41560.699999999997</v>
      </c>
      <c r="AG132" s="1">
        <v>67003.758971161602</v>
      </c>
      <c r="AH132" s="1">
        <v>70.205484586280704</v>
      </c>
      <c r="AI132">
        <v>32.924131185528097</v>
      </c>
      <c r="AJ132">
        <v>44.249181125438703</v>
      </c>
      <c r="AK132">
        <v>1.6995</v>
      </c>
      <c r="AL132">
        <v>1.098781</v>
      </c>
      <c r="AM132">
        <v>1.45015585</v>
      </c>
      <c r="AN132">
        <v>0</v>
      </c>
      <c r="AO132" s="1">
        <v>0.97153901091681005</v>
      </c>
      <c r="AP132">
        <v>1863.5086936242301</v>
      </c>
      <c r="AQ132" s="1">
        <v>2732.4023620169401</v>
      </c>
      <c r="AR132" s="1">
        <v>9405.7702476865197</v>
      </c>
      <c r="AS132" s="1">
        <v>1189.2795643427901</v>
      </c>
      <c r="AT132">
        <v>464.84814070864797</v>
      </c>
      <c r="AU132">
        <v>15655.809008379099</v>
      </c>
      <c r="AV132" s="1">
        <v>5539.3193534706497</v>
      </c>
      <c r="AW132" s="1">
        <v>0.33892706222000002</v>
      </c>
      <c r="AX132">
        <v>8203.9080677874808</v>
      </c>
      <c r="AY132" s="1">
        <v>0.48148202636999998</v>
      </c>
      <c r="AZ132">
        <v>1254.9861020590699</v>
      </c>
      <c r="BA132">
        <v>7.5140915185000004E-2</v>
      </c>
      <c r="BB132">
        <v>1727.44395578073</v>
      </c>
      <c r="BC132" s="1">
        <v>0.10444999621000001</v>
      </c>
      <c r="BD132">
        <v>16725.657479097899</v>
      </c>
      <c r="BE132" s="1">
        <v>0.58079383404654705</v>
      </c>
      <c r="BF132">
        <v>0.234747029938072</v>
      </c>
      <c r="BG132">
        <v>0.136995829344085</v>
      </c>
      <c r="BH132">
        <v>3.10605068641659E-2</v>
      </c>
      <c r="BI132">
        <v>1.6402799807130702E-2</v>
      </c>
    </row>
    <row r="133" spans="1:61" x14ac:dyDescent="0.35">
      <c r="A133" t="s">
        <v>1389</v>
      </c>
      <c r="B133" t="s">
        <v>756</v>
      </c>
      <c r="C133">
        <v>25.75</v>
      </c>
      <c r="D133">
        <v>74.992459367574099</v>
      </c>
      <c r="E133">
        <v>1332.70850195</v>
      </c>
      <c r="F133">
        <v>1.38890503618425E-2</v>
      </c>
      <c r="G133">
        <v>2.5409455462095699E-2</v>
      </c>
      <c r="H133" t="e">
        <v>#N/A</v>
      </c>
      <c r="I133">
        <v>5.9035013805343199E-2</v>
      </c>
      <c r="J133">
        <v>0.86227825248692902</v>
      </c>
      <c r="K133">
        <v>5.07122914276225E-2</v>
      </c>
      <c r="L133">
        <v>0.40525439353884501</v>
      </c>
      <c r="M133">
        <v>1.36932120609895E-2</v>
      </c>
      <c r="N133">
        <v>0.14055739731252501</v>
      </c>
      <c r="O133">
        <v>68906.728035648004</v>
      </c>
      <c r="P133" s="1">
        <v>0.17807830059232799</v>
      </c>
      <c r="Q133">
        <v>0.18407333773791801</v>
      </c>
      <c r="R133">
        <v>0.637848361669754</v>
      </c>
      <c r="S133">
        <v>11.7285</v>
      </c>
      <c r="T133">
        <v>89033.810439935507</v>
      </c>
      <c r="U133" s="1">
        <v>119.816705298264</v>
      </c>
      <c r="V133">
        <v>312577.614104115</v>
      </c>
      <c r="W133" s="1">
        <v>0.73668651986987799</v>
      </c>
      <c r="X133">
        <v>0.181763831865837</v>
      </c>
      <c r="Y133">
        <v>8.1549648264285707E-2</v>
      </c>
      <c r="Z133">
        <v>0.26331348013012201</v>
      </c>
      <c r="AA133">
        <v>312.57761410411501</v>
      </c>
      <c r="AB133">
        <v>8906.3205332499092</v>
      </c>
      <c r="AC133" s="1">
        <v>828.25722898819902</v>
      </c>
      <c r="AD133">
        <v>249358.871684582</v>
      </c>
      <c r="AE133" s="1" t="e">
        <v>#N/A</v>
      </c>
      <c r="AF133">
        <v>42506.675000000003</v>
      </c>
      <c r="AG133" s="1">
        <v>72231.926610376002</v>
      </c>
      <c r="AH133" s="1">
        <v>50.692960211316397</v>
      </c>
      <c r="AI133">
        <v>26.335617143059402</v>
      </c>
      <c r="AJ133">
        <v>34.371630124153597</v>
      </c>
      <c r="AK133">
        <v>2.5975000000000001</v>
      </c>
      <c r="AL133">
        <v>1.7091023999999999</v>
      </c>
      <c r="AM133">
        <v>2.1974942999999998</v>
      </c>
      <c r="AN133">
        <v>268.16351066988199</v>
      </c>
      <c r="AO133" s="1">
        <v>0.94224983669561901</v>
      </c>
      <c r="AP133">
        <v>2158.9930389977399</v>
      </c>
      <c r="AQ133" s="1">
        <v>2973.8009654267998</v>
      </c>
      <c r="AR133" s="1">
        <v>8688.7691762441591</v>
      </c>
      <c r="AS133" s="1">
        <v>936.28154646222902</v>
      </c>
      <c r="AT133">
        <v>438.81994912484498</v>
      </c>
      <c r="AU133">
        <v>15196.664676255799</v>
      </c>
      <c r="AV133" s="1">
        <v>6177.2444410888002</v>
      </c>
      <c r="AW133" s="1">
        <v>0.37446546108500001</v>
      </c>
      <c r="AX133">
        <v>8230.0120845650108</v>
      </c>
      <c r="AY133" s="1">
        <v>0.46579656557499999</v>
      </c>
      <c r="AZ133">
        <v>1474.9390748405301</v>
      </c>
      <c r="BA133">
        <v>8.3717857049999997E-2</v>
      </c>
      <c r="BB133">
        <v>1273.06433422026</v>
      </c>
      <c r="BC133" s="1">
        <v>7.6020116309999997E-2</v>
      </c>
      <c r="BD133">
        <v>17155.259934714599</v>
      </c>
      <c r="BE133" s="1">
        <v>0.564771789237549</v>
      </c>
      <c r="BF133">
        <v>0.22451154429917899</v>
      </c>
      <c r="BG133">
        <v>0.15390254075014101</v>
      </c>
      <c r="BH133">
        <v>3.9772664989169697E-2</v>
      </c>
      <c r="BI133">
        <v>1.70414607239621E-2</v>
      </c>
    </row>
    <row r="134" spans="1:61" x14ac:dyDescent="0.35">
      <c r="A134" t="s">
        <v>1390</v>
      </c>
      <c r="B134" t="s">
        <v>757</v>
      </c>
      <c r="C134">
        <v>66.400000000000006</v>
      </c>
      <c r="D134">
        <v>19.080721896779401</v>
      </c>
      <c r="E134">
        <v>1115.4622852499999</v>
      </c>
      <c r="F134">
        <v>8.7839691031559395E-3</v>
      </c>
      <c r="G134">
        <v>1.50569033369191E-2</v>
      </c>
      <c r="H134" t="e">
        <v>#N/A</v>
      </c>
      <c r="I134">
        <v>5.2274527509977402E-2</v>
      </c>
      <c r="J134">
        <v>0.89946365002412199</v>
      </c>
      <c r="K134">
        <v>3.4101020959094001E-2</v>
      </c>
      <c r="L134">
        <v>0.36678123506254601</v>
      </c>
      <c r="M134">
        <v>1.38864841608216E-2</v>
      </c>
      <c r="N134">
        <v>0.14273007946902699</v>
      </c>
      <c r="O134">
        <v>65201.101231535999</v>
      </c>
      <c r="P134" s="1">
        <v>0.194487430271163</v>
      </c>
      <c r="Q134">
        <v>0.148641858448577</v>
      </c>
      <c r="R134">
        <v>0.65687071128025998</v>
      </c>
      <c r="S134">
        <v>10.743499999999999</v>
      </c>
      <c r="T134">
        <v>83997.935608884</v>
      </c>
      <c r="U134" s="1">
        <v>110.547944685903</v>
      </c>
      <c r="V134">
        <v>304540.37830032298</v>
      </c>
      <c r="W134" s="1">
        <v>0.75354520886002896</v>
      </c>
      <c r="X134">
        <v>0.109734929315339</v>
      </c>
      <c r="Y134">
        <v>0.136719861824633</v>
      </c>
      <c r="Z134">
        <v>0.24645479113997101</v>
      </c>
      <c r="AA134">
        <v>304.54037830032303</v>
      </c>
      <c r="AB134">
        <v>8255.6305724829108</v>
      </c>
      <c r="AC134" s="1">
        <v>733.802476510524</v>
      </c>
      <c r="AD134">
        <v>243459.353187834</v>
      </c>
      <c r="AE134" s="1" t="e">
        <v>#N/A</v>
      </c>
      <c r="AF134">
        <v>43052.574999999997</v>
      </c>
      <c r="AG134" s="1">
        <v>71834.677130652402</v>
      </c>
      <c r="AH134" s="1">
        <v>44.916802020137098</v>
      </c>
      <c r="AI134">
        <v>23.747986660231</v>
      </c>
      <c r="AJ134">
        <v>28.3396190210672</v>
      </c>
      <c r="AK134">
        <v>1.9564999999999999</v>
      </c>
      <c r="AL134">
        <v>1.2580872000000001</v>
      </c>
      <c r="AM134">
        <v>1.62983955</v>
      </c>
      <c r="AN134">
        <v>1319.5344557594899</v>
      </c>
      <c r="AO134" s="1">
        <v>1.1180634214145899</v>
      </c>
      <c r="AP134">
        <v>2109.40498900595</v>
      </c>
      <c r="AQ134" s="1">
        <v>2934.7569884632398</v>
      </c>
      <c r="AR134" s="1">
        <v>8366.1344585010502</v>
      </c>
      <c r="AS134" s="1">
        <v>931.23339968588004</v>
      </c>
      <c r="AT134">
        <v>481.63917034258299</v>
      </c>
      <c r="AU134">
        <v>14823.1690059987</v>
      </c>
      <c r="AV134" s="1">
        <v>6165.4459781740497</v>
      </c>
      <c r="AW134" s="1">
        <v>0.36288854261999998</v>
      </c>
      <c r="AX134">
        <v>7950.1408563496998</v>
      </c>
      <c r="AY134" s="1">
        <v>0.46710281338499998</v>
      </c>
      <c r="AZ134">
        <v>1564.47262198102</v>
      </c>
      <c r="BA134">
        <v>9.2301510914999996E-2</v>
      </c>
      <c r="BB134">
        <v>1321.91135286491</v>
      </c>
      <c r="BC134" s="1">
        <v>7.7707133065000003E-2</v>
      </c>
      <c r="BD134">
        <v>17001.970809369701</v>
      </c>
      <c r="BE134" s="1">
        <v>0.54281069449233899</v>
      </c>
      <c r="BF134">
        <v>0.22428795593761799</v>
      </c>
      <c r="BG134">
        <v>0.17656154565401999</v>
      </c>
      <c r="BH134">
        <v>3.7335892561684701E-2</v>
      </c>
      <c r="BI134">
        <v>1.90039113543394E-2</v>
      </c>
    </row>
    <row r="135" spans="1:61" x14ac:dyDescent="0.35">
      <c r="A135" t="s">
        <v>1391</v>
      </c>
      <c r="B135" t="s">
        <v>758</v>
      </c>
      <c r="C135">
        <v>34.75</v>
      </c>
      <c r="D135">
        <v>32.553752496576998</v>
      </c>
      <c r="E135">
        <v>990.24561229999995</v>
      </c>
      <c r="F135">
        <v>1.31152894649366E-2</v>
      </c>
      <c r="G135">
        <v>1.8780904246726501E-2</v>
      </c>
      <c r="H135" t="e">
        <v>#N/A</v>
      </c>
      <c r="I135">
        <v>3.7218266327580497E-2</v>
      </c>
      <c r="J135">
        <v>0.91282913806375199</v>
      </c>
      <c r="K135">
        <v>3.1159937684401302E-2</v>
      </c>
      <c r="L135">
        <v>0.37184959711619298</v>
      </c>
      <c r="M135">
        <v>2.85035773420345E-2</v>
      </c>
      <c r="N135">
        <v>0.130552060774794</v>
      </c>
      <c r="O135">
        <v>65674.541693612497</v>
      </c>
      <c r="P135" s="1">
        <v>0.224875609519231</v>
      </c>
      <c r="Q135">
        <v>0.16220362437522101</v>
      </c>
      <c r="R135">
        <v>0.61292076610554802</v>
      </c>
      <c r="S135">
        <v>9.2509999999999994</v>
      </c>
      <c r="T135">
        <v>87235.506277652006</v>
      </c>
      <c r="U135" s="1">
        <v>113.284769100628</v>
      </c>
      <c r="V135">
        <v>278154.88825511298</v>
      </c>
      <c r="W135" s="1">
        <v>0.76309365390427597</v>
      </c>
      <c r="X135">
        <v>0.13662818076366601</v>
      </c>
      <c r="Y135">
        <v>0.10027816533205899</v>
      </c>
      <c r="Z135">
        <v>0.236906346095724</v>
      </c>
      <c r="AA135">
        <v>278.15488825511301</v>
      </c>
      <c r="AB135">
        <v>7059.0198835915699</v>
      </c>
      <c r="AC135" s="1">
        <v>684.00471239450201</v>
      </c>
      <c r="AD135">
        <v>219683.25178898501</v>
      </c>
      <c r="AE135" s="1" t="e">
        <v>#N/A</v>
      </c>
      <c r="AF135">
        <v>42599.675000000003</v>
      </c>
      <c r="AG135" s="1">
        <v>72523.203722517806</v>
      </c>
      <c r="AH135" s="1">
        <v>42.3939200883339</v>
      </c>
      <c r="AI135">
        <v>22.954689141030801</v>
      </c>
      <c r="AJ135">
        <v>26.0412120936777</v>
      </c>
      <c r="AK135">
        <v>2.14</v>
      </c>
      <c r="AL135">
        <v>1.39540065</v>
      </c>
      <c r="AM135">
        <v>1.80328215</v>
      </c>
      <c r="AN135">
        <v>1395.38934744328</v>
      </c>
      <c r="AO135">
        <v>1.0531747097392301</v>
      </c>
      <c r="AP135">
        <v>2220.6941834904401</v>
      </c>
      <c r="AQ135" s="1">
        <v>2916.7438700961402</v>
      </c>
      <c r="AR135" s="1">
        <v>8464.6379474486403</v>
      </c>
      <c r="AS135" s="1">
        <v>740.06898434234495</v>
      </c>
      <c r="AT135">
        <v>474.548826722993</v>
      </c>
      <c r="AU135">
        <v>14816.693812100601</v>
      </c>
      <c r="AV135" s="1">
        <v>6406.9390948832197</v>
      </c>
      <c r="AW135" s="1">
        <v>0.39735882380499998</v>
      </c>
      <c r="AX135">
        <v>7426.45101488818</v>
      </c>
      <c r="AY135" s="1">
        <v>0.43529361253999999</v>
      </c>
      <c r="AZ135">
        <v>1518.3345880362699</v>
      </c>
      <c r="BA135">
        <v>8.7427154265000001E-2</v>
      </c>
      <c r="BB135">
        <v>1320.51850514952</v>
      </c>
      <c r="BC135" s="1">
        <v>7.9920409385000002E-2</v>
      </c>
      <c r="BD135">
        <v>16672.243202957201</v>
      </c>
      <c r="BE135" s="1">
        <v>0.56122331697932104</v>
      </c>
      <c r="BF135">
        <v>0.237064597780443</v>
      </c>
      <c r="BG135">
        <v>0.147302959423536</v>
      </c>
      <c r="BH135">
        <v>3.5434284713000801E-2</v>
      </c>
      <c r="BI135">
        <v>1.8974841103699201E-2</v>
      </c>
    </row>
    <row r="136" spans="1:61" x14ac:dyDescent="0.35">
      <c r="A136" t="s">
        <v>1915</v>
      </c>
      <c r="B136" t="s">
        <v>759</v>
      </c>
      <c r="C136">
        <v>102.55</v>
      </c>
      <c r="D136">
        <v>7.0205375779106598</v>
      </c>
      <c r="E136">
        <v>673.84203585</v>
      </c>
      <c r="F136">
        <v>2.37136802801345E-2</v>
      </c>
      <c r="G136">
        <v>4.3382060814633E-2</v>
      </c>
      <c r="H136" t="e">
        <v>#N/A</v>
      </c>
      <c r="I136">
        <v>3.9390498423030502E-2</v>
      </c>
      <c r="J136">
        <v>0.92491108595968496</v>
      </c>
      <c r="K136">
        <v>2.7790811121251001E-2</v>
      </c>
      <c r="L136">
        <v>0.460690223459919</v>
      </c>
      <c r="M136">
        <v>2.2399519500295E-2</v>
      </c>
      <c r="N136">
        <v>0.166620855715195</v>
      </c>
      <c r="O136">
        <v>62676.968146790503</v>
      </c>
      <c r="P136" s="1">
        <v>0.21826044327293601</v>
      </c>
      <c r="Q136">
        <v>0.173378303327693</v>
      </c>
      <c r="R136">
        <v>0.60836125339937097</v>
      </c>
      <c r="S136">
        <v>8.0579999999999998</v>
      </c>
      <c r="T136">
        <v>78642.134607586006</v>
      </c>
      <c r="U136" s="1">
        <v>86.522060834796903</v>
      </c>
      <c r="V136">
        <v>255417.808070139</v>
      </c>
      <c r="W136" s="1">
        <v>0.81049941581009799</v>
      </c>
      <c r="X136">
        <v>4.9890040536438501E-2</v>
      </c>
      <c r="Y136">
        <v>0.13961054365346401</v>
      </c>
      <c r="Z136">
        <v>0.18950058418990201</v>
      </c>
      <c r="AA136">
        <v>255.41780807013899</v>
      </c>
      <c r="AB136">
        <v>6324.9889429717296</v>
      </c>
      <c r="AC136" s="1">
        <v>576.25727388335599</v>
      </c>
      <c r="AD136">
        <v>195191.975595647</v>
      </c>
      <c r="AE136" s="1" t="e">
        <v>#N/A</v>
      </c>
      <c r="AF136">
        <v>40389.074999999997</v>
      </c>
      <c r="AG136" s="1">
        <v>63507.376831271104</v>
      </c>
      <c r="AH136" s="1">
        <v>34.780398609289698</v>
      </c>
      <c r="AI136">
        <v>20.6372625192292</v>
      </c>
      <c r="AJ136">
        <v>24.862862980572899</v>
      </c>
      <c r="AK136">
        <v>1.3925000000000001</v>
      </c>
      <c r="AL136">
        <v>0.88811355000000003</v>
      </c>
      <c r="AM136">
        <v>1.2568381</v>
      </c>
      <c r="AN136">
        <v>1938.30216141711</v>
      </c>
      <c r="AO136">
        <v>1.4129363382578</v>
      </c>
      <c r="AP136">
        <v>2544.2611926555801</v>
      </c>
      <c r="AQ136" s="1">
        <v>4012.29288092456</v>
      </c>
      <c r="AR136" s="1">
        <v>9421.7781360508307</v>
      </c>
      <c r="AS136" s="1">
        <v>863.47425272961902</v>
      </c>
      <c r="AT136" s="1">
        <v>536.60369229119704</v>
      </c>
      <c r="AU136">
        <v>17378.4101546518</v>
      </c>
      <c r="AV136" s="1">
        <v>9622.9287063341199</v>
      </c>
      <c r="AW136" s="1">
        <v>0.48525536636</v>
      </c>
      <c r="AX136">
        <v>7074.9729204609903</v>
      </c>
      <c r="AY136" s="1">
        <v>0.34040938679999999</v>
      </c>
      <c r="AZ136">
        <v>1877.2351980573901</v>
      </c>
      <c r="BA136">
        <v>9.1969315910000002E-2</v>
      </c>
      <c r="BB136">
        <v>1660.94288178086</v>
      </c>
      <c r="BC136" s="1">
        <v>8.2365930904999995E-2</v>
      </c>
      <c r="BD136">
        <v>20236.079706633402</v>
      </c>
      <c r="BE136" s="1">
        <v>0.53534695250873399</v>
      </c>
      <c r="BF136">
        <v>0.23537429616953201</v>
      </c>
      <c r="BG136">
        <v>0.15599096808083901</v>
      </c>
      <c r="BH136">
        <v>4.3689772556477102E-2</v>
      </c>
      <c r="BI136">
        <v>2.9598010684417302E-2</v>
      </c>
    </row>
    <row r="137" spans="1:61" x14ac:dyDescent="0.35">
      <c r="A137" t="s">
        <v>1392</v>
      </c>
      <c r="B137" t="s">
        <v>760</v>
      </c>
      <c r="C137">
        <v>121.75</v>
      </c>
      <c r="D137">
        <v>11.2049635130328</v>
      </c>
      <c r="E137">
        <v>1055.2297375000001</v>
      </c>
      <c r="F137" t="e">
        <v>#N/A</v>
      </c>
      <c r="G137">
        <v>1.2652496560183E-2</v>
      </c>
      <c r="H137" t="e">
        <v>#N/A</v>
      </c>
      <c r="I137">
        <v>1.4644385155760199E-2</v>
      </c>
      <c r="J137">
        <v>0.96207491436477699</v>
      </c>
      <c r="K137">
        <v>2.22023925904789E-2</v>
      </c>
      <c r="L137">
        <v>0.93213097543126999</v>
      </c>
      <c r="M137" t="e">
        <v>#N/A</v>
      </c>
      <c r="N137">
        <v>0.18497262423788299</v>
      </c>
      <c r="O137">
        <v>64392.023564887</v>
      </c>
      <c r="P137" s="1">
        <v>0.21165288166246801</v>
      </c>
      <c r="Q137">
        <v>0.15507897810790999</v>
      </c>
      <c r="R137">
        <v>0.63326814022962197</v>
      </c>
      <c r="S137">
        <v>11.252000000000001</v>
      </c>
      <c r="T137">
        <v>81997.156854383502</v>
      </c>
      <c r="U137" s="1">
        <v>122.107900260931</v>
      </c>
      <c r="V137">
        <v>189567.41853922501</v>
      </c>
      <c r="W137" s="1">
        <v>0.65760939103154004</v>
      </c>
      <c r="X137">
        <v>8.0775650051385997E-2</v>
      </c>
      <c r="Y137">
        <v>0.26161495891707498</v>
      </c>
      <c r="Z137">
        <v>0.34239060896846102</v>
      </c>
      <c r="AA137">
        <v>189.567418539225</v>
      </c>
      <c r="AB137">
        <v>3958.3984805483501</v>
      </c>
      <c r="AC137" s="1">
        <v>343.84459489887502</v>
      </c>
      <c r="AD137">
        <v>139896.16851757499</v>
      </c>
      <c r="AE137" s="1" t="e">
        <v>#N/A</v>
      </c>
      <c r="AF137">
        <v>36725.525000000001</v>
      </c>
      <c r="AG137" s="1">
        <v>54308.343218157999</v>
      </c>
      <c r="AH137" s="1">
        <v>23.8804690250611</v>
      </c>
      <c r="AI137">
        <v>20.074243022344898</v>
      </c>
      <c r="AJ137">
        <v>20.8561735835804</v>
      </c>
      <c r="AK137">
        <v>0.83</v>
      </c>
      <c r="AL137">
        <v>0.70879075000000002</v>
      </c>
      <c r="AM137">
        <v>0.75932169999999999</v>
      </c>
      <c r="AN137">
        <v>8.3383218476502097E-3</v>
      </c>
      <c r="AO137">
        <v>0.79970829513549002</v>
      </c>
      <c r="AP137">
        <v>2256.8068322394902</v>
      </c>
      <c r="AQ137" s="1">
        <v>4050.5682664391902</v>
      </c>
      <c r="AR137" s="1">
        <v>10353.5587693011</v>
      </c>
      <c r="AS137" s="1">
        <v>901.06382287429801</v>
      </c>
      <c r="AT137" s="1">
        <v>550.15899028143201</v>
      </c>
      <c r="AU137">
        <v>18112.156681135501</v>
      </c>
      <c r="AV137" s="1">
        <v>12402.1628003896</v>
      </c>
      <c r="AW137" s="1">
        <v>0.61178066775999995</v>
      </c>
      <c r="AX137">
        <v>3478.5107901399701</v>
      </c>
      <c r="AY137" s="1">
        <v>0.17397381041000001</v>
      </c>
      <c r="AZ137">
        <v>1020.28333467622</v>
      </c>
      <c r="BA137">
        <v>4.971044333E-2</v>
      </c>
      <c r="BB137">
        <v>3339.96249810773</v>
      </c>
      <c r="BC137" s="1">
        <v>0.16453507848000001</v>
      </c>
      <c r="BD137">
        <v>20240.9194233136</v>
      </c>
      <c r="BE137" s="1">
        <v>0.52436294525718297</v>
      </c>
      <c r="BF137">
        <v>0.25149383700626399</v>
      </c>
      <c r="BG137">
        <v>0.15417497611940201</v>
      </c>
      <c r="BH137">
        <v>4.0073498621275697E-2</v>
      </c>
      <c r="BI137">
        <v>2.98947429958751E-2</v>
      </c>
    </row>
    <row r="138" spans="1:61" x14ac:dyDescent="0.35">
      <c r="A138" t="s">
        <v>1393</v>
      </c>
      <c r="B138" t="s">
        <v>761</v>
      </c>
      <c r="C138">
        <v>25.45</v>
      </c>
      <c r="D138">
        <v>332.15878702854599</v>
      </c>
      <c r="E138">
        <v>7574.4582017499997</v>
      </c>
      <c r="F138">
        <v>1.30564447133894E-2</v>
      </c>
      <c r="G138">
        <v>0.425455730702052</v>
      </c>
      <c r="H138">
        <v>2.0435138749586301E-3</v>
      </c>
      <c r="I138">
        <v>0.14163624150225099</v>
      </c>
      <c r="J138">
        <v>0.30056183587708601</v>
      </c>
      <c r="K138">
        <v>0.120332125616846</v>
      </c>
      <c r="L138">
        <v>0.97167793183957296</v>
      </c>
      <c r="M138">
        <v>6.4032206637685093E-2</v>
      </c>
      <c r="N138">
        <v>0.20591541720492701</v>
      </c>
      <c r="O138">
        <v>70809.37481116</v>
      </c>
      <c r="P138" s="1">
        <v>0.24591251728046201</v>
      </c>
      <c r="Q138">
        <v>0.20253046106507799</v>
      </c>
      <c r="R138">
        <v>0.55155702165446097</v>
      </c>
      <c r="S138">
        <v>105.89149999999999</v>
      </c>
      <c r="T138">
        <v>92859.847375344005</v>
      </c>
      <c r="U138" s="1">
        <v>90.879857499255294</v>
      </c>
      <c r="V138">
        <v>155063.103858666</v>
      </c>
      <c r="W138" s="1">
        <v>0.667983890130741</v>
      </c>
      <c r="X138">
        <v>0.25623526279283798</v>
      </c>
      <c r="Y138">
        <v>7.5780847076421007E-2</v>
      </c>
      <c r="Z138">
        <v>0.332016109869259</v>
      </c>
      <c r="AA138">
        <v>155.06310385866601</v>
      </c>
      <c r="AB138">
        <v>6022.3064575587796</v>
      </c>
      <c r="AC138" s="1">
        <v>620.44542080843598</v>
      </c>
      <c r="AD138">
        <v>83729.043075634007</v>
      </c>
      <c r="AE138" s="1" t="e">
        <v>#N/A</v>
      </c>
      <c r="AF138">
        <v>31972.95</v>
      </c>
      <c r="AG138" s="1">
        <v>45811.4224385243</v>
      </c>
      <c r="AH138" s="1">
        <v>60.707236325566001</v>
      </c>
      <c r="AI138">
        <v>34.600883606087898</v>
      </c>
      <c r="AJ138">
        <v>44.262159341365198</v>
      </c>
      <c r="AK138">
        <v>2.2955000000000001</v>
      </c>
      <c r="AL138">
        <v>1.6972604499999999</v>
      </c>
      <c r="AM138">
        <v>2.0230332</v>
      </c>
      <c r="AN138">
        <v>7.1053212906563204E-2</v>
      </c>
      <c r="AO138" s="1">
        <v>1.1949077066962499</v>
      </c>
      <c r="AP138">
        <v>2843.4320568299299</v>
      </c>
      <c r="AQ138" s="1">
        <v>4272.4076481316997</v>
      </c>
      <c r="AR138" s="1">
        <v>10588.3228618087</v>
      </c>
      <c r="AS138" s="1">
        <v>1518.5774840653401</v>
      </c>
      <c r="AT138">
        <v>806.20958085297104</v>
      </c>
      <c r="AU138">
        <v>20028.949631688702</v>
      </c>
      <c r="AV138" s="1">
        <v>10598.1790161771</v>
      </c>
      <c r="AW138" s="1">
        <v>0.48795284518499998</v>
      </c>
      <c r="AX138">
        <v>5283.4328488254196</v>
      </c>
      <c r="AY138" s="1">
        <v>0.24264700113000001</v>
      </c>
      <c r="AZ138">
        <v>994.06009138100501</v>
      </c>
      <c r="BA138">
        <v>4.6772920240000002E-2</v>
      </c>
      <c r="BB138">
        <v>4980.8950429795104</v>
      </c>
      <c r="BC138" s="1">
        <v>0.22262723342999999</v>
      </c>
      <c r="BD138">
        <v>21856.566999363102</v>
      </c>
      <c r="BE138" s="1">
        <v>0.56162630607667596</v>
      </c>
      <c r="BF138">
        <v>0.22779483537194301</v>
      </c>
      <c r="BG138">
        <v>0.16768946176386501</v>
      </c>
      <c r="BH138">
        <v>3.0173634740901199E-2</v>
      </c>
      <c r="BI138">
        <v>1.2715762046615601E-2</v>
      </c>
    </row>
    <row r="139" spans="1:61" x14ac:dyDescent="0.35">
      <c r="A139" t="s">
        <v>1394</v>
      </c>
      <c r="B139" t="s">
        <v>762</v>
      </c>
      <c r="C139">
        <v>13</v>
      </c>
      <c r="D139">
        <v>206.80417740946999</v>
      </c>
      <c r="E139">
        <v>2079.9304804499998</v>
      </c>
      <c r="F139">
        <v>3.61640264964617E-2</v>
      </c>
      <c r="G139">
        <v>9.5922992499927598E-2</v>
      </c>
      <c r="H139" t="e">
        <v>#N/A</v>
      </c>
      <c r="I139">
        <v>7.9970835308523405E-2</v>
      </c>
      <c r="J139">
        <v>0.72382587317110902</v>
      </c>
      <c r="K139">
        <v>6.8936289093206704E-2</v>
      </c>
      <c r="L139">
        <v>0.47682670578438402</v>
      </c>
      <c r="M139">
        <v>3.45837072304171E-2</v>
      </c>
      <c r="N139">
        <v>0.15981156956252501</v>
      </c>
      <c r="O139">
        <v>73591.967701702495</v>
      </c>
      <c r="P139" s="1">
        <v>0.19114908031809499</v>
      </c>
      <c r="Q139">
        <v>0.155370207569139</v>
      </c>
      <c r="R139">
        <v>0.65348071211276604</v>
      </c>
      <c r="S139">
        <v>17.873000000000001</v>
      </c>
      <c r="T139">
        <v>95741.632430027996</v>
      </c>
      <c r="U139" s="1">
        <v>119.078125684585</v>
      </c>
      <c r="V139">
        <v>270197.38818562398</v>
      </c>
      <c r="W139" s="1">
        <v>0.72822127534311698</v>
      </c>
      <c r="X139">
        <v>0.22996674282049001</v>
      </c>
      <c r="Y139">
        <v>4.1811981836393203E-2</v>
      </c>
      <c r="Z139">
        <v>0.27177872465688302</v>
      </c>
      <c r="AA139">
        <v>270.19738818562399</v>
      </c>
      <c r="AB139">
        <v>10286.9055591585</v>
      </c>
      <c r="AC139" s="1">
        <v>964.46854377148304</v>
      </c>
      <c r="AD139">
        <v>204037.57315168399</v>
      </c>
      <c r="AE139" s="1" t="e">
        <v>#N/A</v>
      </c>
      <c r="AF139">
        <v>43899.55</v>
      </c>
      <c r="AG139" s="1">
        <v>68810.019259128196</v>
      </c>
      <c r="AH139" s="1">
        <v>68.757270046484706</v>
      </c>
      <c r="AI139">
        <v>34.197107906988499</v>
      </c>
      <c r="AJ139">
        <v>45.521840046358697</v>
      </c>
      <c r="AK139">
        <v>2.1615000000000002</v>
      </c>
      <c r="AL139">
        <v>1.5087081499999999</v>
      </c>
      <c r="AM139">
        <v>1.86335575</v>
      </c>
      <c r="AN139">
        <v>25.465255084806699</v>
      </c>
      <c r="AO139" s="1">
        <v>1.0027369746913699</v>
      </c>
      <c r="AP139">
        <v>2251.8214277111701</v>
      </c>
      <c r="AQ139" s="1">
        <v>2787.7368184196598</v>
      </c>
      <c r="AR139" s="1">
        <v>9171.8915029932596</v>
      </c>
      <c r="AS139" s="1">
        <v>1136.1650305826199</v>
      </c>
      <c r="AT139">
        <v>426.25047058585199</v>
      </c>
      <c r="AU139">
        <v>15773.8652502926</v>
      </c>
      <c r="AV139" s="1">
        <v>5455.0756234631399</v>
      </c>
      <c r="AW139" s="1">
        <v>0.31458170421999998</v>
      </c>
      <c r="AX139">
        <v>9294.9733646806599</v>
      </c>
      <c r="AY139" s="1">
        <v>0.51909264484999995</v>
      </c>
      <c r="AZ139">
        <v>1421.0697460828501</v>
      </c>
      <c r="BA139">
        <v>8.0506284065000003E-2</v>
      </c>
      <c r="BB139">
        <v>1520.0371608258799</v>
      </c>
      <c r="BC139" s="1">
        <v>8.5819366884999998E-2</v>
      </c>
      <c r="BD139">
        <v>17691.1558950525</v>
      </c>
      <c r="BE139" s="1">
        <v>0.561754850491197</v>
      </c>
      <c r="BF139">
        <v>0.22654748453141699</v>
      </c>
      <c r="BG139">
        <v>0.16572691277562501</v>
      </c>
      <c r="BH139">
        <v>2.94369215172724E-2</v>
      </c>
      <c r="BI139">
        <v>1.6533830684488101E-2</v>
      </c>
    </row>
    <row r="140" spans="1:61" x14ac:dyDescent="0.35">
      <c r="A140" t="s">
        <v>1395</v>
      </c>
      <c r="B140" t="s">
        <v>763</v>
      </c>
      <c r="C140">
        <v>40.549999999999997</v>
      </c>
      <c r="D140">
        <v>63.720968148186003</v>
      </c>
      <c r="E140">
        <v>2237.7266172999998</v>
      </c>
      <c r="F140">
        <v>1.2741730587963599E-2</v>
      </c>
      <c r="G140">
        <v>6.5548697843634193E-2</v>
      </c>
      <c r="H140">
        <v>2.63548443244105E-3</v>
      </c>
      <c r="I140">
        <v>0.101890481067288</v>
      </c>
      <c r="J140">
        <v>0.73608962755725904</v>
      </c>
      <c r="K140">
        <v>8.4403549906112402E-2</v>
      </c>
      <c r="L140">
        <v>0.57521725227623799</v>
      </c>
      <c r="M140">
        <v>3.21898734885218E-2</v>
      </c>
      <c r="N140">
        <v>0.17273431642380799</v>
      </c>
      <c r="O140">
        <v>67902.396342679</v>
      </c>
      <c r="P140" s="1">
        <v>0.20405533547239099</v>
      </c>
      <c r="Q140">
        <v>0.16552810013778599</v>
      </c>
      <c r="R140">
        <v>0.63041656438982296</v>
      </c>
      <c r="S140">
        <v>18.119</v>
      </c>
      <c r="T140">
        <v>92758.179405796996</v>
      </c>
      <c r="U140" s="1">
        <v>125.89746346177201</v>
      </c>
      <c r="V140">
        <v>247392.335972876</v>
      </c>
      <c r="W140" s="1">
        <v>0.72820882345897797</v>
      </c>
      <c r="X140">
        <v>0.216491037260855</v>
      </c>
      <c r="Y140">
        <v>5.5300139280166402E-2</v>
      </c>
      <c r="Z140">
        <v>0.27179117654102197</v>
      </c>
      <c r="AA140">
        <v>247.392335972876</v>
      </c>
      <c r="AB140">
        <v>7201.6640476739203</v>
      </c>
      <c r="AC140" s="1">
        <v>726.48219765957595</v>
      </c>
      <c r="AD140">
        <v>174210.47247909399</v>
      </c>
      <c r="AE140" s="1" t="e">
        <v>#N/A</v>
      </c>
      <c r="AF140">
        <v>39076.85</v>
      </c>
      <c r="AG140" s="1">
        <v>61853.778989415398</v>
      </c>
      <c r="AH140" s="1">
        <v>48.9082679055075</v>
      </c>
      <c r="AI140">
        <v>26.601553049465199</v>
      </c>
      <c r="AJ140">
        <v>34.263863443835199</v>
      </c>
      <c r="AK140">
        <v>2.21</v>
      </c>
      <c r="AL140">
        <v>1.18604555</v>
      </c>
      <c r="AM140">
        <v>1.84535275</v>
      </c>
      <c r="AN140">
        <v>256.16291652766103</v>
      </c>
      <c r="AO140" s="1">
        <v>0.98745394375069495</v>
      </c>
      <c r="AP140">
        <v>1916.3945224597401</v>
      </c>
      <c r="AQ140" s="1">
        <v>2864.9452719710598</v>
      </c>
      <c r="AR140" s="1">
        <v>8976.9253287803404</v>
      </c>
      <c r="AS140" s="1">
        <v>1042.16849040173</v>
      </c>
      <c r="AT140">
        <v>550.85431693026396</v>
      </c>
      <c r="AU140">
        <v>15351.2879305431</v>
      </c>
      <c r="AV140" s="1">
        <v>6834.8954646295097</v>
      </c>
      <c r="AW140" s="1">
        <v>0.418341737065</v>
      </c>
      <c r="AX140">
        <v>6547.1255624775004</v>
      </c>
      <c r="AY140" s="1">
        <v>0.38633411909999998</v>
      </c>
      <c r="AZ140">
        <v>1212.6541648351999</v>
      </c>
      <c r="BA140">
        <v>7.1836387655E-2</v>
      </c>
      <c r="BB140">
        <v>2053.34237063312</v>
      </c>
      <c r="BC140" s="1">
        <v>0.12348775617</v>
      </c>
      <c r="BD140">
        <v>16648.0175625753</v>
      </c>
      <c r="BE140" s="1">
        <v>0.54959435689053904</v>
      </c>
      <c r="BF140">
        <v>0.232991055667571</v>
      </c>
      <c r="BG140">
        <v>0.167456888765286</v>
      </c>
      <c r="BH140">
        <v>3.2643296768506302E-2</v>
      </c>
      <c r="BI140">
        <v>1.7314401908097798E-2</v>
      </c>
    </row>
    <row r="141" spans="1:61" x14ac:dyDescent="0.35">
      <c r="A141" t="s">
        <v>1396</v>
      </c>
      <c r="B141" t="s">
        <v>764</v>
      </c>
      <c r="C141">
        <v>30.3</v>
      </c>
      <c r="D141">
        <v>177.13472599645101</v>
      </c>
      <c r="E141">
        <v>4841.8952706999999</v>
      </c>
      <c r="F141">
        <v>3.2259727853438502E-2</v>
      </c>
      <c r="G141">
        <v>7.6252927245125404E-2</v>
      </c>
      <c r="H141">
        <v>2.44712639225318E-3</v>
      </c>
      <c r="I141">
        <v>5.8985236508991901E-2</v>
      </c>
      <c r="J141">
        <v>0.768928268699406</v>
      </c>
      <c r="K141">
        <v>6.2138523192238199E-2</v>
      </c>
      <c r="L141">
        <v>0.34693789797987001</v>
      </c>
      <c r="M141">
        <v>2.7090029585044501E-2</v>
      </c>
      <c r="N141">
        <v>0.153845416706618</v>
      </c>
      <c r="O141">
        <v>79243.282154888002</v>
      </c>
      <c r="P141" s="1">
        <v>0.16013917615048701</v>
      </c>
      <c r="Q141">
        <v>0.150685615171263</v>
      </c>
      <c r="R141">
        <v>0.68917520867825</v>
      </c>
      <c r="S141">
        <v>35.069000000000003</v>
      </c>
      <c r="T141">
        <v>104255.533351237</v>
      </c>
      <c r="U141" s="1">
        <v>144.447903095844</v>
      </c>
      <c r="V141">
        <v>300863.81047384703</v>
      </c>
      <c r="W141" s="1">
        <v>0.76977973070695205</v>
      </c>
      <c r="X141">
        <v>0.18345792882402101</v>
      </c>
      <c r="Y141">
        <v>4.6762340469026199E-2</v>
      </c>
      <c r="Z141">
        <v>0.23022026929304801</v>
      </c>
      <c r="AA141">
        <v>300.86381047384702</v>
      </c>
      <c r="AB141">
        <v>10449.4567923986</v>
      </c>
      <c r="AC141" s="1">
        <v>1040.11655004304</v>
      </c>
      <c r="AD141">
        <v>241888.11753851999</v>
      </c>
      <c r="AE141" s="1" t="e">
        <v>#N/A</v>
      </c>
      <c r="AF141">
        <v>48145.9</v>
      </c>
      <c r="AG141" s="1">
        <v>84948.4671175166</v>
      </c>
      <c r="AH141" s="1">
        <v>62.373706587505801</v>
      </c>
      <c r="AI141">
        <v>32.080985424779101</v>
      </c>
      <c r="AJ141">
        <v>38.288185308078603</v>
      </c>
      <c r="AK141">
        <v>2.3740000000000001</v>
      </c>
      <c r="AL141">
        <v>1.9248742000000001</v>
      </c>
      <c r="AM141">
        <v>2.1776091499999999</v>
      </c>
      <c r="AN141">
        <v>175.488032850271</v>
      </c>
      <c r="AO141" s="1">
        <v>0.86403058984939496</v>
      </c>
      <c r="AP141">
        <v>1895.02687751074</v>
      </c>
      <c r="AQ141" s="1">
        <v>2791.3153391117398</v>
      </c>
      <c r="AR141" s="1">
        <v>9037.1381890901393</v>
      </c>
      <c r="AS141" s="1">
        <v>1183.42546347955</v>
      </c>
      <c r="AT141">
        <v>514.32675208088995</v>
      </c>
      <c r="AU141">
        <v>15421.2326212731</v>
      </c>
      <c r="AV141" s="1">
        <v>4263.3580235422496</v>
      </c>
      <c r="AW141" s="1">
        <v>0.27230540566</v>
      </c>
      <c r="AX141">
        <v>9247.9586926050106</v>
      </c>
      <c r="AY141" s="1">
        <v>0.56757069463499998</v>
      </c>
      <c r="AZ141">
        <v>1440.6501547426401</v>
      </c>
      <c r="BA141">
        <v>9.1963605109999999E-2</v>
      </c>
      <c r="BB141">
        <v>1073.7332841412999</v>
      </c>
      <c r="BC141" s="1">
        <v>6.8160294595000004E-2</v>
      </c>
      <c r="BD141">
        <v>16025.7001550312</v>
      </c>
      <c r="BE141" s="1">
        <v>0.584885510309751</v>
      </c>
      <c r="BF141">
        <v>0.243707688847073</v>
      </c>
      <c r="BG141">
        <v>0.12691373707968501</v>
      </c>
      <c r="BH141">
        <v>2.8156035247198799E-2</v>
      </c>
      <c r="BI141">
        <v>1.63370285162922E-2</v>
      </c>
    </row>
    <row r="142" spans="1:61" x14ac:dyDescent="0.35">
      <c r="A142" t="s">
        <v>1397</v>
      </c>
      <c r="B142" t="s">
        <v>765</v>
      </c>
      <c r="C142">
        <v>48.95</v>
      </c>
      <c r="D142">
        <v>29.4270385581423</v>
      </c>
      <c r="E142">
        <v>1077.0689743</v>
      </c>
      <c r="F142">
        <v>1.2911788374384101E-2</v>
      </c>
      <c r="G142">
        <v>2.9933106440716999E-2</v>
      </c>
      <c r="H142" t="e">
        <v>#N/A</v>
      </c>
      <c r="I142">
        <v>4.4917575375900499E-2</v>
      </c>
      <c r="J142">
        <v>0.87650427268477804</v>
      </c>
      <c r="K142">
        <v>5.4048699992279202E-2</v>
      </c>
      <c r="L142">
        <v>0.53891019443527699</v>
      </c>
      <c r="M142">
        <v>1.8439441271701398E-2</v>
      </c>
      <c r="N142">
        <v>0.162921727853893</v>
      </c>
      <c r="O142">
        <v>63963.4266972115</v>
      </c>
      <c r="P142" s="1">
        <v>0.18953888700190699</v>
      </c>
      <c r="Q142">
        <v>0.187538352173375</v>
      </c>
      <c r="R142">
        <v>0.62292276082471798</v>
      </c>
      <c r="S142">
        <v>10.1425</v>
      </c>
      <c r="T142">
        <v>83296.961204163497</v>
      </c>
      <c r="U142" s="1">
        <v>107.475430538878</v>
      </c>
      <c r="V142">
        <v>241862.85758380801</v>
      </c>
      <c r="W142" s="1">
        <v>0.73178768683391504</v>
      </c>
      <c r="X142">
        <v>0.15896698441214699</v>
      </c>
      <c r="Y142">
        <v>0.109245328753938</v>
      </c>
      <c r="Z142">
        <v>0.26821231316608501</v>
      </c>
      <c r="AA142">
        <v>241.86285758380799</v>
      </c>
      <c r="AB142">
        <v>7045.9073645179496</v>
      </c>
      <c r="AC142" s="1">
        <v>652.72786504168698</v>
      </c>
      <c r="AD142">
        <v>184988.40963321799</v>
      </c>
      <c r="AE142" s="1" t="e">
        <v>#N/A</v>
      </c>
      <c r="AF142">
        <v>39606.324999999997</v>
      </c>
      <c r="AG142" s="1">
        <v>63599.874387430202</v>
      </c>
      <c r="AH142" s="1">
        <v>40.5915089390814</v>
      </c>
      <c r="AI142">
        <v>23.880441678040999</v>
      </c>
      <c r="AJ142">
        <v>27.9702926875988</v>
      </c>
      <c r="AK142">
        <v>1.5525</v>
      </c>
      <c r="AL142">
        <v>0.89617950000000002</v>
      </c>
      <c r="AM142">
        <v>1.3059199500000001</v>
      </c>
      <c r="AN142">
        <v>926.98694960027603</v>
      </c>
      <c r="AO142" s="1">
        <v>1.1121724630922001</v>
      </c>
      <c r="AP142">
        <v>2054.1497002738201</v>
      </c>
      <c r="AQ142" s="1">
        <v>3012.4816247601698</v>
      </c>
      <c r="AR142" s="1">
        <v>8890.7056987266005</v>
      </c>
      <c r="AS142" s="1">
        <v>1029.8290032084301</v>
      </c>
      <c r="AT142" s="1">
        <v>496.88187158923199</v>
      </c>
      <c r="AU142">
        <v>15484.047898558299</v>
      </c>
      <c r="AV142" s="1">
        <v>7853.3542227531998</v>
      </c>
      <c r="AW142" s="1">
        <v>0.43872043769000002</v>
      </c>
      <c r="AX142">
        <v>6724.4394053109199</v>
      </c>
      <c r="AY142" s="1">
        <v>0.36636820190500002</v>
      </c>
      <c r="AZ142">
        <v>1591.86135593473</v>
      </c>
      <c r="BA142">
        <v>8.5061428580000001E-2</v>
      </c>
      <c r="BB142">
        <v>1953.46840951586</v>
      </c>
      <c r="BC142" s="1">
        <v>0.10984993181</v>
      </c>
      <c r="BD142">
        <v>18123.123393514699</v>
      </c>
      <c r="BE142" s="1">
        <v>0.53480677558978695</v>
      </c>
      <c r="BF142">
        <v>0.22904176113637001</v>
      </c>
      <c r="BG142">
        <v>0.17651418798944099</v>
      </c>
      <c r="BH142">
        <v>3.3911538835260602E-2</v>
      </c>
      <c r="BI142">
        <v>2.5725736449141001E-2</v>
      </c>
    </row>
    <row r="143" spans="1:61" x14ac:dyDescent="0.35">
      <c r="A143" t="s">
        <v>1398</v>
      </c>
      <c r="B143" t="s">
        <v>766</v>
      </c>
      <c r="C143">
        <v>40.200000000000003</v>
      </c>
      <c r="D143">
        <v>71.953019645089</v>
      </c>
      <c r="E143">
        <v>2369.3073724000001</v>
      </c>
      <c r="F143">
        <v>2.0334484026213798E-2</v>
      </c>
      <c r="G143">
        <v>5.8173569687736897E-2</v>
      </c>
      <c r="H143" t="e">
        <v>#N/A</v>
      </c>
      <c r="I143">
        <v>8.6625244175445301E-2</v>
      </c>
      <c r="J143">
        <v>0.76691283714381397</v>
      </c>
      <c r="K143">
        <v>6.6868212475054201E-2</v>
      </c>
      <c r="L143">
        <v>0.45778372427738201</v>
      </c>
      <c r="M143">
        <v>2.6772259005709401E-2</v>
      </c>
      <c r="N143">
        <v>0.152382679139732</v>
      </c>
      <c r="O143">
        <v>72486.788785616998</v>
      </c>
      <c r="P143" s="1">
        <v>0.18661366869731999</v>
      </c>
      <c r="Q143">
        <v>0.163336197604456</v>
      </c>
      <c r="R143">
        <v>0.65005013369822395</v>
      </c>
      <c r="S143">
        <v>19.311</v>
      </c>
      <c r="T143">
        <v>93616.178377121003</v>
      </c>
      <c r="U143" s="1">
        <v>129.21873544008901</v>
      </c>
      <c r="V143">
        <v>274930.46275220101</v>
      </c>
      <c r="W143" s="1">
        <v>0.70904843412691998</v>
      </c>
      <c r="X143">
        <v>0.23624147842951099</v>
      </c>
      <c r="Y143">
        <v>5.4710087443568499E-2</v>
      </c>
      <c r="Z143">
        <v>0.29095156587308002</v>
      </c>
      <c r="AA143">
        <v>274.93046275220098</v>
      </c>
      <c r="AB143">
        <v>9072.2787451004097</v>
      </c>
      <c r="AC143" s="1">
        <v>781.68279028264305</v>
      </c>
      <c r="AD143">
        <v>212187.28833954199</v>
      </c>
      <c r="AE143" s="1" t="e">
        <v>#N/A</v>
      </c>
      <c r="AF143">
        <v>43013.599999999999</v>
      </c>
      <c r="AG143" s="1">
        <v>72280.918803561101</v>
      </c>
      <c r="AH143" s="1">
        <v>56.527640141894501</v>
      </c>
      <c r="AI143">
        <v>29.123597775101299</v>
      </c>
      <c r="AJ143">
        <v>38.479345912004398</v>
      </c>
      <c r="AK143">
        <v>1.9350000000000001</v>
      </c>
      <c r="AL143">
        <v>1.2318937000000001</v>
      </c>
      <c r="AM143">
        <v>1.7188679</v>
      </c>
      <c r="AN143">
        <v>337.68277374682299</v>
      </c>
      <c r="AO143">
        <v>0.91415054479740199</v>
      </c>
      <c r="AP143">
        <v>1982.50975837436</v>
      </c>
      <c r="AQ143" s="1">
        <v>2791.7354052385299</v>
      </c>
      <c r="AR143" s="1">
        <v>9030.0810209561096</v>
      </c>
      <c r="AS143" s="1">
        <v>979.26167765778098</v>
      </c>
      <c r="AT143" s="1">
        <v>440.07203687989698</v>
      </c>
      <c r="AU143">
        <v>15223.6598991067</v>
      </c>
      <c r="AV143" s="1">
        <v>5037.0582628052098</v>
      </c>
      <c r="AW143" s="1">
        <v>0.31334075192999999</v>
      </c>
      <c r="AX143">
        <v>8447.8715529939891</v>
      </c>
      <c r="AY143" s="1">
        <v>0.51276568020000002</v>
      </c>
      <c r="AZ143">
        <v>1333.0786897617299</v>
      </c>
      <c r="BA143">
        <v>8.0197662020000005E-2</v>
      </c>
      <c r="BB143">
        <v>1518.83386509562</v>
      </c>
      <c r="BC143" s="1">
        <v>9.3695905844999997E-2</v>
      </c>
      <c r="BD143">
        <v>16336.842370656501</v>
      </c>
      <c r="BE143" s="1">
        <v>0.56648135629527396</v>
      </c>
      <c r="BF143">
        <v>0.237178699419579</v>
      </c>
      <c r="BG143">
        <v>0.14437326400577899</v>
      </c>
      <c r="BH143">
        <v>3.3532358698404402E-2</v>
      </c>
      <c r="BI143">
        <v>1.8434321580963801E-2</v>
      </c>
    </row>
    <row r="144" spans="1:61" x14ac:dyDescent="0.35">
      <c r="A144" t="s">
        <v>1399</v>
      </c>
      <c r="B144" t="s">
        <v>767</v>
      </c>
      <c r="C144">
        <v>33.950000000000003</v>
      </c>
      <c r="D144">
        <v>263.32401131751402</v>
      </c>
      <c r="E144">
        <v>8713.2232667499993</v>
      </c>
      <c r="F144">
        <v>0.101738558727912</v>
      </c>
      <c r="G144">
        <v>0.10199369394427001</v>
      </c>
      <c r="H144">
        <v>2.4219979771854601E-3</v>
      </c>
      <c r="I144">
        <v>6.9526274519201001E-2</v>
      </c>
      <c r="J144">
        <v>0.66273936870934602</v>
      </c>
      <c r="K144">
        <v>6.2443932014637903E-2</v>
      </c>
      <c r="L144">
        <v>0.248147222571792</v>
      </c>
      <c r="M144">
        <v>6.08369842527011E-2</v>
      </c>
      <c r="N144">
        <v>0.136498990857255</v>
      </c>
      <c r="O144">
        <v>82288.452961371004</v>
      </c>
      <c r="P144" s="1">
        <v>0.18767522284001401</v>
      </c>
      <c r="Q144">
        <v>0.17746538918550001</v>
      </c>
      <c r="R144">
        <v>0.63485938797448604</v>
      </c>
      <c r="S144">
        <v>55.822499999999998</v>
      </c>
      <c r="T144">
        <v>110309.33941542701</v>
      </c>
      <c r="U144" s="1">
        <v>162.29075834443501</v>
      </c>
      <c r="V144">
        <v>312189.874334822</v>
      </c>
      <c r="W144" s="1">
        <v>0.800325137302075</v>
      </c>
      <c r="X144">
        <v>0.17176219654733299</v>
      </c>
      <c r="Y144">
        <v>2.7912666150592201E-2</v>
      </c>
      <c r="Z144">
        <v>0.199674862697925</v>
      </c>
      <c r="AA144">
        <v>312.18987433482198</v>
      </c>
      <c r="AB144">
        <v>11463.606805441301</v>
      </c>
      <c r="AC144" s="1">
        <v>1019.2780236421401</v>
      </c>
      <c r="AD144">
        <v>249422.42610764201</v>
      </c>
      <c r="AE144" s="1" t="e">
        <v>#N/A</v>
      </c>
      <c r="AF144">
        <v>61809.85</v>
      </c>
      <c r="AG144" s="1">
        <v>130266.47850523501</v>
      </c>
      <c r="AH144" s="1">
        <v>75.405443043809896</v>
      </c>
      <c r="AI144">
        <v>33.855057360882803</v>
      </c>
      <c r="AJ144">
        <v>43.731777140135002</v>
      </c>
      <c r="AK144">
        <v>2.1120000000000001</v>
      </c>
      <c r="AL144">
        <v>1.2944251499999999</v>
      </c>
      <c r="AM144">
        <v>1.5799652</v>
      </c>
      <c r="AN144">
        <v>209.295297747615</v>
      </c>
      <c r="AO144" s="1">
        <v>0.71293108108596304</v>
      </c>
      <c r="AP144">
        <v>1847.7356370528601</v>
      </c>
      <c r="AQ144" s="1">
        <v>2599.6449196946801</v>
      </c>
      <c r="AR144" s="1">
        <v>9415.8376917939495</v>
      </c>
      <c r="AS144" s="1">
        <v>1234.2768133873601</v>
      </c>
      <c r="AT144">
        <v>467.60745338316298</v>
      </c>
      <c r="AU144">
        <v>15565.102515312001</v>
      </c>
      <c r="AV144" s="1">
        <v>3477.5086884807902</v>
      </c>
      <c r="AW144" s="1">
        <v>0.217477449815</v>
      </c>
      <c r="AX144">
        <v>10192.026594254199</v>
      </c>
      <c r="AY144" s="1">
        <v>0.61770624803999996</v>
      </c>
      <c r="AZ144">
        <v>1771.84955475881</v>
      </c>
      <c r="BA144">
        <v>0.10892288074500001</v>
      </c>
      <c r="BB144">
        <v>907.29745517974504</v>
      </c>
      <c r="BC144" s="1">
        <v>5.5893421399999997E-2</v>
      </c>
      <c r="BD144">
        <v>16348.6822926736</v>
      </c>
      <c r="BE144" s="1">
        <v>0.60462182272931397</v>
      </c>
      <c r="BF144">
        <v>0.230575823331435</v>
      </c>
      <c r="BG144">
        <v>0.113132272380517</v>
      </c>
      <c r="BH144">
        <v>3.1707363292190101E-2</v>
      </c>
      <c r="BI144">
        <v>1.9962718266544301E-2</v>
      </c>
    </row>
    <row r="145" spans="1:61" x14ac:dyDescent="0.35">
      <c r="A145" t="s">
        <v>1400</v>
      </c>
      <c r="B145" t="s">
        <v>768</v>
      </c>
      <c r="C145">
        <v>9.6</v>
      </c>
      <c r="D145">
        <v>337.79020824439101</v>
      </c>
      <c r="E145">
        <v>2401.70254725</v>
      </c>
      <c r="F145">
        <v>8.3429574635858796E-3</v>
      </c>
      <c r="G145">
        <v>0.464913305094594</v>
      </c>
      <c r="H145">
        <v>2.5556736026634999E-3</v>
      </c>
      <c r="I145">
        <v>0.14864143147019901</v>
      </c>
      <c r="J145">
        <v>0.28132043175051202</v>
      </c>
      <c r="K145">
        <v>0.112232372088529</v>
      </c>
      <c r="L145">
        <v>0.98880684358514603</v>
      </c>
      <c r="M145">
        <v>6.3325805090420295E-2</v>
      </c>
      <c r="N145">
        <v>0.19720594200164601</v>
      </c>
      <c r="O145">
        <v>67923.020945615994</v>
      </c>
      <c r="P145" s="1">
        <v>0.23923613383508899</v>
      </c>
      <c r="Q145">
        <v>0.20406333935044901</v>
      </c>
      <c r="R145">
        <v>0.55670052681446203</v>
      </c>
      <c r="S145">
        <v>32.544499999999999</v>
      </c>
      <c r="T145">
        <v>90737.524832505005</v>
      </c>
      <c r="U145" s="1">
        <v>82.712763001593601</v>
      </c>
      <c r="V145">
        <v>150030.12883625799</v>
      </c>
      <c r="W145" s="1">
        <v>0.63994789763990301</v>
      </c>
      <c r="X145">
        <v>0.28132734639503798</v>
      </c>
      <c r="Y145">
        <v>7.8724755965058402E-2</v>
      </c>
      <c r="Z145">
        <v>0.36005210236009699</v>
      </c>
      <c r="AA145">
        <v>150.030128836258</v>
      </c>
      <c r="AB145">
        <v>5729.1875626249303</v>
      </c>
      <c r="AC145" s="1">
        <v>560.44371731727699</v>
      </c>
      <c r="AD145">
        <v>78402.974449119298</v>
      </c>
      <c r="AE145" s="1" t="e">
        <v>#N/A</v>
      </c>
      <c r="AF145">
        <v>31355.3</v>
      </c>
      <c r="AG145" s="1">
        <v>44799.841298862899</v>
      </c>
      <c r="AH145" s="1">
        <v>57.699210875080098</v>
      </c>
      <c r="AI145">
        <v>32.9859271243281</v>
      </c>
      <c r="AJ145">
        <v>41.206974303366799</v>
      </c>
      <c r="AK145">
        <v>1.9830000000000001</v>
      </c>
      <c r="AL145">
        <v>1.4232627499999999</v>
      </c>
      <c r="AM145">
        <v>1.7348576499999999</v>
      </c>
      <c r="AN145">
        <v>0</v>
      </c>
      <c r="AO145" s="1">
        <v>1.1448295700403801</v>
      </c>
      <c r="AP145">
        <v>3039.3342366884899</v>
      </c>
      <c r="AQ145" s="1">
        <v>4410.3987976088201</v>
      </c>
      <c r="AR145" s="1">
        <v>10525.345426862001</v>
      </c>
      <c r="AS145" s="1">
        <v>1386.9601883415</v>
      </c>
      <c r="AT145">
        <v>731.06200556971203</v>
      </c>
      <c r="AU145">
        <v>20093.100655070601</v>
      </c>
      <c r="AV145" s="1">
        <v>11266.0155110864</v>
      </c>
      <c r="AW145" s="1">
        <v>0.51410770523000004</v>
      </c>
      <c r="AX145">
        <v>5059.2926099954102</v>
      </c>
      <c r="AY145" s="1">
        <v>0.2181377608</v>
      </c>
      <c r="AZ145">
        <v>1430.05635648263</v>
      </c>
      <c r="BA145">
        <v>6.1269836235E-2</v>
      </c>
      <c r="BB145">
        <v>4574.8227951255503</v>
      </c>
      <c r="BC145" s="1">
        <v>0.20648469774</v>
      </c>
      <c r="BD145">
        <v>22330.18727269</v>
      </c>
      <c r="BE145" s="1">
        <v>0.53791512098765704</v>
      </c>
      <c r="BF145">
        <v>0.227488617847522</v>
      </c>
      <c r="BG145">
        <v>0.19041245715965799</v>
      </c>
      <c r="BH145">
        <v>2.91846175331715E-2</v>
      </c>
      <c r="BI145">
        <v>1.4999186471992099E-2</v>
      </c>
    </row>
    <row r="146" spans="1:61" x14ac:dyDescent="0.35">
      <c r="A146" t="s">
        <v>1401</v>
      </c>
      <c r="B146" t="s">
        <v>769</v>
      </c>
      <c r="C146">
        <v>154.9</v>
      </c>
      <c r="D146">
        <v>11.6767443441842</v>
      </c>
      <c r="E146">
        <v>1348.8580702500001</v>
      </c>
      <c r="F146">
        <v>8.1868913215808903E-3</v>
      </c>
      <c r="G146">
        <v>1.1312824485372699E-2</v>
      </c>
      <c r="H146" t="e">
        <v>#N/A</v>
      </c>
      <c r="I146">
        <v>2.3167598205339101E-2</v>
      </c>
      <c r="J146">
        <v>0.93484625149553302</v>
      </c>
      <c r="K146">
        <v>3.1878121681806697E-2</v>
      </c>
      <c r="L146">
        <v>0.55535212707597204</v>
      </c>
      <c r="M146">
        <v>9.9851620637785906E-3</v>
      </c>
      <c r="N146">
        <v>0.16571934030646701</v>
      </c>
      <c r="O146">
        <v>62277.727612054499</v>
      </c>
      <c r="P146" s="1">
        <v>0.19307957995681199</v>
      </c>
      <c r="Q146">
        <v>0.16599379057602701</v>
      </c>
      <c r="R146">
        <v>0.64092662946716095</v>
      </c>
      <c r="S146">
        <v>12.914999999999999</v>
      </c>
      <c r="T146">
        <v>83450.427014465997</v>
      </c>
      <c r="U146" s="1">
        <v>113.430124318631</v>
      </c>
      <c r="V146">
        <v>285828.70081194502</v>
      </c>
      <c r="W146" s="1">
        <v>0.70960572700978397</v>
      </c>
      <c r="X146">
        <v>0.12084759857340401</v>
      </c>
      <c r="Y146">
        <v>0.16954667441681201</v>
      </c>
      <c r="Z146">
        <v>0.29039427299021597</v>
      </c>
      <c r="AA146">
        <v>285.828700811945</v>
      </c>
      <c r="AB146">
        <v>7574.08877512447</v>
      </c>
      <c r="AC146" s="1">
        <v>563.35894348361001</v>
      </c>
      <c r="AD146">
        <v>213541.60113958301</v>
      </c>
      <c r="AE146" s="1" t="e">
        <v>#N/A</v>
      </c>
      <c r="AF146">
        <v>39506</v>
      </c>
      <c r="AG146" s="1">
        <v>62811.795451341801</v>
      </c>
      <c r="AH146" s="1">
        <v>31.1649149013334</v>
      </c>
      <c r="AI146">
        <v>21.5026809312008</v>
      </c>
      <c r="AJ146">
        <v>23.265188789474699</v>
      </c>
      <c r="AK146">
        <v>1.2625</v>
      </c>
      <c r="AL146">
        <v>0.84021920000000005</v>
      </c>
      <c r="AM146">
        <v>1.0788022500000001</v>
      </c>
      <c r="AN146">
        <v>485.568068142313</v>
      </c>
      <c r="AO146" s="1">
        <v>0.98273806968128996</v>
      </c>
      <c r="AP146">
        <v>1999.16730887686</v>
      </c>
      <c r="AQ146" s="1">
        <v>3567.5787403221002</v>
      </c>
      <c r="AR146" s="1">
        <v>8932.3301719329393</v>
      </c>
      <c r="AS146" s="1">
        <v>909.59435989386304</v>
      </c>
      <c r="AT146">
        <v>351.12117324364601</v>
      </c>
      <c r="AU146">
        <v>15759.791754269399</v>
      </c>
      <c r="AV146" s="1">
        <v>8312.6590065209002</v>
      </c>
      <c r="AW146" s="1">
        <v>0.47027776091500001</v>
      </c>
      <c r="AX146">
        <v>6322.6635608681399</v>
      </c>
      <c r="AY146" s="1">
        <v>0.33576674817000002</v>
      </c>
      <c r="AZ146">
        <v>1254.0964808701201</v>
      </c>
      <c r="BA146">
        <v>6.8415773685E-2</v>
      </c>
      <c r="BB146">
        <v>2286.3786492424802</v>
      </c>
      <c r="BC146" s="1">
        <v>0.12553971723499999</v>
      </c>
      <c r="BD146">
        <v>18175.797697501599</v>
      </c>
      <c r="BE146" s="1">
        <v>0.53164981060605399</v>
      </c>
      <c r="BF146">
        <v>0.253870930082643</v>
      </c>
      <c r="BG146">
        <v>0.151622557131076</v>
      </c>
      <c r="BH146">
        <v>4.4148137139536199E-2</v>
      </c>
      <c r="BI146">
        <v>1.8708565040690499E-2</v>
      </c>
    </row>
    <row r="147" spans="1:61" x14ac:dyDescent="0.35">
      <c r="A147" t="s">
        <v>1402</v>
      </c>
      <c r="B147" t="s">
        <v>770</v>
      </c>
      <c r="C147">
        <v>152.05000000000001</v>
      </c>
      <c r="D147">
        <v>6.9718241495528996</v>
      </c>
      <c r="E147">
        <v>938.46306355000002</v>
      </c>
      <c r="F147" t="e">
        <v>#N/A</v>
      </c>
      <c r="G147">
        <v>1.03611147054806E-2</v>
      </c>
      <c r="H147" t="e">
        <v>#N/A</v>
      </c>
      <c r="I147">
        <v>1.8461540645117298E-2</v>
      </c>
      <c r="J147">
        <v>0.95788600229753695</v>
      </c>
      <c r="K147">
        <v>2.3044929726831202E-2</v>
      </c>
      <c r="L147">
        <v>0.49972389677993001</v>
      </c>
      <c r="M147" t="e">
        <v>#N/A</v>
      </c>
      <c r="N147">
        <v>0.156618931359226</v>
      </c>
      <c r="O147">
        <v>63674.829315294497</v>
      </c>
      <c r="P147" s="1">
        <v>0.18571302239589599</v>
      </c>
      <c r="Q147">
        <v>0.16586509952383399</v>
      </c>
      <c r="R147">
        <v>0.64842187808026996</v>
      </c>
      <c r="S147">
        <v>10.015000000000001</v>
      </c>
      <c r="T147">
        <v>85676.503144971997</v>
      </c>
      <c r="U147" s="1">
        <v>102.138720956621</v>
      </c>
      <c r="V147">
        <v>322666.10892839701</v>
      </c>
      <c r="W147" s="1">
        <v>0.67990842611098201</v>
      </c>
      <c r="X147">
        <v>7.2318175298260096E-2</v>
      </c>
      <c r="Y147">
        <v>0.247773398590757</v>
      </c>
      <c r="Z147">
        <v>0.32009157388901799</v>
      </c>
      <c r="AA147">
        <v>322.66610892839702</v>
      </c>
      <c r="AB147">
        <v>9689.2514776507996</v>
      </c>
      <c r="AC147" s="1">
        <v>525.77391048425795</v>
      </c>
      <c r="AD147">
        <v>254854.41917456899</v>
      </c>
      <c r="AE147" s="1" t="e">
        <v>#N/A</v>
      </c>
      <c r="AF147">
        <v>39867.025000000001</v>
      </c>
      <c r="AG147" s="1">
        <v>65705.2419476629</v>
      </c>
      <c r="AH147" s="1">
        <v>32.114252260734801</v>
      </c>
      <c r="AI147">
        <v>21.001234300198199</v>
      </c>
      <c r="AJ147">
        <v>23.657198192533102</v>
      </c>
      <c r="AK147">
        <v>0.875</v>
      </c>
      <c r="AL147">
        <v>0.54488219999999998</v>
      </c>
      <c r="AM147">
        <v>0.69607724999999998</v>
      </c>
      <c r="AN147">
        <v>941.80671456369396</v>
      </c>
      <c r="AO147" s="1">
        <v>1.1059095794256</v>
      </c>
      <c r="AP147">
        <v>2360.8572734146401</v>
      </c>
      <c r="AQ147" s="1">
        <v>3854.43938744548</v>
      </c>
      <c r="AR147" s="1">
        <v>9604.4122547583302</v>
      </c>
      <c r="AS147" s="1">
        <v>884.06853133876996</v>
      </c>
      <c r="AT147">
        <v>537.18546564660699</v>
      </c>
      <c r="AU147">
        <v>17240.962912603802</v>
      </c>
      <c r="AV147" s="1">
        <v>8703.03711397812</v>
      </c>
      <c r="AW147" s="1">
        <v>0.467846071985</v>
      </c>
      <c r="AX147">
        <v>7670.6588148727096</v>
      </c>
      <c r="AY147" s="1">
        <v>0.36655238753000002</v>
      </c>
      <c r="AZ147">
        <v>1483.63202414035</v>
      </c>
      <c r="BA147">
        <v>7.440240729E-2</v>
      </c>
      <c r="BB147">
        <v>1786.6898171579701</v>
      </c>
      <c r="BC147" s="1">
        <v>9.1199133185000003E-2</v>
      </c>
      <c r="BD147">
        <v>19644.017770149101</v>
      </c>
      <c r="BE147" s="1">
        <v>0.52347595834252203</v>
      </c>
      <c r="BF147">
        <v>0.24630848364583</v>
      </c>
      <c r="BG147">
        <v>0.160293152970439</v>
      </c>
      <c r="BH147">
        <v>4.5978348430849303E-2</v>
      </c>
      <c r="BI147">
        <v>2.39440566103599E-2</v>
      </c>
    </row>
    <row r="148" spans="1:61" x14ac:dyDescent="0.35">
      <c r="A148" t="s">
        <v>1916</v>
      </c>
      <c r="B148" t="s">
        <v>771</v>
      </c>
      <c r="C148">
        <v>103.95</v>
      </c>
      <c r="D148">
        <v>12.2848582090598</v>
      </c>
      <c r="E148">
        <v>1166.99229655</v>
      </c>
      <c r="F148" t="e">
        <v>#N/A</v>
      </c>
      <c r="G148">
        <v>7.9645271508850205E-3</v>
      </c>
      <c r="H148" t="e">
        <v>#N/A</v>
      </c>
      <c r="I148">
        <v>2.3552641035515499E-2</v>
      </c>
      <c r="J148">
        <v>0.94523734189042397</v>
      </c>
      <c r="K148">
        <v>2.30905227147029E-2</v>
      </c>
      <c r="L148">
        <v>0.42544905989887699</v>
      </c>
      <c r="M148">
        <v>4.1927316878030099E-2</v>
      </c>
      <c r="N148">
        <v>0.14561580761717399</v>
      </c>
      <c r="O148">
        <v>63109.113531290503</v>
      </c>
      <c r="P148" s="1">
        <v>0.19002004417667001</v>
      </c>
      <c r="Q148">
        <v>0.16450806049319799</v>
      </c>
      <c r="R148">
        <v>0.64547189533013205</v>
      </c>
      <c r="S148">
        <v>11.189</v>
      </c>
      <c r="T148">
        <v>82020.791812608993</v>
      </c>
      <c r="U148" s="1">
        <v>109.49406293302501</v>
      </c>
      <c r="V148">
        <v>265176.66695031599</v>
      </c>
      <c r="W148" s="1">
        <v>0.81838821784603</v>
      </c>
      <c r="X148">
        <v>6.6965469029246202E-2</v>
      </c>
      <c r="Y148">
        <v>0.114646313124723</v>
      </c>
      <c r="Z148">
        <v>0.18161178215397</v>
      </c>
      <c r="AA148">
        <v>265.17666695031602</v>
      </c>
      <c r="AB148">
        <v>6481.9302479610496</v>
      </c>
      <c r="AC148" s="1">
        <v>646.75773747723201</v>
      </c>
      <c r="AD148">
        <v>200548.911498659</v>
      </c>
      <c r="AE148" s="1" t="e">
        <v>#N/A</v>
      </c>
      <c r="AF148">
        <v>40317.175000000003</v>
      </c>
      <c r="AG148" s="1">
        <v>65894.267328500806</v>
      </c>
      <c r="AH148" s="1">
        <v>34.304631616363601</v>
      </c>
      <c r="AI148">
        <v>22.533388012260701</v>
      </c>
      <c r="AJ148">
        <v>23.733207877440002</v>
      </c>
      <c r="AK148">
        <v>1.6975</v>
      </c>
      <c r="AL148">
        <v>0.88546605</v>
      </c>
      <c r="AM148">
        <v>1.27886915</v>
      </c>
      <c r="AN148">
        <v>1239.6370708424299</v>
      </c>
      <c r="AO148">
        <v>1.28332116213309</v>
      </c>
      <c r="AP148">
        <v>1932.69041946264</v>
      </c>
      <c r="AQ148" s="1">
        <v>3334.24301880234</v>
      </c>
      <c r="AR148" s="1">
        <v>8778.46912094859</v>
      </c>
      <c r="AS148" s="1">
        <v>966.57259746025102</v>
      </c>
      <c r="AT148">
        <v>500.78527173643801</v>
      </c>
      <c r="AU148">
        <v>15512.7604284103</v>
      </c>
      <c r="AV148" s="1">
        <v>7844.5595695588499</v>
      </c>
      <c r="AW148" s="1">
        <v>0.45736791855499997</v>
      </c>
      <c r="AX148">
        <v>6503.8174879916296</v>
      </c>
      <c r="AY148" s="1">
        <v>0.36483163161499998</v>
      </c>
      <c r="AZ148">
        <v>1330.0009290581499</v>
      </c>
      <c r="BA148">
        <v>7.5936324905000005E-2</v>
      </c>
      <c r="BB148">
        <v>1817.2239792161199</v>
      </c>
      <c r="BC148" s="1">
        <v>0.10186412491500001</v>
      </c>
      <c r="BD148">
        <v>17495.601965824801</v>
      </c>
      <c r="BE148" s="1">
        <v>0.54307860919817696</v>
      </c>
      <c r="BF148">
        <v>0.25183491711064598</v>
      </c>
      <c r="BG148">
        <v>0.13837795335452699</v>
      </c>
      <c r="BH148">
        <v>4.1000579162270803E-2</v>
      </c>
      <c r="BI148">
        <v>2.5707941174379401E-2</v>
      </c>
    </row>
    <row r="149" spans="1:61" x14ac:dyDescent="0.35">
      <c r="A149" t="s">
        <v>1403</v>
      </c>
      <c r="B149" t="s">
        <v>772</v>
      </c>
      <c r="C149">
        <v>63.95</v>
      </c>
      <c r="D149">
        <v>18.902265764492899</v>
      </c>
      <c r="E149">
        <v>1072.4600528999999</v>
      </c>
      <c r="F149">
        <v>8.8496613882573603E-3</v>
      </c>
      <c r="G149">
        <v>1.08384297591351E-2</v>
      </c>
      <c r="H149" t="e">
        <v>#N/A</v>
      </c>
      <c r="I149">
        <v>3.98980162872846E-2</v>
      </c>
      <c r="J149">
        <v>0.91469374320833696</v>
      </c>
      <c r="K149">
        <v>3.5486913609543598E-2</v>
      </c>
      <c r="L149">
        <v>0.44230274395865299</v>
      </c>
      <c r="M149">
        <v>1.94532897683472E-2</v>
      </c>
      <c r="N149">
        <v>0.155276139291981</v>
      </c>
      <c r="O149">
        <v>64540.581948092004</v>
      </c>
      <c r="P149" s="1">
        <v>0.19911742703605201</v>
      </c>
      <c r="Q149">
        <v>0.17025786567376799</v>
      </c>
      <c r="R149">
        <v>0.63062470729018005</v>
      </c>
      <c r="S149">
        <v>10.211499999999999</v>
      </c>
      <c r="T149">
        <v>88001.343998640994</v>
      </c>
      <c r="U149" s="1">
        <v>111.04966427673401</v>
      </c>
      <c r="V149">
        <v>262425.30887740699</v>
      </c>
      <c r="W149" s="1">
        <v>0.80565243677690901</v>
      </c>
      <c r="X149">
        <v>0.101989239963537</v>
      </c>
      <c r="Y149">
        <v>9.2358323259553607E-2</v>
      </c>
      <c r="Z149">
        <v>0.19434756322309099</v>
      </c>
      <c r="AA149">
        <v>262.42530887740702</v>
      </c>
      <c r="AB149">
        <v>6802.2964405016801</v>
      </c>
      <c r="AC149" s="1">
        <v>678.44327026969802</v>
      </c>
      <c r="AD149">
        <v>203319.95591376699</v>
      </c>
      <c r="AE149" s="1" t="e">
        <v>#N/A</v>
      </c>
      <c r="AF149">
        <v>42615.7</v>
      </c>
      <c r="AG149" s="1">
        <v>68666.7253201493</v>
      </c>
      <c r="AH149" s="1">
        <v>41.939634941442897</v>
      </c>
      <c r="AI149">
        <v>23.021984170703501</v>
      </c>
      <c r="AJ149">
        <v>27.391560193389601</v>
      </c>
      <c r="AK149">
        <v>1.325</v>
      </c>
      <c r="AL149">
        <v>0.96358144999999995</v>
      </c>
      <c r="AM149">
        <v>1.1687867000000001</v>
      </c>
      <c r="AN149">
        <v>1475.4922828425299</v>
      </c>
      <c r="AO149" s="1">
        <v>1.1983488150155199</v>
      </c>
      <c r="AP149">
        <v>2197.21430589996</v>
      </c>
      <c r="AQ149" s="1">
        <v>3078.8505521949601</v>
      </c>
      <c r="AR149" s="1">
        <v>8726.4679803157596</v>
      </c>
      <c r="AS149" s="1">
        <v>952.80557488602994</v>
      </c>
      <c r="AT149">
        <v>509.98989043444999</v>
      </c>
      <c r="AU149">
        <v>15465.328303731199</v>
      </c>
      <c r="AV149" s="1">
        <v>7549.4930510562499</v>
      </c>
      <c r="AW149" s="1">
        <v>0.423326677895</v>
      </c>
      <c r="AX149">
        <v>7232.7225053602997</v>
      </c>
      <c r="AY149" s="1">
        <v>0.39523919591000001</v>
      </c>
      <c r="AZ149">
        <v>1737.8940540062299</v>
      </c>
      <c r="BA149">
        <v>9.5480554295000006E-2</v>
      </c>
      <c r="BB149">
        <v>1539.4900202413701</v>
      </c>
      <c r="BC149" s="1">
        <v>8.5953571879999996E-2</v>
      </c>
      <c r="BD149">
        <v>18059.599630664099</v>
      </c>
      <c r="BE149" s="1">
        <v>0.54718903929285201</v>
      </c>
      <c r="BF149">
        <v>0.23411877016992499</v>
      </c>
      <c r="BG149">
        <v>0.16205082893016301</v>
      </c>
      <c r="BH149">
        <v>3.7778857912425003E-2</v>
      </c>
      <c r="BI149">
        <v>1.8862503694635099E-2</v>
      </c>
    </row>
    <row r="150" spans="1:61" x14ac:dyDescent="0.35">
      <c r="A150" t="s">
        <v>1404</v>
      </c>
      <c r="B150" t="s">
        <v>773</v>
      </c>
      <c r="C150">
        <v>18.55</v>
      </c>
      <c r="D150">
        <v>173.04491178128299</v>
      </c>
      <c r="E150">
        <v>2109.6344210000002</v>
      </c>
      <c r="F150">
        <v>6.1375550936555497E-3</v>
      </c>
      <c r="G150">
        <v>9.9596253078966399E-2</v>
      </c>
      <c r="H150" t="e">
        <v>#N/A</v>
      </c>
      <c r="I150">
        <v>6.0899242668096702E-2</v>
      </c>
      <c r="J150">
        <v>0.71500783346654995</v>
      </c>
      <c r="K150">
        <v>0.11921095250087201</v>
      </c>
      <c r="L150">
        <v>0.96006505057988201</v>
      </c>
      <c r="M150">
        <v>2.8042974220876898E-2</v>
      </c>
      <c r="N150">
        <v>0.19519647162681</v>
      </c>
      <c r="O150">
        <v>65778.326493946995</v>
      </c>
      <c r="P150" s="1">
        <v>0.23157291474823799</v>
      </c>
      <c r="Q150">
        <v>0.16494746025995399</v>
      </c>
      <c r="R150">
        <v>0.60347962499180796</v>
      </c>
      <c r="S150">
        <v>21.755500000000001</v>
      </c>
      <c r="T150">
        <v>87770.003878059506</v>
      </c>
      <c r="U150" s="1">
        <v>105.262530796042</v>
      </c>
      <c r="V150">
        <v>175079.53685067501</v>
      </c>
      <c r="W150" s="1">
        <v>0.67154907401744601</v>
      </c>
      <c r="X150">
        <v>0.22441587585918199</v>
      </c>
      <c r="Y150">
        <v>0.104035050123372</v>
      </c>
      <c r="Z150">
        <v>0.32845092598255399</v>
      </c>
      <c r="AA150">
        <v>175.079536850675</v>
      </c>
      <c r="AB150">
        <v>4851.9449894423997</v>
      </c>
      <c r="AC150" s="1">
        <v>521.72406921446395</v>
      </c>
      <c r="AD150">
        <v>113397.69461179301</v>
      </c>
      <c r="AE150" s="1" t="e">
        <v>#N/A</v>
      </c>
      <c r="AF150">
        <v>33460.6</v>
      </c>
      <c r="AG150" s="1">
        <v>50172.405935998599</v>
      </c>
      <c r="AH150" s="1">
        <v>44.225124044680697</v>
      </c>
      <c r="AI150">
        <v>24.897778045601999</v>
      </c>
      <c r="AJ150">
        <v>30.220858318802001</v>
      </c>
      <c r="AK150">
        <v>2.3439999999999999</v>
      </c>
      <c r="AL150">
        <v>1.69627265</v>
      </c>
      <c r="AM150">
        <v>2.06549015</v>
      </c>
      <c r="AN150">
        <v>140.90554380675701</v>
      </c>
      <c r="AO150" s="1">
        <v>0.94644589219318298</v>
      </c>
      <c r="AP150">
        <v>2301.9409642880701</v>
      </c>
      <c r="AQ150" s="1">
        <v>4092.6060092276298</v>
      </c>
      <c r="AR150" s="1">
        <v>9580.5740634207596</v>
      </c>
      <c r="AS150" s="1">
        <v>1172.12067880223</v>
      </c>
      <c r="AT150">
        <v>599.338757915575</v>
      </c>
      <c r="AU150">
        <v>17746.5804736543</v>
      </c>
      <c r="AV150" s="1">
        <v>9836.1057443873506</v>
      </c>
      <c r="AW150" s="1">
        <v>0.52187160657499998</v>
      </c>
      <c r="AX150">
        <v>4335.0875397612699</v>
      </c>
      <c r="AY150" s="1">
        <v>0.23006723273499999</v>
      </c>
      <c r="AZ150">
        <v>895.98767311518498</v>
      </c>
      <c r="BA150">
        <v>4.7013687710000002E-2</v>
      </c>
      <c r="BB150">
        <v>3855.2126121598499</v>
      </c>
      <c r="BC150" s="1">
        <v>0.201047472965</v>
      </c>
      <c r="BD150">
        <v>18922.393569423599</v>
      </c>
      <c r="BE150" s="1">
        <v>0.53345457156555498</v>
      </c>
      <c r="BF150">
        <v>0.23931334698190401</v>
      </c>
      <c r="BG150">
        <v>0.17081139213194699</v>
      </c>
      <c r="BH150">
        <v>3.8262060940297E-2</v>
      </c>
      <c r="BI150">
        <v>1.8158628380297599E-2</v>
      </c>
    </row>
    <row r="151" spans="1:61" x14ac:dyDescent="0.35">
      <c r="A151" t="s">
        <v>1405</v>
      </c>
      <c r="B151" t="s">
        <v>774</v>
      </c>
      <c r="C151">
        <v>112.65</v>
      </c>
      <c r="D151">
        <v>14.990509937016499</v>
      </c>
      <c r="E151">
        <v>1558.18992155</v>
      </c>
      <c r="F151">
        <v>4.8262339177133099E-3</v>
      </c>
      <c r="G151">
        <v>9.5024323138802203E-3</v>
      </c>
      <c r="H151" t="e">
        <v>#N/A</v>
      </c>
      <c r="I151">
        <v>3.0797506123386002E-2</v>
      </c>
      <c r="J151">
        <v>0.93065667007045805</v>
      </c>
      <c r="K151">
        <v>2.9567386704388899E-2</v>
      </c>
      <c r="L151">
        <v>0.37788772622147898</v>
      </c>
      <c r="M151">
        <v>9.3325942717818293E-3</v>
      </c>
      <c r="N151">
        <v>0.152277616392963</v>
      </c>
      <c r="O151">
        <v>64970.184770361499</v>
      </c>
      <c r="P151" s="1">
        <v>0.19640442590424001</v>
      </c>
      <c r="Q151">
        <v>0.15472065145431901</v>
      </c>
      <c r="R151">
        <v>0.64887492264144098</v>
      </c>
      <c r="S151">
        <v>12.984500000000001</v>
      </c>
      <c r="T151">
        <v>87063.477022256498</v>
      </c>
      <c r="U151" s="1">
        <v>125.999624215632</v>
      </c>
      <c r="V151">
        <v>283763.40746549499</v>
      </c>
      <c r="W151" s="1">
        <v>0.79037441312251899</v>
      </c>
      <c r="X151">
        <v>7.3530188226563598E-2</v>
      </c>
      <c r="Y151">
        <v>0.13609539865091699</v>
      </c>
      <c r="Z151">
        <v>0.20962558687748101</v>
      </c>
      <c r="AA151">
        <v>283.76340746549499</v>
      </c>
      <c r="AB151">
        <v>6856.6945756659597</v>
      </c>
      <c r="AC151" s="1">
        <v>648.57795467363496</v>
      </c>
      <c r="AD151">
        <v>227155.03710166799</v>
      </c>
      <c r="AE151" s="1" t="e">
        <v>#N/A</v>
      </c>
      <c r="AF151">
        <v>44234.15</v>
      </c>
      <c r="AG151" s="1">
        <v>74696.071459126397</v>
      </c>
      <c r="AH151" s="1">
        <v>35.209452530071097</v>
      </c>
      <c r="AI151">
        <v>22.1445719109626</v>
      </c>
      <c r="AJ151">
        <v>23.975386871089</v>
      </c>
      <c r="AK151">
        <v>1.94</v>
      </c>
      <c r="AL151">
        <v>1.2060779500000001</v>
      </c>
      <c r="AM151">
        <v>1.5080232</v>
      </c>
      <c r="AN151">
        <v>1175.7744920341399</v>
      </c>
      <c r="AO151" s="1">
        <v>1.07543077948998</v>
      </c>
      <c r="AP151">
        <v>1925.6528233090701</v>
      </c>
      <c r="AQ151" s="1">
        <v>2964.0027271151798</v>
      </c>
      <c r="AR151" s="1">
        <v>8195.7288702370606</v>
      </c>
      <c r="AS151" s="1">
        <v>943.41037201356096</v>
      </c>
      <c r="AT151">
        <v>278.49678761421598</v>
      </c>
      <c r="AU151">
        <v>14307.2915802891</v>
      </c>
      <c r="AV151" s="1">
        <v>6626.4919341883597</v>
      </c>
      <c r="AW151" s="1">
        <v>0.41643267494500003</v>
      </c>
      <c r="AX151">
        <v>6750.1694002022396</v>
      </c>
      <c r="AY151" s="1">
        <v>0.41879723075000003</v>
      </c>
      <c r="AZ151">
        <v>1330.3610965036401</v>
      </c>
      <c r="BA151">
        <v>8.2360182665000004E-2</v>
      </c>
      <c r="BB151">
        <v>1330.0422886927699</v>
      </c>
      <c r="BC151" s="1">
        <v>8.2409911660000001E-2</v>
      </c>
      <c r="BD151">
        <v>16037.064719587001</v>
      </c>
      <c r="BE151" s="1">
        <v>0.54988817044235405</v>
      </c>
      <c r="BF151">
        <v>0.23371180367562699</v>
      </c>
      <c r="BG151">
        <v>0.149520305981589</v>
      </c>
      <c r="BH151">
        <v>4.4444553176668102E-2</v>
      </c>
      <c r="BI151">
        <v>2.2435166723762098E-2</v>
      </c>
    </row>
    <row r="152" spans="1:61" x14ac:dyDescent="0.35">
      <c r="A152" t="s">
        <v>1406</v>
      </c>
      <c r="B152" t="s">
        <v>775</v>
      </c>
      <c r="C152">
        <v>44.85</v>
      </c>
      <c r="D152">
        <v>26.8115059256337</v>
      </c>
      <c r="E152">
        <v>1078.3186483500001</v>
      </c>
      <c r="F152">
        <v>8.1868913215808903E-3</v>
      </c>
      <c r="G152">
        <v>1.6902408924624E-2</v>
      </c>
      <c r="H152" t="e">
        <v>#N/A</v>
      </c>
      <c r="I152">
        <v>2.3303181740717702E-2</v>
      </c>
      <c r="J152">
        <v>0.91443520641750997</v>
      </c>
      <c r="K152">
        <v>4.9415141172474801E-2</v>
      </c>
      <c r="L152">
        <v>0.54471375882116202</v>
      </c>
      <c r="M152" t="e">
        <v>#N/A</v>
      </c>
      <c r="N152">
        <v>0.16560898200919499</v>
      </c>
      <c r="O152">
        <v>62364.523868071003</v>
      </c>
      <c r="P152" s="1">
        <v>0.20426251857016001</v>
      </c>
      <c r="Q152">
        <v>0.18348497386154999</v>
      </c>
      <c r="R152">
        <v>0.61225250756828997</v>
      </c>
      <c r="S152">
        <v>9.8714999999999993</v>
      </c>
      <c r="T152">
        <v>87221.897397704495</v>
      </c>
      <c r="U152" s="1">
        <v>120.852508196108</v>
      </c>
      <c r="V152">
        <v>224336.18621751599</v>
      </c>
      <c r="W152" s="1">
        <v>0.77609247621651201</v>
      </c>
      <c r="X152">
        <v>0.10969117738807201</v>
      </c>
      <c r="Y152">
        <v>0.114216346395416</v>
      </c>
      <c r="Z152">
        <v>0.22390752378348799</v>
      </c>
      <c r="AA152">
        <v>224.336186217516</v>
      </c>
      <c r="AB152">
        <v>5781.3617335805602</v>
      </c>
      <c r="AC152" s="1">
        <v>612.04121410185201</v>
      </c>
      <c r="AD152">
        <v>164044.96327690399</v>
      </c>
      <c r="AE152" s="1" t="e">
        <v>#N/A</v>
      </c>
      <c r="AF152">
        <v>38751.1</v>
      </c>
      <c r="AG152" s="1">
        <v>61559.611482648099</v>
      </c>
      <c r="AH152" s="1">
        <v>39.6439845366165</v>
      </c>
      <c r="AI152">
        <v>23.269587952318901</v>
      </c>
      <c r="AJ152">
        <v>26.973837599592599</v>
      </c>
      <c r="AK152">
        <v>1.7475000000000001</v>
      </c>
      <c r="AL152">
        <v>1.0955013499999999</v>
      </c>
      <c r="AM152">
        <v>1.4870443499999999</v>
      </c>
      <c r="AN152">
        <v>820.08015000422597</v>
      </c>
      <c r="AO152" s="1">
        <v>1.0828207184669001</v>
      </c>
      <c r="AP152">
        <v>2032.6553591944501</v>
      </c>
      <c r="AQ152" s="1">
        <v>3029.62742833846</v>
      </c>
      <c r="AR152" s="1">
        <v>8575.4895746157199</v>
      </c>
      <c r="AS152" s="1">
        <v>946.42364090376896</v>
      </c>
      <c r="AT152">
        <v>401.77778765864798</v>
      </c>
      <c r="AU152">
        <v>14985.973790711099</v>
      </c>
      <c r="AV152" s="1">
        <v>8652.9513476277807</v>
      </c>
      <c r="AW152" s="1">
        <v>0.49392430933999998</v>
      </c>
      <c r="AX152">
        <v>5690.7615434600102</v>
      </c>
      <c r="AY152" s="1">
        <v>0.31703310840999999</v>
      </c>
      <c r="AZ152">
        <v>1248.7197096811899</v>
      </c>
      <c r="BA152">
        <v>6.9580170390000001E-2</v>
      </c>
      <c r="BB152">
        <v>2100.9591089097298</v>
      </c>
      <c r="BC152" s="1">
        <v>0.11946241185500001</v>
      </c>
      <c r="BD152">
        <v>17693.391709678701</v>
      </c>
      <c r="BE152" s="1">
        <v>0.53310282428632905</v>
      </c>
      <c r="BF152">
        <v>0.23579212572708499</v>
      </c>
      <c r="BG152">
        <v>0.172880243565148</v>
      </c>
      <c r="BH152">
        <v>3.5238461701946E-2</v>
      </c>
      <c r="BI152">
        <v>2.2986344719491899E-2</v>
      </c>
    </row>
    <row r="153" spans="1:61" x14ac:dyDescent="0.35">
      <c r="A153" t="s">
        <v>1407</v>
      </c>
      <c r="B153" t="s">
        <v>777</v>
      </c>
      <c r="C153">
        <v>124.6</v>
      </c>
      <c r="D153">
        <v>7.1596987040941302</v>
      </c>
      <c r="E153">
        <v>803.54308990000004</v>
      </c>
      <c r="F153" t="e">
        <v>#N/A</v>
      </c>
      <c r="G153" t="e">
        <v>#N/A</v>
      </c>
      <c r="H153" t="e">
        <v>#N/A</v>
      </c>
      <c r="I153">
        <v>1.8934728578878901E-2</v>
      </c>
      <c r="J153">
        <v>0.958375317908854</v>
      </c>
      <c r="K153">
        <v>2.1982905185010601E-2</v>
      </c>
      <c r="L153">
        <v>0.480381245870178</v>
      </c>
      <c r="M153" t="e">
        <v>#N/A</v>
      </c>
      <c r="N153">
        <v>0.160697951788699</v>
      </c>
      <c r="O153">
        <v>62393.5885822005</v>
      </c>
      <c r="P153" s="1">
        <v>0.20286675638009899</v>
      </c>
      <c r="Q153">
        <v>0.156103567045588</v>
      </c>
      <c r="R153">
        <v>0.64102967657431398</v>
      </c>
      <c r="S153">
        <v>8.4465000000000003</v>
      </c>
      <c r="T153">
        <v>85088.609609379506</v>
      </c>
      <c r="U153" s="1">
        <v>98.9094457113396</v>
      </c>
      <c r="V153">
        <v>304864.02405216999</v>
      </c>
      <c r="W153" s="1">
        <v>0.73261112667543904</v>
      </c>
      <c r="X153">
        <v>6.1121384273884298E-2</v>
      </c>
      <c r="Y153">
        <v>0.20626748905067699</v>
      </c>
      <c r="Z153">
        <v>0.26738887332456102</v>
      </c>
      <c r="AA153">
        <v>304.86402405217001</v>
      </c>
      <c r="AB153">
        <v>7934.1665602393005</v>
      </c>
      <c r="AC153" s="1">
        <v>574.67086357226799</v>
      </c>
      <c r="AD153">
        <v>239660.42271209299</v>
      </c>
      <c r="AE153" s="1" t="e">
        <v>#N/A</v>
      </c>
      <c r="AF153">
        <v>39833.85</v>
      </c>
      <c r="AG153" s="1">
        <v>65036.359074383799</v>
      </c>
      <c r="AH153" s="1">
        <v>33.243488553182999</v>
      </c>
      <c r="AI153">
        <v>21.3318241434912</v>
      </c>
      <c r="AJ153">
        <v>23.391715760700201</v>
      </c>
      <c r="AK153">
        <v>1.2649999999999999</v>
      </c>
      <c r="AL153">
        <v>0.71525269999999996</v>
      </c>
      <c r="AM153">
        <v>0.88179205000000005</v>
      </c>
      <c r="AN153">
        <v>1147.2157420343201</v>
      </c>
      <c r="AO153">
        <v>1.2264941317674201</v>
      </c>
      <c r="AP153">
        <v>2388.80710115702</v>
      </c>
      <c r="AQ153" s="1">
        <v>3840.7907754722501</v>
      </c>
      <c r="AR153" s="1">
        <v>9469.6652340343699</v>
      </c>
      <c r="AS153" s="1">
        <v>867.11704793494698</v>
      </c>
      <c r="AT153">
        <v>542.22457819175099</v>
      </c>
      <c r="AU153">
        <v>17108.604736790301</v>
      </c>
      <c r="AV153" s="1">
        <v>8654.7606692026093</v>
      </c>
      <c r="AW153" s="1">
        <v>0.46378439969500002</v>
      </c>
      <c r="AX153">
        <v>7385.4809519732798</v>
      </c>
      <c r="AY153" s="1">
        <v>0.36958302850000002</v>
      </c>
      <c r="AZ153">
        <v>1492.19540149349</v>
      </c>
      <c r="BA153">
        <v>7.6104531749999996E-2</v>
      </c>
      <c r="BB153">
        <v>1715.4470966628501</v>
      </c>
      <c r="BC153" s="1">
        <v>9.0528040044999994E-2</v>
      </c>
      <c r="BD153">
        <v>19247.8841193322</v>
      </c>
      <c r="BE153" s="1">
        <v>0.51311912995731002</v>
      </c>
      <c r="BF153">
        <v>0.24465668484915501</v>
      </c>
      <c r="BG153">
        <v>0.171993164302149</v>
      </c>
      <c r="BH153">
        <v>4.1483221068541999E-2</v>
      </c>
      <c r="BI153">
        <v>2.8747799822843801E-2</v>
      </c>
    </row>
    <row r="154" spans="1:61" x14ac:dyDescent="0.35">
      <c r="A154" t="s">
        <v>1408</v>
      </c>
      <c r="B154" t="s">
        <v>776</v>
      </c>
      <c r="C154">
        <v>150.69999999999999</v>
      </c>
      <c r="D154">
        <v>8.1633281214123699</v>
      </c>
      <c r="E154">
        <v>1024.5446264</v>
      </c>
      <c r="F154" t="e">
        <v>#N/A</v>
      </c>
      <c r="G154">
        <v>1.03611147054806E-2</v>
      </c>
      <c r="H154" t="e">
        <v>#N/A</v>
      </c>
      <c r="I154">
        <v>1.4095033839820199E-2</v>
      </c>
      <c r="J154">
        <v>0.96249861303472395</v>
      </c>
      <c r="K154">
        <v>2.2848443638185799E-2</v>
      </c>
      <c r="L154">
        <v>0.49330965698101598</v>
      </c>
      <c r="M154" t="e">
        <v>#N/A</v>
      </c>
      <c r="N154">
        <v>0.159445574396997</v>
      </c>
      <c r="O154">
        <v>63419.491539654999</v>
      </c>
      <c r="P154" s="1">
        <v>0.18295700348129901</v>
      </c>
      <c r="Q154">
        <v>0.16193966306551499</v>
      </c>
      <c r="R154">
        <v>0.65510333345318605</v>
      </c>
      <c r="S154">
        <v>10.1845</v>
      </c>
      <c r="T154">
        <v>83590.416742657995</v>
      </c>
      <c r="U154" s="1">
        <v>112.449352886687</v>
      </c>
      <c r="V154">
        <v>299561.08528658497</v>
      </c>
      <c r="W154" s="1">
        <v>0.69162422354893605</v>
      </c>
      <c r="X154">
        <v>8.1161704073866303E-2</v>
      </c>
      <c r="Y154">
        <v>0.22721407237719801</v>
      </c>
      <c r="Z154">
        <v>0.30837577645106401</v>
      </c>
      <c r="AA154">
        <v>299.56108528658501</v>
      </c>
      <c r="AB154">
        <v>8399.2376923377906</v>
      </c>
      <c r="AC154" s="1">
        <v>496.32724503755901</v>
      </c>
      <c r="AD154">
        <v>242275.983349716</v>
      </c>
      <c r="AE154" s="1" t="e">
        <v>#N/A</v>
      </c>
      <c r="AF154">
        <v>40350.974999999999</v>
      </c>
      <c r="AG154" s="1">
        <v>66717.018290638298</v>
      </c>
      <c r="AH154" s="1">
        <v>29.3591142178654</v>
      </c>
      <c r="AI154">
        <v>20.6425254073316</v>
      </c>
      <c r="AJ154">
        <v>22.628280987720199</v>
      </c>
      <c r="AK154">
        <v>1.0900000000000001</v>
      </c>
      <c r="AL154">
        <v>0.59558770000000005</v>
      </c>
      <c r="AM154">
        <v>0.67745664999999999</v>
      </c>
      <c r="AN154">
        <v>785.49675780459495</v>
      </c>
      <c r="AO154" s="1">
        <v>1.01120821082005</v>
      </c>
      <c r="AP154">
        <v>2135.6996462894199</v>
      </c>
      <c r="AQ154" s="1">
        <v>3731.5735186533998</v>
      </c>
      <c r="AR154" s="1">
        <v>9156.4420444258794</v>
      </c>
      <c r="AS154" s="1">
        <v>970.59477672042703</v>
      </c>
      <c r="AT154">
        <v>516.81823226532595</v>
      </c>
      <c r="AU154">
        <v>16511.128218354501</v>
      </c>
      <c r="AV154" s="1">
        <v>8698.4169789511907</v>
      </c>
      <c r="AW154" s="1">
        <v>0.48788465674999998</v>
      </c>
      <c r="AX154">
        <v>6688.4007290407098</v>
      </c>
      <c r="AY154" s="1">
        <v>0.34347307777500002</v>
      </c>
      <c r="AZ154">
        <v>1277.8751166274201</v>
      </c>
      <c r="BA154">
        <v>6.8763474379999995E-2</v>
      </c>
      <c r="BB154">
        <v>1858.7271917835701</v>
      </c>
      <c r="BC154" s="1">
        <v>9.9878791100000003E-2</v>
      </c>
      <c r="BD154">
        <v>18523.420016402899</v>
      </c>
      <c r="BE154" s="1">
        <v>0.527524521007808</v>
      </c>
      <c r="BF154">
        <v>0.24640057415181901</v>
      </c>
      <c r="BG154">
        <v>0.15770801359768499</v>
      </c>
      <c r="BH154">
        <v>4.4613191999815699E-2</v>
      </c>
      <c r="BI154">
        <v>2.3753699242872801E-2</v>
      </c>
    </row>
    <row r="155" spans="1:61" x14ac:dyDescent="0.35">
      <c r="A155" t="s">
        <v>1409</v>
      </c>
      <c r="B155" t="s">
        <v>778</v>
      </c>
      <c r="C155">
        <v>145</v>
      </c>
      <c r="D155">
        <v>9.0768693281213704</v>
      </c>
      <c r="E155">
        <v>1033.74241775</v>
      </c>
      <c r="F155" t="e">
        <v>#N/A</v>
      </c>
      <c r="G155">
        <v>1.2417083943009199E-2</v>
      </c>
      <c r="H155" t="e">
        <v>#N/A</v>
      </c>
      <c r="I155">
        <v>1.5804041439272599E-2</v>
      </c>
      <c r="J155">
        <v>0.95663736236069696</v>
      </c>
      <c r="K155">
        <v>2.6160567747608301E-2</v>
      </c>
      <c r="L155">
        <v>0.92578378226404401</v>
      </c>
      <c r="M155" t="e">
        <v>#N/A</v>
      </c>
      <c r="N155">
        <v>0.19198364462359599</v>
      </c>
      <c r="O155">
        <v>63037.991538488503</v>
      </c>
      <c r="P155" s="1">
        <v>0.23867546505943399</v>
      </c>
      <c r="Q155">
        <v>0.16961851432254099</v>
      </c>
      <c r="R155">
        <v>0.59170602061802502</v>
      </c>
      <c r="S155">
        <v>11.731</v>
      </c>
      <c r="T155">
        <v>79383.846852253002</v>
      </c>
      <c r="U155" s="1">
        <v>115.85933379972001</v>
      </c>
      <c r="V155">
        <v>202524.59982103901</v>
      </c>
      <c r="W155" s="1">
        <v>0.64522871856229402</v>
      </c>
      <c r="X155">
        <v>7.3627734109954698E-2</v>
      </c>
      <c r="Y155">
        <v>0.28114354732775099</v>
      </c>
      <c r="Z155">
        <v>0.35477128143770598</v>
      </c>
      <c r="AA155">
        <v>202.524599821039</v>
      </c>
      <c r="AB155">
        <v>4251.3765633030598</v>
      </c>
      <c r="AC155" s="1">
        <v>366.81691684171699</v>
      </c>
      <c r="AD155">
        <v>146623.09330315699</v>
      </c>
      <c r="AE155" s="1" t="e">
        <v>#N/A</v>
      </c>
      <c r="AF155">
        <v>36576.15</v>
      </c>
      <c r="AG155" s="1">
        <v>54993.596860628502</v>
      </c>
      <c r="AH155" s="1">
        <v>23.882971336735501</v>
      </c>
      <c r="AI155">
        <v>20.0959691091964</v>
      </c>
      <c r="AJ155">
        <v>21.2468780110386</v>
      </c>
      <c r="AK155">
        <v>0.72750000000000004</v>
      </c>
      <c r="AL155">
        <v>0.59737379999999995</v>
      </c>
      <c r="AM155">
        <v>0.64654445000000005</v>
      </c>
      <c r="AN155">
        <v>8.3383218476502097E-3</v>
      </c>
      <c r="AO155" s="1">
        <v>0.81001005254493896</v>
      </c>
      <c r="AP155">
        <v>2468.0498674053601</v>
      </c>
      <c r="AQ155" s="1">
        <v>4319.9655980993903</v>
      </c>
      <c r="AR155" s="1">
        <v>10408.1051844371</v>
      </c>
      <c r="AS155" s="1">
        <v>873.54656636226696</v>
      </c>
      <c r="AT155">
        <v>505.89198450221801</v>
      </c>
      <c r="AU155">
        <v>18364.797984045599</v>
      </c>
      <c r="AV155" s="1">
        <v>12521.6872183097</v>
      </c>
      <c r="AW155" s="1">
        <v>0.60421098348500002</v>
      </c>
      <c r="AX155">
        <v>3698.8280555486399</v>
      </c>
      <c r="AY155" s="1">
        <v>0.18092556025000001</v>
      </c>
      <c r="AZ155">
        <v>1099.80085715924</v>
      </c>
      <c r="BA155">
        <v>5.2871959155000002E-2</v>
      </c>
      <c r="BB155">
        <v>3338.57377769193</v>
      </c>
      <c r="BC155" s="1">
        <v>0.16199149709499999</v>
      </c>
      <c r="BD155">
        <v>20658.889908709501</v>
      </c>
      <c r="BE155" s="1">
        <v>0.53359548781495503</v>
      </c>
      <c r="BF155">
        <v>0.249078855317061</v>
      </c>
      <c r="BG155">
        <v>0.143232514708176</v>
      </c>
      <c r="BH155">
        <v>4.6111842660919201E-2</v>
      </c>
      <c r="BI155">
        <v>2.7981299498888199E-2</v>
      </c>
    </row>
    <row r="156" spans="1:61" x14ac:dyDescent="0.35">
      <c r="A156" t="s">
        <v>1410</v>
      </c>
      <c r="B156" t="s">
        <v>779</v>
      </c>
      <c r="C156">
        <v>100.8</v>
      </c>
      <c r="D156">
        <v>14.0257074932215</v>
      </c>
      <c r="E156">
        <v>1324.0049022000001</v>
      </c>
      <c r="F156">
        <v>1.0790777438906199E-2</v>
      </c>
      <c r="G156">
        <v>1.11236938744734E-2</v>
      </c>
      <c r="H156" t="e">
        <v>#N/A</v>
      </c>
      <c r="I156">
        <v>4.38871135933342E-2</v>
      </c>
      <c r="J156">
        <v>0.91074457456622204</v>
      </c>
      <c r="K156">
        <v>3.4663875281478899E-2</v>
      </c>
      <c r="L156">
        <v>0.333757022699669</v>
      </c>
      <c r="M156">
        <v>1.23397888373863E-2</v>
      </c>
      <c r="N156">
        <v>0.14105982549964199</v>
      </c>
      <c r="O156">
        <v>65433.713652211503</v>
      </c>
      <c r="P156" s="1">
        <v>0.18666328901142501</v>
      </c>
      <c r="Q156">
        <v>0.17801493315970399</v>
      </c>
      <c r="R156">
        <v>0.635321777828871</v>
      </c>
      <c r="S156">
        <v>11.8125</v>
      </c>
      <c r="T156">
        <v>85431.779863798496</v>
      </c>
      <c r="U156" s="1">
        <v>116.063388130475</v>
      </c>
      <c r="V156">
        <v>294124.77404984902</v>
      </c>
      <c r="W156" s="1">
        <v>0.79078208822645601</v>
      </c>
      <c r="X156">
        <v>8.1560987650440397E-2</v>
      </c>
      <c r="Y156">
        <v>0.127656924123104</v>
      </c>
      <c r="Z156">
        <v>0.20921791177354401</v>
      </c>
      <c r="AA156">
        <v>294.12477404984901</v>
      </c>
      <c r="AB156">
        <v>7203.0990070522403</v>
      </c>
      <c r="AC156" s="1">
        <v>691.72265288787196</v>
      </c>
      <c r="AD156">
        <v>232333.99249807501</v>
      </c>
      <c r="AE156" s="1" t="e">
        <v>#N/A</v>
      </c>
      <c r="AF156">
        <v>45924.45</v>
      </c>
      <c r="AG156" s="1">
        <v>76115.349605821903</v>
      </c>
      <c r="AH156" s="1">
        <v>38.286301881755101</v>
      </c>
      <c r="AI156">
        <v>22.079226875801599</v>
      </c>
      <c r="AJ156">
        <v>23.537640935592201</v>
      </c>
      <c r="AK156">
        <v>1.7544999999999999</v>
      </c>
      <c r="AL156">
        <v>1.0602254499999999</v>
      </c>
      <c r="AM156">
        <v>1.3681937500000001</v>
      </c>
      <c r="AN156">
        <v>1575.4452118649101</v>
      </c>
      <c r="AO156" s="1">
        <v>1.0994792237770601</v>
      </c>
      <c r="AP156">
        <v>2001.86841959764</v>
      </c>
      <c r="AQ156" s="1">
        <v>3030.0665741880098</v>
      </c>
      <c r="AR156" s="1">
        <v>8187.9482911126597</v>
      </c>
      <c r="AS156" s="1">
        <v>897.26619627056004</v>
      </c>
      <c r="AT156">
        <v>355.07490124265399</v>
      </c>
      <c r="AU156">
        <v>14472.224382411499</v>
      </c>
      <c r="AV156" s="1">
        <v>6594.7021762837903</v>
      </c>
      <c r="AW156" s="1">
        <v>0.398520895855</v>
      </c>
      <c r="AX156">
        <v>7337.5956568998599</v>
      </c>
      <c r="AY156" s="1">
        <v>0.43858926405499998</v>
      </c>
      <c r="AZ156">
        <v>1477.9817990000199</v>
      </c>
      <c r="BA156">
        <v>8.8186694105000005E-2</v>
      </c>
      <c r="BB156">
        <v>1237.4972963810901</v>
      </c>
      <c r="BC156" s="1">
        <v>7.4703145979999996E-2</v>
      </c>
      <c r="BD156">
        <v>16647.776928564799</v>
      </c>
      <c r="BE156" s="1">
        <v>0.547703389877225</v>
      </c>
      <c r="BF156">
        <v>0.229541072613688</v>
      </c>
      <c r="BG156">
        <v>0.16175722483126201</v>
      </c>
      <c r="BH156">
        <v>4.0109052346415403E-2</v>
      </c>
      <c r="BI156">
        <v>2.0889260331409899E-2</v>
      </c>
    </row>
    <row r="157" spans="1:61" x14ac:dyDescent="0.35">
      <c r="A157" t="s">
        <v>1411</v>
      </c>
      <c r="B157" t="s">
        <v>780</v>
      </c>
      <c r="C157">
        <v>99.4</v>
      </c>
      <c r="D157">
        <v>22.1767691702082</v>
      </c>
      <c r="E157">
        <v>1875.5308170999999</v>
      </c>
      <c r="F157">
        <v>1.46704977810969E-2</v>
      </c>
      <c r="G157">
        <v>1.3454245927987401E-2</v>
      </c>
      <c r="H157" t="e">
        <v>#N/A</v>
      </c>
      <c r="I157">
        <v>4.3650256675396598E-2</v>
      </c>
      <c r="J157">
        <v>0.89473316884044696</v>
      </c>
      <c r="K157">
        <v>4.1691535924358501E-2</v>
      </c>
      <c r="L157">
        <v>0.51220191601883502</v>
      </c>
      <c r="M157">
        <v>1.3119256518431901E-2</v>
      </c>
      <c r="N157">
        <v>0.166955352247283</v>
      </c>
      <c r="O157">
        <v>64620.354456362496</v>
      </c>
      <c r="P157" s="1">
        <v>0.18997744648113701</v>
      </c>
      <c r="Q157">
        <v>0.15609420666505</v>
      </c>
      <c r="R157">
        <v>0.65392834685381296</v>
      </c>
      <c r="S157">
        <v>15.266999999999999</v>
      </c>
      <c r="T157">
        <v>86716.255902174496</v>
      </c>
      <c r="U157" s="1">
        <v>135.050691151519</v>
      </c>
      <c r="V157">
        <v>273735.84646036901</v>
      </c>
      <c r="W157" s="1">
        <v>0.77908051743013296</v>
      </c>
      <c r="X157">
        <v>0.14550207725659101</v>
      </c>
      <c r="Y157">
        <v>7.5417405313276495E-2</v>
      </c>
      <c r="Z157">
        <v>0.22091948256986699</v>
      </c>
      <c r="AA157">
        <v>273.73584646036898</v>
      </c>
      <c r="AB157">
        <v>6881.0618228384001</v>
      </c>
      <c r="AC157" s="1">
        <v>721.638440148006</v>
      </c>
      <c r="AD157">
        <v>195666.66602379701</v>
      </c>
      <c r="AE157" s="1" t="e">
        <v>#N/A</v>
      </c>
      <c r="AF157">
        <v>40231.175000000003</v>
      </c>
      <c r="AG157" s="1">
        <v>67502.377498253496</v>
      </c>
      <c r="AH157" s="1">
        <v>38.330174600052899</v>
      </c>
      <c r="AI157">
        <v>23.046067666465301</v>
      </c>
      <c r="AJ157">
        <v>26.3895401671858</v>
      </c>
      <c r="AK157">
        <v>1.5674999999999999</v>
      </c>
      <c r="AL157">
        <v>0.98059209999999997</v>
      </c>
      <c r="AM157">
        <v>1.3470245000000001</v>
      </c>
      <c r="AN157">
        <v>1156.71398261018</v>
      </c>
      <c r="AO157" s="1">
        <v>1.17905508616777</v>
      </c>
      <c r="AP157">
        <v>1818.8149477832701</v>
      </c>
      <c r="AQ157" s="1">
        <v>2826.9814867258101</v>
      </c>
      <c r="AR157" s="1">
        <v>8036.3184606514496</v>
      </c>
      <c r="AS157" s="1">
        <v>957.13961952716704</v>
      </c>
      <c r="AT157">
        <v>463.24271585870201</v>
      </c>
      <c r="AU157">
        <v>14102.4972305464</v>
      </c>
      <c r="AV157" s="1">
        <v>6222.8500866471104</v>
      </c>
      <c r="AW157" s="1">
        <v>0.38908894198999999</v>
      </c>
      <c r="AX157">
        <v>6876.1222607284099</v>
      </c>
      <c r="AY157" s="1">
        <v>0.42238432924000002</v>
      </c>
      <c r="AZ157">
        <v>1137.63870117291</v>
      </c>
      <c r="BA157">
        <v>7.0487604694999997E-2</v>
      </c>
      <c r="BB157">
        <v>1908.7265608048399</v>
      </c>
      <c r="BC157" s="1">
        <v>0.118039124065</v>
      </c>
      <c r="BD157">
        <v>16145.337609353301</v>
      </c>
      <c r="BE157" s="1">
        <v>0.55231968291044298</v>
      </c>
      <c r="BF157">
        <v>0.24081104359820801</v>
      </c>
      <c r="BG157">
        <v>0.147789750423651</v>
      </c>
      <c r="BH157">
        <v>3.57914517617825E-2</v>
      </c>
      <c r="BI157">
        <v>2.3288071305915401E-2</v>
      </c>
    </row>
    <row r="158" spans="1:61" x14ac:dyDescent="0.35">
      <c r="A158" t="s">
        <v>1412</v>
      </c>
      <c r="B158" t="s">
        <v>781</v>
      </c>
      <c r="C158">
        <v>76.95</v>
      </c>
      <c r="D158">
        <v>7.99611616420112</v>
      </c>
      <c r="E158">
        <v>566.65025594999997</v>
      </c>
      <c r="F158">
        <v>2.37136802801345E-2</v>
      </c>
      <c r="G158">
        <v>4.3382060814633E-2</v>
      </c>
      <c r="H158" t="e">
        <v>#N/A</v>
      </c>
      <c r="I158">
        <v>4.6004124546975098E-2</v>
      </c>
      <c r="J158">
        <v>0.91988962946698605</v>
      </c>
      <c r="K158">
        <v>3.06470828829929E-2</v>
      </c>
      <c r="L158">
        <v>0.43580244114697397</v>
      </c>
      <c r="M158">
        <v>2.7369235667787001E-2</v>
      </c>
      <c r="N158">
        <v>0.16736708950513601</v>
      </c>
      <c r="O158">
        <v>61097.303566463001</v>
      </c>
      <c r="P158" s="1">
        <v>0.22412016411862901</v>
      </c>
      <c r="Q158">
        <v>0.197720712617658</v>
      </c>
      <c r="R158">
        <v>0.57815912326371299</v>
      </c>
      <c r="S158">
        <v>7.4480000000000004</v>
      </c>
      <c r="T158">
        <v>76544.520338988499</v>
      </c>
      <c r="U158" s="1">
        <v>80.548097062015501</v>
      </c>
      <c r="V158">
        <v>252343.10278502101</v>
      </c>
      <c r="W158" s="1">
        <v>0.83641025938105895</v>
      </c>
      <c r="X158">
        <v>5.7713830143007003E-2</v>
      </c>
      <c r="Y158">
        <v>0.105875910475934</v>
      </c>
      <c r="Z158">
        <v>0.16358974061894099</v>
      </c>
      <c r="AA158">
        <v>252.34310278502099</v>
      </c>
      <c r="AB158">
        <v>6233.6819930358897</v>
      </c>
      <c r="AC158" s="1">
        <v>623.44595671474701</v>
      </c>
      <c r="AD158">
        <v>187546.608958533</v>
      </c>
      <c r="AE158" s="1" t="e">
        <v>#N/A</v>
      </c>
      <c r="AF158">
        <v>40818.925000000003</v>
      </c>
      <c r="AG158" s="1">
        <v>63286.6879651118</v>
      </c>
      <c r="AH158" s="1">
        <v>36.083901599663598</v>
      </c>
      <c r="AI158">
        <v>21.232778143043301</v>
      </c>
      <c r="AJ158">
        <v>25.166877902418001</v>
      </c>
      <c r="AK158">
        <v>1.8674999999999999</v>
      </c>
      <c r="AL158">
        <v>1.1662685500000001</v>
      </c>
      <c r="AM158">
        <v>1.6074864499999999</v>
      </c>
      <c r="AN158">
        <v>2064.0148581520298</v>
      </c>
      <c r="AO158" s="1">
        <v>1.42882159562708</v>
      </c>
      <c r="AP158">
        <v>2590.5639774647502</v>
      </c>
      <c r="AQ158" s="1">
        <v>3906.4708074536402</v>
      </c>
      <c r="AR158" s="1">
        <v>9352.2833035090607</v>
      </c>
      <c r="AS158" s="1">
        <v>902.86500548186496</v>
      </c>
      <c r="AT158">
        <v>473.352421373845</v>
      </c>
      <c r="AU158">
        <v>17225.535515283202</v>
      </c>
      <c r="AV158" s="1">
        <v>9837.25806149649</v>
      </c>
      <c r="AW158" s="1">
        <v>0.50064648924999999</v>
      </c>
      <c r="AX158">
        <v>6893.6751181229201</v>
      </c>
      <c r="AY158" s="1">
        <v>0.33526556174</v>
      </c>
      <c r="AZ158">
        <v>1723.88161864889</v>
      </c>
      <c r="BA158">
        <v>8.5548211525000001E-2</v>
      </c>
      <c r="BB158">
        <v>1565.6933613517499</v>
      </c>
      <c r="BC158" s="1">
        <v>7.8539737469999996E-2</v>
      </c>
      <c r="BD158">
        <v>20020.508159620102</v>
      </c>
      <c r="BE158" s="1">
        <v>0.53158359928715304</v>
      </c>
      <c r="BF158">
        <v>0.232177802165978</v>
      </c>
      <c r="BG158">
        <v>0.169874217879145</v>
      </c>
      <c r="BH158">
        <v>4.2370457929783001E-2</v>
      </c>
      <c r="BI158">
        <v>2.3993922737941702E-2</v>
      </c>
    </row>
    <row r="159" spans="1:61" x14ac:dyDescent="0.35">
      <c r="A159" t="s">
        <v>1413</v>
      </c>
      <c r="B159" t="s">
        <v>782</v>
      </c>
      <c r="C159">
        <v>64.7</v>
      </c>
      <c r="D159">
        <v>44.885076879374097</v>
      </c>
      <c r="E159">
        <v>2439.4588204500001</v>
      </c>
      <c r="F159">
        <v>1.39951230900256E-2</v>
      </c>
      <c r="G159">
        <v>2.4441053066975599E-2</v>
      </c>
      <c r="H159">
        <v>5.6960136252813404E-3</v>
      </c>
      <c r="I159">
        <v>5.1298176569168998E-2</v>
      </c>
      <c r="J159">
        <v>0.85261889052131201</v>
      </c>
      <c r="K159">
        <v>5.7764745534789899E-2</v>
      </c>
      <c r="L159">
        <v>0.48267643826348899</v>
      </c>
      <c r="M159">
        <v>1.7359989402177999E-2</v>
      </c>
      <c r="N159">
        <v>0.16023438543655799</v>
      </c>
      <c r="O159">
        <v>68630.554984686998</v>
      </c>
      <c r="P159" s="1">
        <v>0.190551008218632</v>
      </c>
      <c r="Q159">
        <v>0.18044344719795899</v>
      </c>
      <c r="R159">
        <v>0.62900554458340896</v>
      </c>
      <c r="S159">
        <v>18.196000000000002</v>
      </c>
      <c r="T159">
        <v>93266.914288730506</v>
      </c>
      <c r="U159" s="1">
        <v>142.91083309734199</v>
      </c>
      <c r="V159">
        <v>230522.66607456299</v>
      </c>
      <c r="W159" s="1">
        <v>0.78002606553051801</v>
      </c>
      <c r="X159">
        <v>0.148135054695053</v>
      </c>
      <c r="Y159">
        <v>7.1838879774429196E-2</v>
      </c>
      <c r="Z159">
        <v>0.21997393446948199</v>
      </c>
      <c r="AA159">
        <v>230.52266607456301</v>
      </c>
      <c r="AB159">
        <v>6341.7233392614298</v>
      </c>
      <c r="AC159" s="1">
        <v>657.09986864189</v>
      </c>
      <c r="AD159">
        <v>168479.63437951199</v>
      </c>
      <c r="AE159" s="1" t="e">
        <v>#N/A</v>
      </c>
      <c r="AF159">
        <v>42849.974999999999</v>
      </c>
      <c r="AG159" s="1">
        <v>69181.440783444094</v>
      </c>
      <c r="AH159" s="1">
        <v>42.633378076062399</v>
      </c>
      <c r="AI159">
        <v>25.277724502916598</v>
      </c>
      <c r="AJ159">
        <v>30.454878673617099</v>
      </c>
      <c r="AK159">
        <v>1.9275</v>
      </c>
      <c r="AL159">
        <v>1.3264079</v>
      </c>
      <c r="AM159">
        <v>1.7160231500000001</v>
      </c>
      <c r="AN159">
        <v>740.87611712095497</v>
      </c>
      <c r="AO159" s="1">
        <v>1.0002268321305099</v>
      </c>
      <c r="AP159">
        <v>1761.9973003105999</v>
      </c>
      <c r="AQ159" s="1">
        <v>2622.7777655260502</v>
      </c>
      <c r="AR159" s="1">
        <v>8090.7298828753701</v>
      </c>
      <c r="AS159" s="1">
        <v>954.13202047137099</v>
      </c>
      <c r="AT159">
        <v>407.79758409215202</v>
      </c>
      <c r="AU159">
        <v>13837.4345532755</v>
      </c>
      <c r="AV159" s="1">
        <v>6241.4739870318299</v>
      </c>
      <c r="AW159" s="1">
        <v>0.41481265105999998</v>
      </c>
      <c r="AX159">
        <v>6184.8818970737502</v>
      </c>
      <c r="AY159" s="1">
        <v>0.41003975318500002</v>
      </c>
      <c r="AZ159">
        <v>1040.8668280535801</v>
      </c>
      <c r="BA159">
        <v>6.9377483000000004E-2</v>
      </c>
      <c r="BB159">
        <v>1612.66856970149</v>
      </c>
      <c r="BC159" s="1">
        <v>0.10577011275000001</v>
      </c>
      <c r="BD159">
        <v>15079.8912818607</v>
      </c>
      <c r="BE159" s="1">
        <v>0.55120981949104597</v>
      </c>
      <c r="BF159">
        <v>0.22747658316351099</v>
      </c>
      <c r="BG159">
        <v>0.16879483487560401</v>
      </c>
      <c r="BH159">
        <v>3.3291841101554497E-2</v>
      </c>
      <c r="BI159">
        <v>1.9226921368283401E-2</v>
      </c>
    </row>
    <row r="160" spans="1:61" x14ac:dyDescent="0.35">
      <c r="A160" t="s">
        <v>1414</v>
      </c>
      <c r="B160" t="s">
        <v>784</v>
      </c>
      <c r="C160">
        <v>150.4</v>
      </c>
      <c r="D160">
        <v>9.3189569417815807</v>
      </c>
      <c r="E160">
        <v>1231.6837545000001</v>
      </c>
      <c r="F160">
        <v>6.8066642765700399E-3</v>
      </c>
      <c r="G160">
        <v>1.25685779475074E-2</v>
      </c>
      <c r="H160" t="e">
        <v>#N/A</v>
      </c>
      <c r="I160">
        <v>2.07686989092188E-2</v>
      </c>
      <c r="J160">
        <v>0.94163206694952395</v>
      </c>
      <c r="K160">
        <v>2.9878659211202301E-2</v>
      </c>
      <c r="L160">
        <v>0.54179118921190195</v>
      </c>
      <c r="M160">
        <v>9.9851620637785906E-3</v>
      </c>
      <c r="N160">
        <v>0.170818108235646</v>
      </c>
      <c r="O160">
        <v>63864.8071946325</v>
      </c>
      <c r="P160" s="1">
        <v>0.193420911695451</v>
      </c>
      <c r="Q160">
        <v>0.163806759463829</v>
      </c>
      <c r="R160">
        <v>0.642772328840721</v>
      </c>
      <c r="S160">
        <v>13.118499999999999</v>
      </c>
      <c r="T160">
        <v>82435.336786878994</v>
      </c>
      <c r="U160" s="1">
        <v>102.268067122243</v>
      </c>
      <c r="V160">
        <v>259280.97376455201</v>
      </c>
      <c r="W160" s="1">
        <v>0.75040918768784604</v>
      </c>
      <c r="X160">
        <v>9.5804838402970396E-2</v>
      </c>
      <c r="Y160">
        <v>0.153785973909183</v>
      </c>
      <c r="Z160">
        <v>0.24959081231215399</v>
      </c>
      <c r="AA160">
        <v>259.28097376455202</v>
      </c>
      <c r="AB160">
        <v>6241.8921691978203</v>
      </c>
      <c r="AC160" s="1">
        <v>550.64625412801104</v>
      </c>
      <c r="AD160">
        <v>201122.312609218</v>
      </c>
      <c r="AE160" s="1" t="e">
        <v>#N/A</v>
      </c>
      <c r="AF160">
        <v>40563.775000000001</v>
      </c>
      <c r="AG160" s="1">
        <v>64122.586722573098</v>
      </c>
      <c r="AH160" s="1">
        <v>29.837047449930498</v>
      </c>
      <c r="AI160">
        <v>20.937911695693298</v>
      </c>
      <c r="AJ160">
        <v>22.811092583829499</v>
      </c>
      <c r="AK160">
        <v>1.335</v>
      </c>
      <c r="AL160">
        <v>0.86659850000000005</v>
      </c>
      <c r="AM160">
        <v>1.1249944000000001</v>
      </c>
      <c r="AN160">
        <v>631.69151784514099</v>
      </c>
      <c r="AO160" s="1">
        <v>0.96728528454588902</v>
      </c>
      <c r="AP160">
        <v>2103.1014277777299</v>
      </c>
      <c r="AQ160" s="1">
        <v>3555.7960583213098</v>
      </c>
      <c r="AR160" s="1">
        <v>8962.2872966848008</v>
      </c>
      <c r="AS160" s="1">
        <v>937.973809932476</v>
      </c>
      <c r="AT160">
        <v>451.708885552347</v>
      </c>
      <c r="AU160">
        <v>16010.867478268699</v>
      </c>
      <c r="AV160" s="1">
        <v>8374.0378879429209</v>
      </c>
      <c r="AW160" s="1">
        <v>0.485819387105</v>
      </c>
      <c r="AX160">
        <v>5652.17648412175</v>
      </c>
      <c r="AY160" s="1">
        <v>0.32332862649499999</v>
      </c>
      <c r="AZ160">
        <v>1262.7472801512299</v>
      </c>
      <c r="BA160" s="1">
        <v>7.1829997675000007E-2</v>
      </c>
      <c r="BB160">
        <v>2080.0844796292099</v>
      </c>
      <c r="BC160" s="1">
        <v>0.11902198873</v>
      </c>
      <c r="BD160">
        <v>17369.046131845102</v>
      </c>
      <c r="BE160" s="1">
        <v>0.54937515607098297</v>
      </c>
      <c r="BF160">
        <v>0.247875828624051</v>
      </c>
      <c r="BG160">
        <v>0.14445827954901</v>
      </c>
      <c r="BH160">
        <v>3.9520875009736001E-2</v>
      </c>
      <c r="BI160">
        <v>1.87698607462202E-2</v>
      </c>
    </row>
    <row r="161" spans="1:61" x14ac:dyDescent="0.35">
      <c r="A161" t="s">
        <v>1415</v>
      </c>
      <c r="B161" t="s">
        <v>783</v>
      </c>
      <c r="C161">
        <v>81.2</v>
      </c>
      <c r="D161">
        <v>20.028354059932099</v>
      </c>
      <c r="E161">
        <v>1423.0985681</v>
      </c>
      <c r="F161">
        <v>1.4772865926392899E-2</v>
      </c>
      <c r="G161">
        <v>1.5001334742108101E-2</v>
      </c>
      <c r="H161" t="e">
        <v>#N/A</v>
      </c>
      <c r="I161">
        <v>5.4380099506110502E-2</v>
      </c>
      <c r="J161">
        <v>0.88694312063805703</v>
      </c>
      <c r="K161">
        <v>3.9405761639616801E-2</v>
      </c>
      <c r="L161">
        <v>0.40561734793625398</v>
      </c>
      <c r="M161">
        <v>1.39363114988891E-2</v>
      </c>
      <c r="N161">
        <v>0.15296973145652901</v>
      </c>
      <c r="O161">
        <v>64951.765692915003</v>
      </c>
      <c r="P161" s="1">
        <v>0.170454145739772</v>
      </c>
      <c r="Q161">
        <v>0.15839101101191699</v>
      </c>
      <c r="R161">
        <v>0.67115484324831098</v>
      </c>
      <c r="S161">
        <v>12.382</v>
      </c>
      <c r="T161">
        <v>83306.221191445497</v>
      </c>
      <c r="U161" s="1">
        <v>116.90194494153501</v>
      </c>
      <c r="V161">
        <v>284240.10039092001</v>
      </c>
      <c r="W161" s="1">
        <v>0.75714389191939002</v>
      </c>
      <c r="X161">
        <v>0.13564668144327299</v>
      </c>
      <c r="Y161">
        <v>0.107209426637337</v>
      </c>
      <c r="Z161">
        <v>0.24285610808061001</v>
      </c>
      <c r="AA161">
        <v>284.24010039092002</v>
      </c>
      <c r="AB161">
        <v>7813.9610232248297</v>
      </c>
      <c r="AC161" s="1">
        <v>696.44943224021699</v>
      </c>
      <c r="AD161">
        <v>233357.764056404</v>
      </c>
      <c r="AE161" s="1" t="e">
        <v>#N/A</v>
      </c>
      <c r="AF161">
        <v>42423.85</v>
      </c>
      <c r="AG161" s="1">
        <v>72603.114959741899</v>
      </c>
      <c r="AH161" s="1">
        <v>45.1964516094204</v>
      </c>
      <c r="AI161">
        <v>24.4833319302844</v>
      </c>
      <c r="AJ161">
        <v>29.5643460264913</v>
      </c>
      <c r="AK161">
        <v>1.5325</v>
      </c>
      <c r="AL161">
        <v>0.96051640000000005</v>
      </c>
      <c r="AM161">
        <v>1.2850946000000001</v>
      </c>
      <c r="AN161">
        <v>946.61514008560505</v>
      </c>
      <c r="AO161" s="1">
        <v>1.06033646345286</v>
      </c>
      <c r="AP161">
        <v>2005.8304002730099</v>
      </c>
      <c r="AQ161" s="1">
        <v>2861.0923961174699</v>
      </c>
      <c r="AR161" s="1">
        <v>8159.9570547277799</v>
      </c>
      <c r="AS161" s="1">
        <v>911.58355336105899</v>
      </c>
      <c r="AT161">
        <v>477.619000851755</v>
      </c>
      <c r="AU161">
        <v>14416.082405331101</v>
      </c>
      <c r="AV161" s="1">
        <v>6102.2736541610602</v>
      </c>
      <c r="AW161" s="1">
        <v>0.38007565792499998</v>
      </c>
      <c r="AX161">
        <v>7331.8905518514302</v>
      </c>
      <c r="AY161" s="1">
        <v>0.449151581405</v>
      </c>
      <c r="AZ161">
        <v>1425.47289311686</v>
      </c>
      <c r="BA161">
        <v>8.8275228885000001E-2</v>
      </c>
      <c r="BB161">
        <v>1335.6118324558799</v>
      </c>
      <c r="BC161" s="1">
        <v>8.2497531784999995E-2</v>
      </c>
      <c r="BD161">
        <v>16195.2489315852</v>
      </c>
      <c r="BE161" s="1">
        <v>0.54507493133097296</v>
      </c>
      <c r="BF161">
        <v>0.236665733985572</v>
      </c>
      <c r="BG161">
        <v>0.15943635879611001</v>
      </c>
      <c r="BH161">
        <v>3.8622599088125598E-2</v>
      </c>
      <c r="BI161">
        <v>2.0200376799220099E-2</v>
      </c>
    </row>
    <row r="162" spans="1:61" x14ac:dyDescent="0.35">
      <c r="A162" t="s">
        <v>1416</v>
      </c>
      <c r="B162" t="s">
        <v>785</v>
      </c>
      <c r="C162">
        <v>101.9</v>
      </c>
      <c r="D162">
        <v>7.10113352742556</v>
      </c>
      <c r="E162">
        <v>672.25882179999996</v>
      </c>
      <c r="F162">
        <v>2.37136802801345E-2</v>
      </c>
      <c r="G162">
        <v>4.3382060814633E-2</v>
      </c>
      <c r="H162" t="e">
        <v>#N/A</v>
      </c>
      <c r="I162">
        <v>3.4121473086211898E-2</v>
      </c>
      <c r="J162">
        <v>0.93058370100299004</v>
      </c>
      <c r="K162">
        <v>2.8828971177282201E-2</v>
      </c>
      <c r="L162">
        <v>0.39643880826241901</v>
      </c>
      <c r="M162">
        <v>2.2399519500295E-2</v>
      </c>
      <c r="N162">
        <v>0.15458377110118801</v>
      </c>
      <c r="O162">
        <v>61237.359075602501</v>
      </c>
      <c r="P162" s="1">
        <v>0.234252743046863</v>
      </c>
      <c r="Q162">
        <v>0.18403587129864399</v>
      </c>
      <c r="R162">
        <v>0.58171138565449299</v>
      </c>
      <c r="S162">
        <v>8.1575000000000006</v>
      </c>
      <c r="T162">
        <v>79782.694800575002</v>
      </c>
      <c r="U162" s="1">
        <v>84.446972402035101</v>
      </c>
      <c r="V162">
        <v>293899.93621805601</v>
      </c>
      <c r="W162" s="1">
        <v>0.795829243056</v>
      </c>
      <c r="X162">
        <v>4.0622753161352103E-2</v>
      </c>
      <c r="Y162">
        <v>0.163548003782648</v>
      </c>
      <c r="Z162">
        <v>0.204170756944</v>
      </c>
      <c r="AA162">
        <v>293.89993621805598</v>
      </c>
      <c r="AB162">
        <v>7360.62675675633</v>
      </c>
      <c r="AC162" s="1">
        <v>615.262003955154</v>
      </c>
      <c r="AD162">
        <v>216102.884474224</v>
      </c>
      <c r="AE162" s="1" t="e">
        <v>#N/A</v>
      </c>
      <c r="AF162">
        <v>42081.45</v>
      </c>
      <c r="AG162" s="1">
        <v>68164.226065686395</v>
      </c>
      <c r="AH162" s="1">
        <v>34.214137686707602</v>
      </c>
      <c r="AI162">
        <v>20.744370578750999</v>
      </c>
      <c r="AJ162">
        <v>23.3967067232653</v>
      </c>
      <c r="AK162">
        <v>1.2375</v>
      </c>
      <c r="AL162">
        <v>0.65098900000000004</v>
      </c>
      <c r="AM162">
        <v>1.0196099000000001</v>
      </c>
      <c r="AN162">
        <v>2346.06706946343</v>
      </c>
      <c r="AO162" s="1">
        <v>1.4522891430225999</v>
      </c>
      <c r="AP162">
        <v>2529.6555229679302</v>
      </c>
      <c r="AQ162" s="1">
        <v>3768.7280824525201</v>
      </c>
      <c r="AR162" s="1">
        <v>9217.64690065592</v>
      </c>
      <c r="AS162" s="1">
        <v>968.15090561135696</v>
      </c>
      <c r="AT162">
        <v>558.68816575383903</v>
      </c>
      <c r="AU162">
        <v>17042.869577441601</v>
      </c>
      <c r="AV162" s="1">
        <v>8799.1987620517502</v>
      </c>
      <c r="AW162" s="1">
        <v>0.44402827673</v>
      </c>
      <c r="AX162">
        <v>8005.1166803480601</v>
      </c>
      <c r="AY162" s="1">
        <v>0.38689609523000001</v>
      </c>
      <c r="AZ162">
        <v>1981.7519691587599</v>
      </c>
      <c r="BA162">
        <v>9.6741438964999996E-2</v>
      </c>
      <c r="BB162">
        <v>1450.57968069667</v>
      </c>
      <c r="BC162" s="1">
        <v>7.2334189064999999E-2</v>
      </c>
      <c r="BD162">
        <v>20236.6470922552</v>
      </c>
      <c r="BE162" s="1">
        <v>0.53546680975025995</v>
      </c>
      <c r="BF162">
        <v>0.230866590212843</v>
      </c>
      <c r="BG162">
        <v>0.16296905650235199</v>
      </c>
      <c r="BH162">
        <v>4.0737252206390399E-2</v>
      </c>
      <c r="BI162">
        <v>2.9960291328155E-2</v>
      </c>
    </row>
    <row r="163" spans="1:61" x14ac:dyDescent="0.35">
      <c r="A163" t="s">
        <v>1417</v>
      </c>
      <c r="B163" t="s">
        <v>786</v>
      </c>
      <c r="C163">
        <v>150.85</v>
      </c>
      <c r="D163">
        <v>7.3600237739586101</v>
      </c>
      <c r="E163">
        <v>952.39076115</v>
      </c>
      <c r="F163">
        <v>2.37136802801345E-2</v>
      </c>
      <c r="G163">
        <v>1.6525628963685101E-2</v>
      </c>
      <c r="H163" t="e">
        <v>#N/A</v>
      </c>
      <c r="I163">
        <v>2.6194619295983199E-2</v>
      </c>
      <c r="J163">
        <v>0.93197097219682201</v>
      </c>
      <c r="K163">
        <v>3.5000017839918497E-2</v>
      </c>
      <c r="L163">
        <v>0.54181558588130696</v>
      </c>
      <c r="M163">
        <v>2.05617351180102E-2</v>
      </c>
      <c r="N163">
        <v>0.17511496640990201</v>
      </c>
      <c r="O163">
        <v>62973.228009995</v>
      </c>
      <c r="P163" s="1">
        <v>0.20752766395834399</v>
      </c>
      <c r="Q163">
        <v>0.179462771341803</v>
      </c>
      <c r="R163">
        <v>0.61300956469985302</v>
      </c>
      <c r="S163">
        <v>9.2735000000000003</v>
      </c>
      <c r="T163">
        <v>83083.320268146505</v>
      </c>
      <c r="U163" s="1">
        <v>106.822862819435</v>
      </c>
      <c r="V163">
        <v>265213.37870394101</v>
      </c>
      <c r="W163" s="1">
        <v>0.79798651704905599</v>
      </c>
      <c r="X163">
        <v>7.1503915461605699E-2</v>
      </c>
      <c r="Y163">
        <v>0.13050956748933901</v>
      </c>
      <c r="Z163">
        <v>0.20201348295094401</v>
      </c>
      <c r="AA163">
        <v>265.21337870394098</v>
      </c>
      <c r="AB163">
        <v>6920.4499853238804</v>
      </c>
      <c r="AC163" s="1">
        <v>547.42201166723703</v>
      </c>
      <c r="AD163">
        <v>198909.89821700301</v>
      </c>
      <c r="AE163" s="1" t="e">
        <v>#N/A</v>
      </c>
      <c r="AF163">
        <v>40803.599999999999</v>
      </c>
      <c r="AG163" s="1">
        <v>63694.1663321866</v>
      </c>
      <c r="AH163" s="1">
        <v>31.776113595242698</v>
      </c>
      <c r="AI163">
        <v>20.6880142477766</v>
      </c>
      <c r="AJ163">
        <v>23.697814583864002</v>
      </c>
      <c r="AK163">
        <v>0.86</v>
      </c>
      <c r="AL163">
        <v>0.56244559999999999</v>
      </c>
      <c r="AM163">
        <v>0.78118865000000004</v>
      </c>
      <c r="AN163">
        <v>1292.23772937836</v>
      </c>
      <c r="AO163" s="1">
        <v>1.18301061242015</v>
      </c>
      <c r="AP163">
        <v>2297.2157032975401</v>
      </c>
      <c r="AQ163" s="1">
        <v>3682.5235889093001</v>
      </c>
      <c r="AR163" s="1">
        <v>9122.3842537449109</v>
      </c>
      <c r="AS163" s="1">
        <v>861.52971579163602</v>
      </c>
      <c r="AT163">
        <v>529.81048623245704</v>
      </c>
      <c r="AU163">
        <v>16493.463747975798</v>
      </c>
      <c r="AV163" s="1">
        <v>8792.6438607311502</v>
      </c>
      <c r="AW163" s="1">
        <v>0.47800260547000001</v>
      </c>
      <c r="AX163">
        <v>6524.9123581578697</v>
      </c>
      <c r="AY163" s="1">
        <v>0.33554204880499999</v>
      </c>
      <c r="AZ163">
        <v>1526.9002411178301</v>
      </c>
      <c r="BA163">
        <v>7.9790100305E-2</v>
      </c>
      <c r="BB163">
        <v>2003.79303084808</v>
      </c>
      <c r="BC163" s="1">
        <v>0.106665245415</v>
      </c>
      <c r="BD163">
        <v>18848.249490854902</v>
      </c>
      <c r="BE163" s="1">
        <v>0.53197020192212097</v>
      </c>
      <c r="BF163">
        <v>0.24177139652457499</v>
      </c>
      <c r="BG163">
        <v>0.162866872696249</v>
      </c>
      <c r="BH163">
        <v>4.4097701304386401E-2</v>
      </c>
      <c r="BI163">
        <v>1.9293827552668601E-2</v>
      </c>
    </row>
    <row r="164" spans="1:61" x14ac:dyDescent="0.35">
      <c r="A164" t="s">
        <v>1418</v>
      </c>
      <c r="B164" t="s">
        <v>787</v>
      </c>
      <c r="C164">
        <v>55.45</v>
      </c>
      <c r="D164">
        <v>47.912552019045698</v>
      </c>
      <c r="E164">
        <v>2099.3196615000002</v>
      </c>
      <c r="F164">
        <v>8.6509789485942398E-3</v>
      </c>
      <c r="G164">
        <v>3.4421307162767402E-2</v>
      </c>
      <c r="H164" t="e">
        <v>#N/A</v>
      </c>
      <c r="I164">
        <v>0.119978935224321</v>
      </c>
      <c r="J164">
        <v>0.764966346744127</v>
      </c>
      <c r="K164">
        <v>7.2238908267270904E-2</v>
      </c>
      <c r="L164">
        <v>0.56894858608063303</v>
      </c>
      <c r="M164">
        <v>3.7434029139807701E-2</v>
      </c>
      <c r="N164">
        <v>0.164111293373468</v>
      </c>
      <c r="O164">
        <v>68085.282539539505</v>
      </c>
      <c r="P164" s="1">
        <v>0.19401661720183999</v>
      </c>
      <c r="Q164">
        <v>0.16286097083020601</v>
      </c>
      <c r="R164">
        <v>0.64312241196795406</v>
      </c>
      <c r="S164">
        <v>16.315000000000001</v>
      </c>
      <c r="T164">
        <v>92960.717601177006</v>
      </c>
      <c r="U164" s="1">
        <v>132.85182164220299</v>
      </c>
      <c r="V164">
        <v>240150.74148838801</v>
      </c>
      <c r="W164" s="1">
        <v>0.74374339912055298</v>
      </c>
      <c r="X164">
        <v>0.19457179452618201</v>
      </c>
      <c r="Y164">
        <v>6.1684806353265398E-2</v>
      </c>
      <c r="Z164">
        <v>0.25625660087944702</v>
      </c>
      <c r="AA164">
        <v>240.15074148838801</v>
      </c>
      <c r="AB164">
        <v>7014.2052762981702</v>
      </c>
      <c r="AC164" s="1">
        <v>653.93548679597995</v>
      </c>
      <c r="AD164">
        <v>171088.06833503701</v>
      </c>
      <c r="AE164" s="1" t="e">
        <v>#N/A</v>
      </c>
      <c r="AF164">
        <v>39651.775000000001</v>
      </c>
      <c r="AG164" s="1">
        <v>64558.901418879803</v>
      </c>
      <c r="AH164" s="1">
        <v>45.153965213058797</v>
      </c>
      <c r="AI164">
        <v>24.8204894370222</v>
      </c>
      <c r="AJ164">
        <v>30.9895518078321</v>
      </c>
      <c r="AK164">
        <v>1.9775</v>
      </c>
      <c r="AL164">
        <v>1.1313396499999999</v>
      </c>
      <c r="AM164">
        <v>1.71735305</v>
      </c>
      <c r="AN164">
        <v>757.73135199331205</v>
      </c>
      <c r="AO164" s="1">
        <v>1.0362446480218399</v>
      </c>
      <c r="AP164">
        <v>1905.6216639525601</v>
      </c>
      <c r="AQ164" s="1">
        <v>2943.2201233911101</v>
      </c>
      <c r="AR164" s="1">
        <v>8777.3262612069793</v>
      </c>
      <c r="AS164" s="1">
        <v>990.99061982309001</v>
      </c>
      <c r="AT164" s="1">
        <v>494.70200600073701</v>
      </c>
      <c r="AU164">
        <v>15111.8606743745</v>
      </c>
      <c r="AV164" s="1">
        <v>6996.4357714524704</v>
      </c>
      <c r="AW164" s="1">
        <v>0.42972544830999998</v>
      </c>
      <c r="AX164">
        <v>6298.0488407442499</v>
      </c>
      <c r="AY164" s="1">
        <v>0.379615451085</v>
      </c>
      <c r="AZ164">
        <v>1100.38205801399</v>
      </c>
      <c r="BA164">
        <v>6.7306206800000004E-2</v>
      </c>
      <c r="BB164">
        <v>2054.9242739003998</v>
      </c>
      <c r="BC164" s="1">
        <v>0.12335289381</v>
      </c>
      <c r="BD164">
        <v>16449.790944111101</v>
      </c>
      <c r="BE164" s="1">
        <v>0.55883825498951401</v>
      </c>
      <c r="BF164">
        <v>0.22924257963708999</v>
      </c>
      <c r="BG164">
        <v>0.15945745703790001</v>
      </c>
      <c r="BH164">
        <v>3.5240816034662899E-2</v>
      </c>
      <c r="BI164">
        <v>1.7220892300832201E-2</v>
      </c>
    </row>
    <row r="165" spans="1:61" x14ac:dyDescent="0.35">
      <c r="A165" t="s">
        <v>1419</v>
      </c>
      <c r="B165" t="s">
        <v>788</v>
      </c>
      <c r="C165">
        <v>109.75</v>
      </c>
      <c r="D165">
        <v>9.4729725969783196</v>
      </c>
      <c r="E165">
        <v>931.8552846</v>
      </c>
      <c r="F165">
        <v>2.37136802801345E-2</v>
      </c>
      <c r="G165">
        <v>1.27146324729352E-2</v>
      </c>
      <c r="H165" t="e">
        <v>#N/A</v>
      </c>
      <c r="I165">
        <v>4.9068912458464398E-2</v>
      </c>
      <c r="J165">
        <v>0.91006454973411399</v>
      </c>
      <c r="K165">
        <v>3.1416811164274097E-2</v>
      </c>
      <c r="L165">
        <v>0.40894127290854598</v>
      </c>
      <c r="M165">
        <v>2.6757247153189601E-2</v>
      </c>
      <c r="N165">
        <v>0.15693206118804801</v>
      </c>
      <c r="O165">
        <v>63379.764880857503</v>
      </c>
      <c r="P165" s="1">
        <v>0.246910434253892</v>
      </c>
      <c r="Q165">
        <v>0.17804471716907999</v>
      </c>
      <c r="R165">
        <v>0.57504484857702798</v>
      </c>
      <c r="S165">
        <v>10.375500000000001</v>
      </c>
      <c r="T165">
        <v>76430.376621556497</v>
      </c>
      <c r="U165" s="1">
        <v>93.632088244263002</v>
      </c>
      <c r="V165">
        <v>258045.184179351</v>
      </c>
      <c r="W165" s="1">
        <v>0.83476835626142498</v>
      </c>
      <c r="X165">
        <v>4.8211620887466299E-2</v>
      </c>
      <c r="Y165">
        <v>0.117020022851109</v>
      </c>
      <c r="Z165">
        <v>0.16523164373857499</v>
      </c>
      <c r="AA165">
        <v>258.045184179351</v>
      </c>
      <c r="AB165">
        <v>6105.5507393530697</v>
      </c>
      <c r="AC165" s="1">
        <v>607.901275895033</v>
      </c>
      <c r="AD165">
        <v>197377.86096967201</v>
      </c>
      <c r="AE165" s="1" t="e">
        <v>#N/A</v>
      </c>
      <c r="AF165">
        <v>42816.025000000001</v>
      </c>
      <c r="AG165" s="1">
        <v>67561.303871605807</v>
      </c>
      <c r="AH165" s="1">
        <v>35.677096825894303</v>
      </c>
      <c r="AI165">
        <v>21.243568033157601</v>
      </c>
      <c r="AJ165">
        <v>25.982997419685699</v>
      </c>
      <c r="AK165">
        <v>1.8825000000000001</v>
      </c>
      <c r="AL165">
        <v>0.86160535000000005</v>
      </c>
      <c r="AM165">
        <v>1.46007095</v>
      </c>
      <c r="AN165">
        <v>1852.2389618414099</v>
      </c>
      <c r="AO165">
        <v>1.3442046182594001</v>
      </c>
      <c r="AP165">
        <v>2252.22549674533</v>
      </c>
      <c r="AQ165" s="1">
        <v>3172.00071176866</v>
      </c>
      <c r="AR165" s="1">
        <v>8681.6698626034195</v>
      </c>
      <c r="AS165" s="1">
        <v>890.06450970941705</v>
      </c>
      <c r="AT165" s="1">
        <v>390.77743251997703</v>
      </c>
      <c r="AU165">
        <v>15386.7380133468</v>
      </c>
      <c r="AV165" s="1">
        <v>7950.2771006454404</v>
      </c>
      <c r="AW165" s="1">
        <v>0.45582844439999998</v>
      </c>
      <c r="AX165">
        <v>6785.15946210539</v>
      </c>
      <c r="AY165" s="1">
        <v>0.37649495869499999</v>
      </c>
      <c r="AZ165">
        <v>1571.2203926447601</v>
      </c>
      <c r="BA165">
        <v>8.8708809345E-2</v>
      </c>
      <c r="BB165">
        <v>1394.1609687738001</v>
      </c>
      <c r="BC165" s="1">
        <v>7.8967787555000002E-2</v>
      </c>
      <c r="BD165">
        <v>17700.817924169402</v>
      </c>
      <c r="BE165" s="1">
        <v>0.54894388365875102</v>
      </c>
      <c r="BF165">
        <v>0.232519253485617</v>
      </c>
      <c r="BG165">
        <v>0.156078247838601</v>
      </c>
      <c r="BH165">
        <v>4.3193418656827902E-2</v>
      </c>
      <c r="BI165">
        <v>1.9265196360203601E-2</v>
      </c>
    </row>
    <row r="166" spans="1:61" x14ac:dyDescent="0.35">
      <c r="A166" t="s">
        <v>1420</v>
      </c>
      <c r="B166" t="s">
        <v>789</v>
      </c>
      <c r="C166">
        <v>19.350000000000001</v>
      </c>
      <c r="D166">
        <v>268.52001244975997</v>
      </c>
      <c r="E166">
        <v>4611.8430590999997</v>
      </c>
      <c r="F166">
        <v>1.09617263573228E-2</v>
      </c>
      <c r="G166">
        <v>0.238563587674785</v>
      </c>
      <c r="H166">
        <v>2.1767228028683099E-3</v>
      </c>
      <c r="I166">
        <v>0.114316796685072</v>
      </c>
      <c r="J166">
        <v>0.51817758633630895</v>
      </c>
      <c r="K166">
        <v>0.117328956504639</v>
      </c>
      <c r="L166">
        <v>0.83594256799129896</v>
      </c>
      <c r="M166">
        <v>5.1159610462348903E-2</v>
      </c>
      <c r="N166">
        <v>0.20041327550349899</v>
      </c>
      <c r="O166">
        <v>70692.663693725495</v>
      </c>
      <c r="P166" s="1">
        <v>0.245121840955739</v>
      </c>
      <c r="Q166">
        <v>0.17732615475872099</v>
      </c>
      <c r="R166">
        <v>0.57755200428553999</v>
      </c>
      <c r="S166">
        <v>41.4435</v>
      </c>
      <c r="T166">
        <v>100147.629774441</v>
      </c>
      <c r="U166" s="1">
        <v>122.717440355384</v>
      </c>
      <c r="V166">
        <v>176832.30738757999</v>
      </c>
      <c r="W166" s="1">
        <v>0.70477078688527905</v>
      </c>
      <c r="X166">
        <v>0.232139236264193</v>
      </c>
      <c r="Y166">
        <v>6.3089976850528598E-2</v>
      </c>
      <c r="Z166">
        <v>0.295229213114721</v>
      </c>
      <c r="AA166">
        <v>176.83230738757999</v>
      </c>
      <c r="AB166">
        <v>5744.7347629873702</v>
      </c>
      <c r="AC166" s="1">
        <v>585.60956511191398</v>
      </c>
      <c r="AD166">
        <v>107750.086245193</v>
      </c>
      <c r="AE166" s="1" t="e">
        <v>#N/A</v>
      </c>
      <c r="AF166">
        <v>35253.699999999997</v>
      </c>
      <c r="AG166" s="1">
        <v>50087.035025559802</v>
      </c>
      <c r="AH166" s="1">
        <v>53.916230472373599</v>
      </c>
      <c r="AI166">
        <v>29.637834018331201</v>
      </c>
      <c r="AJ166">
        <v>36.965763185121098</v>
      </c>
      <c r="AK166">
        <v>2.1465000000000001</v>
      </c>
      <c r="AL166">
        <v>1.5445113500000001</v>
      </c>
      <c r="AM166">
        <v>1.88123</v>
      </c>
      <c r="AN166">
        <v>188.384162669809</v>
      </c>
      <c r="AO166" s="1">
        <v>1.1028327913754801</v>
      </c>
      <c r="AP166">
        <v>2339.74451914769</v>
      </c>
      <c r="AQ166" s="1">
        <v>3421.8336110104401</v>
      </c>
      <c r="AR166" s="1">
        <v>9905.1974126224995</v>
      </c>
      <c r="AS166" s="1">
        <v>1347.4337472334801</v>
      </c>
      <c r="AT166">
        <v>612.17134140606504</v>
      </c>
      <c r="AU166">
        <v>17626.380631420201</v>
      </c>
      <c r="AV166" s="1">
        <v>9325.4186132995292</v>
      </c>
      <c r="AW166" s="1">
        <v>0.49715696921000002</v>
      </c>
      <c r="AX166">
        <v>4998.3353813042004</v>
      </c>
      <c r="AY166" s="1">
        <v>0.26532029475000002</v>
      </c>
      <c r="AZ166">
        <v>988.97672236973995</v>
      </c>
      <c r="BA166" s="1">
        <v>5.3365158024999998E-2</v>
      </c>
      <c r="BB166">
        <v>3686.0719522948498</v>
      </c>
      <c r="BC166" s="1">
        <v>0.18415757799999999</v>
      </c>
      <c r="BD166">
        <v>18998.802669268302</v>
      </c>
      <c r="BE166" s="1">
        <v>0.571848719523668</v>
      </c>
      <c r="BF166">
        <v>0.23311825837261499</v>
      </c>
      <c r="BG166">
        <v>0.147372306885099</v>
      </c>
      <c r="BH166">
        <v>3.1801364935900002E-2</v>
      </c>
      <c r="BI166">
        <v>1.5859350282718201E-2</v>
      </c>
    </row>
    <row r="167" spans="1:61" x14ac:dyDescent="0.35">
      <c r="A167" t="s">
        <v>1421</v>
      </c>
      <c r="B167" t="s">
        <v>790</v>
      </c>
      <c r="C167">
        <v>15.85</v>
      </c>
      <c r="D167">
        <v>342.24110645911497</v>
      </c>
      <c r="E167">
        <v>4469.3981925999997</v>
      </c>
      <c r="F167">
        <v>9.8620927955210599E-3</v>
      </c>
      <c r="G167">
        <v>0.42729453430480402</v>
      </c>
      <c r="H167">
        <v>2.0716774666569202E-3</v>
      </c>
      <c r="I167">
        <v>0.16105171246483099</v>
      </c>
      <c r="J167">
        <v>0.302603132804182</v>
      </c>
      <c r="K167">
        <v>0.114888939779034</v>
      </c>
      <c r="L167">
        <v>0.98671599199793902</v>
      </c>
      <c r="M167">
        <v>8.8482003542774898E-2</v>
      </c>
      <c r="N167">
        <v>0.19881772409363699</v>
      </c>
      <c r="O167">
        <v>67856.319318057504</v>
      </c>
      <c r="P167" s="1">
        <v>0.28481971934713901</v>
      </c>
      <c r="Q167">
        <v>0.18299526216314399</v>
      </c>
      <c r="R167">
        <v>0.532185018489717</v>
      </c>
      <c r="S167">
        <v>56.017000000000003</v>
      </c>
      <c r="T167">
        <v>91029.536780829003</v>
      </c>
      <c r="U167" s="1">
        <v>91.545597749485495</v>
      </c>
      <c r="V167">
        <v>146218.54507677499</v>
      </c>
      <c r="W167" s="1">
        <v>0.67026898718043204</v>
      </c>
      <c r="X167">
        <v>0.25487909123378999</v>
      </c>
      <c r="Y167">
        <v>7.48519215857784E-2</v>
      </c>
      <c r="Z167">
        <v>0.32973101281956801</v>
      </c>
      <c r="AA167">
        <v>146.218545076775</v>
      </c>
      <c r="AB167">
        <v>5581.5403692351401</v>
      </c>
      <c r="AC167" s="1">
        <v>588.16837770607799</v>
      </c>
      <c r="AD167">
        <v>80049.342241553706</v>
      </c>
      <c r="AE167" s="1" t="e">
        <v>#N/A</v>
      </c>
      <c r="AF167">
        <v>31811.1</v>
      </c>
      <c r="AG167" s="1">
        <v>45594.813151102797</v>
      </c>
      <c r="AH167" s="1">
        <v>59.774722609040801</v>
      </c>
      <c r="AI167">
        <v>33.016523115690703</v>
      </c>
      <c r="AJ167">
        <v>43.091207957788299</v>
      </c>
      <c r="AK167">
        <v>2.524</v>
      </c>
      <c r="AL167">
        <v>1.9202914499999999</v>
      </c>
      <c r="AM167">
        <v>2.3015127500000001</v>
      </c>
      <c r="AN167">
        <v>7.1053212906563204E-2</v>
      </c>
      <c r="AO167" s="1">
        <v>1.14639357590798</v>
      </c>
      <c r="AP167">
        <v>2698.69761691539</v>
      </c>
      <c r="AQ167" s="1">
        <v>4336.1371440923403</v>
      </c>
      <c r="AR167" s="1">
        <v>10374.3879682638</v>
      </c>
      <c r="AS167" s="1">
        <v>1446.78004680243</v>
      </c>
      <c r="AT167">
        <v>815.25574181460399</v>
      </c>
      <c r="AU167">
        <v>19671.2585178886</v>
      </c>
      <c r="AV167" s="1">
        <v>10742.930256489</v>
      </c>
      <c r="AW167" s="1">
        <v>0.50190692636000001</v>
      </c>
      <c r="AX167">
        <v>4801.9540433682396</v>
      </c>
      <c r="AY167" s="1">
        <v>0.21809101205500001</v>
      </c>
      <c r="AZ167">
        <v>1247.4353882821399</v>
      </c>
      <c r="BA167">
        <v>5.6328691190000002E-2</v>
      </c>
      <c r="BB167">
        <v>4971.1915054901201</v>
      </c>
      <c r="BC167" s="1">
        <v>0.22367337037999999</v>
      </c>
      <c r="BD167">
        <v>21763.5111936295</v>
      </c>
      <c r="BE167" s="1">
        <v>0.55546087777019004</v>
      </c>
      <c r="BF167">
        <v>0.22264780737996301</v>
      </c>
      <c r="BG167">
        <v>0.17342617837187599</v>
      </c>
      <c r="BH167">
        <v>3.5633034644821301E-2</v>
      </c>
      <c r="BI167">
        <v>1.2832101833149199E-2</v>
      </c>
    </row>
    <row r="168" spans="1:61" x14ac:dyDescent="0.35">
      <c r="A168" t="s">
        <v>1422</v>
      </c>
      <c r="B168" t="s">
        <v>791</v>
      </c>
      <c r="C168">
        <v>113.55</v>
      </c>
      <c r="D168">
        <v>10.318728098063101</v>
      </c>
      <c r="E168">
        <v>1031.2899172499999</v>
      </c>
      <c r="F168">
        <v>2.37136802801345E-2</v>
      </c>
      <c r="G168">
        <v>1.0641486016267999E-2</v>
      </c>
      <c r="H168" t="e">
        <v>#N/A</v>
      </c>
      <c r="I168">
        <v>4.3300325279370902E-2</v>
      </c>
      <c r="J168">
        <v>0.91448999723503399</v>
      </c>
      <c r="K168">
        <v>3.1595626062759501E-2</v>
      </c>
      <c r="L168">
        <v>0.390764359862804</v>
      </c>
      <c r="M168">
        <v>1.6762032139195401E-2</v>
      </c>
      <c r="N168">
        <v>0.15298726371622001</v>
      </c>
      <c r="O168">
        <v>65127.698163702</v>
      </c>
      <c r="P168" s="1">
        <v>0.241851181341358</v>
      </c>
      <c r="Q168">
        <v>0.17231044694734299</v>
      </c>
      <c r="R168">
        <v>0.58583837171129904</v>
      </c>
      <c r="S168">
        <v>11.112</v>
      </c>
      <c r="T168">
        <v>77784.630798467493</v>
      </c>
      <c r="U168" s="1">
        <v>96.037020458311204</v>
      </c>
      <c r="V168">
        <v>280673.89666868403</v>
      </c>
      <c r="W168" s="1">
        <v>0.78515048835043899</v>
      </c>
      <c r="X168">
        <v>5.6196375079348403E-2</v>
      </c>
      <c r="Y168">
        <v>0.15865313657021299</v>
      </c>
      <c r="Z168">
        <v>0.21484951164956201</v>
      </c>
      <c r="AA168">
        <v>280.67389666868399</v>
      </c>
      <c r="AB168">
        <v>6946.8843785419003</v>
      </c>
      <c r="AC168" s="1">
        <v>606.25692996827001</v>
      </c>
      <c r="AD168">
        <v>221803.93875341699</v>
      </c>
      <c r="AE168" s="1" t="e">
        <v>#N/A</v>
      </c>
      <c r="AF168">
        <v>43661.474999999999</v>
      </c>
      <c r="AG168" s="1">
        <v>68986.191794208004</v>
      </c>
      <c r="AH168" s="1">
        <v>34.315464825415297</v>
      </c>
      <c r="AI168">
        <v>21.455912477698199</v>
      </c>
      <c r="AJ168">
        <v>24.7321702974494</v>
      </c>
      <c r="AK168">
        <v>1.8414999999999999</v>
      </c>
      <c r="AL168">
        <v>0.93362204999999998</v>
      </c>
      <c r="AM168">
        <v>1.4323496</v>
      </c>
      <c r="AN168">
        <v>1734.6704317184499</v>
      </c>
      <c r="AO168" s="1">
        <v>1.33269902763932</v>
      </c>
      <c r="AP168">
        <v>2187.22946063381</v>
      </c>
      <c r="AQ168" s="1">
        <v>3114.3503390375599</v>
      </c>
      <c r="AR168" s="1">
        <v>8590.9374782619798</v>
      </c>
      <c r="AS168" s="1">
        <v>946.92950620762895</v>
      </c>
      <c r="AT168">
        <v>383.27675985043999</v>
      </c>
      <c r="AU168">
        <v>15222.7235439914</v>
      </c>
      <c r="AV168" s="1">
        <v>7543.8464801642604</v>
      </c>
      <c r="AW168" s="1">
        <v>0.43470204307999999</v>
      </c>
      <c r="AX168">
        <v>7407.3468394680303</v>
      </c>
      <c r="AY168" s="1">
        <v>0.40742161825500001</v>
      </c>
      <c r="AZ168">
        <v>1578.9642191441501</v>
      </c>
      <c r="BA168">
        <v>9.0254429235000003E-2</v>
      </c>
      <c r="BB168">
        <v>1181.1315231507101</v>
      </c>
      <c r="BC168" s="1">
        <v>6.7621909430000002E-2</v>
      </c>
      <c r="BD168">
        <v>17711.2890619272</v>
      </c>
      <c r="BE168" s="1">
        <v>0.55108026663851095</v>
      </c>
      <c r="BF168">
        <v>0.230719145084998</v>
      </c>
      <c r="BG168">
        <v>0.15515386743342899</v>
      </c>
      <c r="BH168">
        <v>4.3527670639744297E-2</v>
      </c>
      <c r="BI168">
        <v>1.9519050203317199E-2</v>
      </c>
    </row>
    <row r="169" spans="1:61" x14ac:dyDescent="0.35">
      <c r="A169" t="s">
        <v>1423</v>
      </c>
      <c r="B169" t="s">
        <v>792</v>
      </c>
      <c r="C169">
        <v>85</v>
      </c>
      <c r="D169">
        <v>17.160161071163401</v>
      </c>
      <c r="E169">
        <v>1305.1097908500001</v>
      </c>
      <c r="F169">
        <v>1.24890123578141E-2</v>
      </c>
      <c r="G169">
        <v>1.4616048639133799E-2</v>
      </c>
      <c r="H169" t="e">
        <v>#N/A</v>
      </c>
      <c r="I169">
        <v>3.96494079557742E-2</v>
      </c>
      <c r="J169">
        <v>0.91745083324373899</v>
      </c>
      <c r="K169">
        <v>3.1388256847635902E-2</v>
      </c>
      <c r="L169">
        <v>0.24740836779804501</v>
      </c>
      <c r="M169">
        <v>2.7013079909074599E-2</v>
      </c>
      <c r="N169">
        <v>0.121608498552255</v>
      </c>
      <c r="O169">
        <v>67607.604760262504</v>
      </c>
      <c r="P169" s="1">
        <v>0.17343560937715499</v>
      </c>
      <c r="Q169">
        <v>0.17362601539754899</v>
      </c>
      <c r="R169">
        <v>0.65293837522529596</v>
      </c>
      <c r="S169">
        <v>9.9049999999999994</v>
      </c>
      <c r="T169">
        <v>90689.460858142003</v>
      </c>
      <c r="U169" s="1">
        <v>136.00308592608599</v>
      </c>
      <c r="V169">
        <v>279901.44761384901</v>
      </c>
      <c r="W169" s="1">
        <v>0.85792010764863003</v>
      </c>
      <c r="X169">
        <v>6.5643625136109704E-2</v>
      </c>
      <c r="Y169">
        <v>7.6436267215260603E-2</v>
      </c>
      <c r="Z169">
        <v>0.14207989235137</v>
      </c>
      <c r="AA169">
        <v>279.90144761384897</v>
      </c>
      <c r="AB169">
        <v>6492.1163791107901</v>
      </c>
      <c r="AC169" s="1">
        <v>696.96409737430395</v>
      </c>
      <c r="AD169">
        <v>214756.25966193501</v>
      </c>
      <c r="AE169" s="1" t="e">
        <v>#N/A</v>
      </c>
      <c r="AF169">
        <v>49765.675000000003</v>
      </c>
      <c r="AG169" s="1">
        <v>87514.007646948201</v>
      </c>
      <c r="AH169" s="1">
        <v>35.011131817536501</v>
      </c>
      <c r="AI169">
        <v>21.727839238622401</v>
      </c>
      <c r="AJ169">
        <v>22.9534755534543</v>
      </c>
      <c r="AK169">
        <v>1.367</v>
      </c>
      <c r="AL169">
        <v>0.91435979999999994</v>
      </c>
      <c r="AM169">
        <v>1.1565383499999999</v>
      </c>
      <c r="AN169">
        <v>1955.2333873457301</v>
      </c>
      <c r="AO169">
        <v>1.08797706394625</v>
      </c>
      <c r="AP169">
        <v>1890.44577250565</v>
      </c>
      <c r="AQ169" s="1">
        <v>2713.2016473475301</v>
      </c>
      <c r="AR169" s="1">
        <v>8096.9683350387504</v>
      </c>
      <c r="AS169" s="1">
        <v>739.27113939943695</v>
      </c>
      <c r="AT169">
        <v>495.17254537981501</v>
      </c>
      <c r="AU169">
        <v>13935.0594396712</v>
      </c>
      <c r="AV169" s="1">
        <v>6277.1568501408501</v>
      </c>
      <c r="AW169" s="1">
        <v>0.39753211244499997</v>
      </c>
      <c r="AX169">
        <v>7233.6650373134698</v>
      </c>
      <c r="AY169" s="1">
        <v>0.45880496444000002</v>
      </c>
      <c r="AZ169">
        <v>1367.1962010509401</v>
      </c>
      <c r="BA169">
        <v>8.6576935305000005E-2</v>
      </c>
      <c r="BB169">
        <v>906.19901420639496</v>
      </c>
      <c r="BC169" s="1">
        <v>5.7085987800000002E-2</v>
      </c>
      <c r="BD169">
        <v>15784.2171027116</v>
      </c>
      <c r="BE169" s="1">
        <v>0.55132070466362304</v>
      </c>
      <c r="BF169">
        <v>0.23976210550274499</v>
      </c>
      <c r="BG169">
        <v>0.13983820672337699</v>
      </c>
      <c r="BH169">
        <v>4.2053013844419701E-2</v>
      </c>
      <c r="BI169">
        <v>2.70259692658355E-2</v>
      </c>
    </row>
    <row r="170" spans="1:61" x14ac:dyDescent="0.35">
      <c r="A170" t="s">
        <v>1917</v>
      </c>
      <c r="B170" t="s">
        <v>793</v>
      </c>
      <c r="C170">
        <v>24.9</v>
      </c>
      <c r="D170">
        <v>211.99518855403099</v>
      </c>
      <c r="E170">
        <v>3674.9340940500001</v>
      </c>
      <c r="F170">
        <v>1.4772865195737299E-2</v>
      </c>
      <c r="G170">
        <v>0.17870040395202899</v>
      </c>
      <c r="H170">
        <v>2.2324602911098601E-3</v>
      </c>
      <c r="I170">
        <v>9.1194096791994805E-2</v>
      </c>
      <c r="J170">
        <v>0.59986861230545996</v>
      </c>
      <c r="K170">
        <v>0.11641899874126201</v>
      </c>
      <c r="L170">
        <v>0.83291787885524105</v>
      </c>
      <c r="M170">
        <v>5.6054781470040102E-2</v>
      </c>
      <c r="N170">
        <v>0.18215462560772899</v>
      </c>
      <c r="O170">
        <v>70158.664295515002</v>
      </c>
      <c r="P170" s="1">
        <v>0.23118336820503099</v>
      </c>
      <c r="Q170">
        <v>0.170710873138431</v>
      </c>
      <c r="R170">
        <v>0.59810575865653803</v>
      </c>
      <c r="S170">
        <v>28.259499999999999</v>
      </c>
      <c r="T170">
        <v>95959.601229669497</v>
      </c>
      <c r="U170" s="1">
        <v>132.27713320002499</v>
      </c>
      <c r="V170">
        <v>192642.02417524299</v>
      </c>
      <c r="W170" s="1">
        <v>0.72581463453412098</v>
      </c>
      <c r="X170">
        <v>0.213007202163044</v>
      </c>
      <c r="Y170">
        <v>6.1178163302834598E-2</v>
      </c>
      <c r="Z170">
        <v>0.27418536546587902</v>
      </c>
      <c r="AA170">
        <v>192.64202417524299</v>
      </c>
      <c r="AB170">
        <v>5800.8436566576702</v>
      </c>
      <c r="AC170" s="1">
        <v>624.51649345833698</v>
      </c>
      <c r="AD170">
        <v>121192.005228276</v>
      </c>
      <c r="AE170" s="1" t="e">
        <v>#N/A</v>
      </c>
      <c r="AF170">
        <v>36259.625</v>
      </c>
      <c r="AG170" s="1">
        <v>53564.424645620304</v>
      </c>
      <c r="AH170" s="1">
        <v>52.321478107461402</v>
      </c>
      <c r="AI170">
        <v>27.678063147205101</v>
      </c>
      <c r="AJ170">
        <v>34.199906312071398</v>
      </c>
      <c r="AK170">
        <v>2.3334999999999999</v>
      </c>
      <c r="AL170">
        <v>1.6501988999999999</v>
      </c>
      <c r="AM170">
        <v>1.9662609499999999</v>
      </c>
      <c r="AN170">
        <v>190.85449678141799</v>
      </c>
      <c r="AO170" s="1">
        <v>1.05070391867337</v>
      </c>
      <c r="AP170">
        <v>1898.9378674351201</v>
      </c>
      <c r="AQ170" s="1">
        <v>3258.0573881073601</v>
      </c>
      <c r="AR170" s="1">
        <v>8945.5217076990903</v>
      </c>
      <c r="AS170" s="1">
        <v>1123.8081676490101</v>
      </c>
      <c r="AT170">
        <v>533.17299375988603</v>
      </c>
      <c r="AU170">
        <v>15759.498124650499</v>
      </c>
      <c r="AV170" s="1">
        <v>8420.7202162387002</v>
      </c>
      <c r="AW170" s="1">
        <v>0.486767083825</v>
      </c>
      <c r="AX170">
        <v>5055.3855868187502</v>
      </c>
      <c r="AY170" s="1">
        <v>0.28821825008000002</v>
      </c>
      <c r="AZ170">
        <v>992.79871787288005</v>
      </c>
      <c r="BA170">
        <v>5.6900204879999999E-2</v>
      </c>
      <c r="BB170">
        <v>2948.4805746075399</v>
      </c>
      <c r="BC170" s="1">
        <v>0.16811446120500001</v>
      </c>
      <c r="BD170">
        <v>17417.385095537898</v>
      </c>
      <c r="BE170" s="1">
        <v>0.55657171985501297</v>
      </c>
      <c r="BF170">
        <v>0.2224549804007</v>
      </c>
      <c r="BG170">
        <v>0.17041767535295399</v>
      </c>
      <c r="BH170">
        <v>3.48565913290899E-2</v>
      </c>
      <c r="BI170">
        <v>1.5699033062243201E-2</v>
      </c>
    </row>
    <row r="171" spans="1:61" x14ac:dyDescent="0.35">
      <c r="A171" t="s">
        <v>1424</v>
      </c>
      <c r="B171" t="s">
        <v>794</v>
      </c>
      <c r="C171">
        <v>32.6</v>
      </c>
      <c r="D171">
        <v>228.466900018709</v>
      </c>
      <c r="E171">
        <v>6346.623388</v>
      </c>
      <c r="F171">
        <v>4.9231933212793698E-2</v>
      </c>
      <c r="G171">
        <v>0.19747624699119401</v>
      </c>
      <c r="H171">
        <v>2.1632201141914098E-3</v>
      </c>
      <c r="I171">
        <v>0.106775916934093</v>
      </c>
      <c r="J171">
        <v>0.55982915955079704</v>
      </c>
      <c r="K171">
        <v>8.5040916735777697E-2</v>
      </c>
      <c r="L171">
        <v>0.59124239885669305</v>
      </c>
      <c r="M171">
        <v>7.1762334179519605E-2</v>
      </c>
      <c r="N171">
        <v>0.17283690500151899</v>
      </c>
      <c r="O171">
        <v>74898.578744255006</v>
      </c>
      <c r="P171" s="1">
        <v>0.204011805590193</v>
      </c>
      <c r="Q171">
        <v>0.166635004103001</v>
      </c>
      <c r="R171">
        <v>0.62935319030680503</v>
      </c>
      <c r="S171">
        <v>43.97</v>
      </c>
      <c r="T171">
        <v>101909.1375117</v>
      </c>
      <c r="U171" s="1">
        <v>143.41775050364299</v>
      </c>
      <c r="V171">
        <v>263960.78213816101</v>
      </c>
      <c r="W171" s="1">
        <v>0.73427072157511997</v>
      </c>
      <c r="X171">
        <v>0.219493817698483</v>
      </c>
      <c r="Y171">
        <v>4.6235460726396498E-2</v>
      </c>
      <c r="Z171">
        <v>0.26572927842487998</v>
      </c>
      <c r="AA171">
        <v>263.96078213816099</v>
      </c>
      <c r="AB171">
        <v>9060.7636942586505</v>
      </c>
      <c r="AC171" s="1">
        <v>872.73244266237896</v>
      </c>
      <c r="AD171">
        <v>186040.766984157</v>
      </c>
      <c r="AE171" s="1" t="e">
        <v>#N/A</v>
      </c>
      <c r="AF171">
        <v>42092.275000000001</v>
      </c>
      <c r="AG171" s="1">
        <v>67377.140164459197</v>
      </c>
      <c r="AH171" s="1">
        <v>63.655484896607703</v>
      </c>
      <c r="AI171">
        <v>30.4770861825744</v>
      </c>
      <c r="AJ171">
        <v>40.324524848138402</v>
      </c>
      <c r="AK171">
        <v>1.8245</v>
      </c>
      <c r="AL171">
        <v>1.2088861</v>
      </c>
      <c r="AM171">
        <v>1.5483361</v>
      </c>
      <c r="AN171">
        <v>49.243660252261698</v>
      </c>
      <c r="AO171" s="1">
        <v>0.96875478494663403</v>
      </c>
      <c r="AP171">
        <v>1860.9425647882799</v>
      </c>
      <c r="AQ171" s="1">
        <v>2832.4199901249899</v>
      </c>
      <c r="AR171" s="1">
        <v>9049.1517751996907</v>
      </c>
      <c r="AS171" s="1">
        <v>1169.6940379344301</v>
      </c>
      <c r="AT171">
        <v>474.32152545654299</v>
      </c>
      <c r="AU171">
        <v>15386.529893503901</v>
      </c>
      <c r="AV171" s="1">
        <v>5679.2141646095897</v>
      </c>
      <c r="AW171" s="1">
        <v>0.34509737576499999</v>
      </c>
      <c r="AX171">
        <v>7906.3901015992897</v>
      </c>
      <c r="AY171" s="1">
        <v>0.468201862415</v>
      </c>
      <c r="AZ171">
        <v>1292.6866608768601</v>
      </c>
      <c r="BA171">
        <v>7.8158694035000004E-2</v>
      </c>
      <c r="BB171">
        <v>1805.0320327576001</v>
      </c>
      <c r="BC171" s="1">
        <v>0.10854206779</v>
      </c>
      <c r="BD171">
        <v>16683.322959843299</v>
      </c>
      <c r="BE171" s="1">
        <v>0.57825403383785201</v>
      </c>
      <c r="BF171">
        <v>0.23435615296295101</v>
      </c>
      <c r="BG171">
        <v>0.142553601855961</v>
      </c>
      <c r="BH171">
        <v>2.8880887542470798E-2</v>
      </c>
      <c r="BI171">
        <v>1.5955323800764799E-2</v>
      </c>
    </row>
    <row r="172" spans="1:61" x14ac:dyDescent="0.35">
      <c r="A172" t="s">
        <v>1425</v>
      </c>
      <c r="B172" t="s">
        <v>795</v>
      </c>
      <c r="C172">
        <v>94</v>
      </c>
      <c r="D172">
        <v>10.425400638092301</v>
      </c>
      <c r="E172">
        <v>916.94715069999995</v>
      </c>
      <c r="F172">
        <v>2.37136802801345E-2</v>
      </c>
      <c r="G172">
        <v>9.4890218296147105E-3</v>
      </c>
      <c r="H172" t="e">
        <v>#N/A</v>
      </c>
      <c r="I172">
        <v>2.0143705864925001E-2</v>
      </c>
      <c r="J172">
        <v>0.945528429304477</v>
      </c>
      <c r="K172">
        <v>2.73627178338753E-2</v>
      </c>
      <c r="L172">
        <v>0.42484740830134499</v>
      </c>
      <c r="M172">
        <v>2.2399519500295E-2</v>
      </c>
      <c r="N172">
        <v>0.153428581980046</v>
      </c>
      <c r="O172">
        <v>63534.814367095001</v>
      </c>
      <c r="P172" s="1">
        <v>0.19688442079733801</v>
      </c>
      <c r="Q172">
        <v>0.18332078664361101</v>
      </c>
      <c r="R172">
        <v>0.61979479255905101</v>
      </c>
      <c r="S172">
        <v>9.0879999999999992</v>
      </c>
      <c r="T172">
        <v>85007.081952661494</v>
      </c>
      <c r="U172" s="1">
        <v>110.065272180383</v>
      </c>
      <c r="V172">
        <v>311151.95030976599</v>
      </c>
      <c r="W172" s="1">
        <v>0.74658116709802802</v>
      </c>
      <c r="X172">
        <v>6.4011029669633193E-2</v>
      </c>
      <c r="Y172">
        <v>0.189407803232338</v>
      </c>
      <c r="Z172">
        <v>0.25341883290197198</v>
      </c>
      <c r="AA172">
        <v>311.15195030976599</v>
      </c>
      <c r="AB172">
        <v>8481.8213699108601</v>
      </c>
      <c r="AC172" s="1">
        <v>658.46705654659297</v>
      </c>
      <c r="AD172">
        <v>235713.32361823801</v>
      </c>
      <c r="AE172" s="1" t="e">
        <v>#N/A</v>
      </c>
      <c r="AF172">
        <v>41571.775000000001</v>
      </c>
      <c r="AG172" s="1">
        <v>68679.752123205006</v>
      </c>
      <c r="AH172" s="1">
        <v>35.1669502459117</v>
      </c>
      <c r="AI172">
        <v>21.809309148800299</v>
      </c>
      <c r="AJ172">
        <v>23.8130892692649</v>
      </c>
      <c r="AK172">
        <v>1.9524999999999999</v>
      </c>
      <c r="AL172">
        <v>1.13823545</v>
      </c>
      <c r="AM172">
        <v>1.518858</v>
      </c>
      <c r="AN172">
        <v>1526.0332248035099</v>
      </c>
      <c r="AO172" s="1">
        <v>1.3000239920266701</v>
      </c>
      <c r="AP172">
        <v>2138.8704975549799</v>
      </c>
      <c r="AQ172" s="1">
        <v>3409.9551340548401</v>
      </c>
      <c r="AR172" s="1">
        <v>8924.6920801428896</v>
      </c>
      <c r="AS172" s="1">
        <v>910.25059924226298</v>
      </c>
      <c r="AT172">
        <v>486.52632533828699</v>
      </c>
      <c r="AU172">
        <v>15870.294636333299</v>
      </c>
      <c r="AV172" s="1">
        <v>7793.0281400091899</v>
      </c>
      <c r="AW172" s="1">
        <v>0.43531574830999997</v>
      </c>
      <c r="AX172">
        <v>7723.9833159770897</v>
      </c>
      <c r="AY172" s="1">
        <v>0.41226774059999999</v>
      </c>
      <c r="AZ172">
        <v>1340.5204668325</v>
      </c>
      <c r="BA172">
        <v>7.4068801025000006E-2</v>
      </c>
      <c r="BB172">
        <v>1419.30588056887</v>
      </c>
      <c r="BC172" s="1">
        <v>7.8347710060000006E-2</v>
      </c>
      <c r="BD172">
        <v>18276.837803387702</v>
      </c>
      <c r="BE172" s="1">
        <v>0.54101868911360196</v>
      </c>
      <c r="BF172">
        <v>0.23711950699067899</v>
      </c>
      <c r="BG172">
        <v>0.159382380889279</v>
      </c>
      <c r="BH172">
        <v>4.02036657313668E-2</v>
      </c>
      <c r="BI172">
        <v>2.2275757275072899E-2</v>
      </c>
    </row>
    <row r="173" spans="1:61" x14ac:dyDescent="0.35">
      <c r="A173" t="s">
        <v>1426</v>
      </c>
      <c r="B173" t="s">
        <v>796</v>
      </c>
      <c r="C173">
        <v>128.19999999999999</v>
      </c>
      <c r="D173">
        <v>12.136319167024199</v>
      </c>
      <c r="E173">
        <v>1468.860956</v>
      </c>
      <c r="F173">
        <v>6.0882968369708797E-3</v>
      </c>
      <c r="G173">
        <v>1.00655409768119E-2</v>
      </c>
      <c r="H173" t="e">
        <v>#N/A</v>
      </c>
      <c r="I173">
        <v>1.9500355111492201E-2</v>
      </c>
      <c r="J173">
        <v>0.94256257907434204</v>
      </c>
      <c r="K173">
        <v>2.7539592709698E-2</v>
      </c>
      <c r="L173">
        <v>0.44082276076283899</v>
      </c>
      <c r="M173">
        <v>5.9119366757044304E-3</v>
      </c>
      <c r="N173">
        <v>0.16174840568603999</v>
      </c>
      <c r="O173">
        <v>63492.796925019997</v>
      </c>
      <c r="P173" s="1">
        <v>0.210928711487922</v>
      </c>
      <c r="Q173">
        <v>0.156896359129923</v>
      </c>
      <c r="R173">
        <v>0.63217492938215403</v>
      </c>
      <c r="S173">
        <v>13.4575</v>
      </c>
      <c r="T173">
        <v>85584.015307323498</v>
      </c>
      <c r="U173" s="1">
        <v>117.827249871845</v>
      </c>
      <c r="V173">
        <v>260152.999804994</v>
      </c>
      <c r="W173" s="1">
        <v>0.82897811101631003</v>
      </c>
      <c r="X173">
        <v>7.2182412692423398E-2</v>
      </c>
      <c r="Y173">
        <v>9.8839476291266506E-2</v>
      </c>
      <c r="Z173">
        <v>0.17102188898369</v>
      </c>
      <c r="AA173">
        <v>260.15299980499401</v>
      </c>
      <c r="AB173">
        <v>6223.1843098071204</v>
      </c>
      <c r="AC173" s="1">
        <v>612.76149708009802</v>
      </c>
      <c r="AD173">
        <v>193384.04093887701</v>
      </c>
      <c r="AE173" s="1" t="e">
        <v>#N/A</v>
      </c>
      <c r="AF173">
        <v>43042.400000000001</v>
      </c>
      <c r="AG173" s="1">
        <v>70334.060431978505</v>
      </c>
      <c r="AH173" s="1">
        <v>31.567398565610599</v>
      </c>
      <c r="AI173">
        <v>21.273016387721299</v>
      </c>
      <c r="AJ173">
        <v>22.403556944477302</v>
      </c>
      <c r="AK173">
        <v>1.4375</v>
      </c>
      <c r="AL173">
        <v>0.86936550000000001</v>
      </c>
      <c r="AM173">
        <v>1.1581996999999999</v>
      </c>
      <c r="AN173">
        <v>1329.1130402824999</v>
      </c>
      <c r="AO173" s="1">
        <v>1.15290079406087</v>
      </c>
      <c r="AP173">
        <v>1884.91773198858</v>
      </c>
      <c r="AQ173" s="1">
        <v>3174.6878185558498</v>
      </c>
      <c r="AR173" s="1">
        <v>8342.4634185739596</v>
      </c>
      <c r="AS173" s="1">
        <v>931.05868648645298</v>
      </c>
      <c r="AT173">
        <v>378.82985147813298</v>
      </c>
      <c r="AU173">
        <v>14711.957507083</v>
      </c>
      <c r="AV173" s="1">
        <v>7198.2236805816601</v>
      </c>
      <c r="AW173" s="1">
        <v>0.45007597084500001</v>
      </c>
      <c r="AX173">
        <v>6221.8858043834498</v>
      </c>
      <c r="AY173" s="1">
        <v>0.38236050191999998</v>
      </c>
      <c r="AZ173">
        <v>1215.7746717958701</v>
      </c>
      <c r="BA173">
        <v>7.4867526855000005E-2</v>
      </c>
      <c r="BB173">
        <v>1516.12627475095</v>
      </c>
      <c r="BC173" s="1">
        <v>9.2696000390000005E-2</v>
      </c>
      <c r="BD173">
        <v>16152.010431511901</v>
      </c>
      <c r="BE173" s="1">
        <v>0.54951374382178797</v>
      </c>
      <c r="BF173">
        <v>0.24324127693384701</v>
      </c>
      <c r="BG173">
        <v>0.14415705923817801</v>
      </c>
      <c r="BH173">
        <v>4.3866025191260503E-2</v>
      </c>
      <c r="BI173">
        <v>1.92218948149274E-2</v>
      </c>
    </row>
    <row r="174" spans="1:61" x14ac:dyDescent="0.35">
      <c r="A174" t="s">
        <v>1918</v>
      </c>
      <c r="B174" t="s">
        <v>797</v>
      </c>
      <c r="C174">
        <v>54.6</v>
      </c>
      <c r="D174">
        <v>28.746986463292</v>
      </c>
      <c r="E174">
        <v>1340.15572045</v>
      </c>
      <c r="F174">
        <v>9.2862853808812502E-3</v>
      </c>
      <c r="G174">
        <v>1.13618834594477E-2</v>
      </c>
      <c r="H174" t="e">
        <v>#N/A</v>
      </c>
      <c r="I174">
        <v>2.4813680528734301E-2</v>
      </c>
      <c r="J174">
        <v>0.92357792648631198</v>
      </c>
      <c r="K174">
        <v>3.6484153074813598E-2</v>
      </c>
      <c r="L174">
        <v>0.47698045335455402</v>
      </c>
      <c r="M174">
        <v>1.37792120748999E-2</v>
      </c>
      <c r="N174">
        <v>0.150131637043626</v>
      </c>
      <c r="O174">
        <v>65038.019615379497</v>
      </c>
      <c r="P174" s="1">
        <v>0.20581311795539001</v>
      </c>
      <c r="Q174">
        <v>0.16731620418076601</v>
      </c>
      <c r="R174">
        <v>0.62687067786384398</v>
      </c>
      <c r="S174">
        <v>11.6915</v>
      </c>
      <c r="T174">
        <v>89918.366207597501</v>
      </c>
      <c r="U174" s="1">
        <v>124.816249674606</v>
      </c>
      <c r="V174">
        <v>262890.30747074197</v>
      </c>
      <c r="W174" s="1">
        <v>0.79435557605038798</v>
      </c>
      <c r="X174">
        <v>0.102930018514774</v>
      </c>
      <c r="Y174">
        <v>0.10271440543483699</v>
      </c>
      <c r="Z174">
        <v>0.20564442394961099</v>
      </c>
      <c r="AA174">
        <v>262.89030747074202</v>
      </c>
      <c r="AB174">
        <v>6730.4937326448098</v>
      </c>
      <c r="AC174" s="1">
        <v>720.50157115193497</v>
      </c>
      <c r="AD174">
        <v>191936.23758289</v>
      </c>
      <c r="AE174" s="1" t="e">
        <v>#N/A</v>
      </c>
      <c r="AF174">
        <v>42100.574999999997</v>
      </c>
      <c r="AG174" s="1">
        <v>68176.1991150752</v>
      </c>
      <c r="AH174" s="1">
        <v>42.116048524905601</v>
      </c>
      <c r="AI174">
        <v>23.364762241955301</v>
      </c>
      <c r="AJ174">
        <v>26.836042517211101</v>
      </c>
      <c r="AK174">
        <v>1.8525</v>
      </c>
      <c r="AL174">
        <v>1.3225102500000001</v>
      </c>
      <c r="AM174">
        <v>1.6210589500000001</v>
      </c>
      <c r="AN174">
        <v>1200.6479133292801</v>
      </c>
      <c r="AO174" s="1">
        <v>1.14756922523113</v>
      </c>
      <c r="AP174">
        <v>1971.71266142745</v>
      </c>
      <c r="AQ174" s="1">
        <v>2930.6469374899698</v>
      </c>
      <c r="AR174" s="1">
        <v>8313.8759624596896</v>
      </c>
      <c r="AS174" s="1">
        <v>993.02768314441596</v>
      </c>
      <c r="AT174">
        <v>461.85404944323801</v>
      </c>
      <c r="AU174">
        <v>14671.1172939648</v>
      </c>
      <c r="AV174" s="1">
        <v>7104.2440082438798</v>
      </c>
      <c r="AW174" s="1">
        <v>0.42417021688500001</v>
      </c>
      <c r="AX174">
        <v>6729.13733353519</v>
      </c>
      <c r="AY174" s="1">
        <v>0.39352900494999998</v>
      </c>
      <c r="AZ174">
        <v>1434.22267209965</v>
      </c>
      <c r="BA174">
        <v>8.2659735055000003E-2</v>
      </c>
      <c r="BB174">
        <v>1688.4190034752701</v>
      </c>
      <c r="BC174" s="1">
        <v>9.9641043100000007E-2</v>
      </c>
      <c r="BD174">
        <v>16956.023017354</v>
      </c>
      <c r="BE174" s="1">
        <v>0.54574625684797395</v>
      </c>
      <c r="BF174">
        <v>0.23925274209422001</v>
      </c>
      <c r="BG174">
        <v>0.156890164757926</v>
      </c>
      <c r="BH174">
        <v>3.71063830068038E-2</v>
      </c>
      <c r="BI174">
        <v>2.1004453293076202E-2</v>
      </c>
    </row>
    <row r="175" spans="1:61" x14ac:dyDescent="0.35">
      <c r="A175" t="s">
        <v>1427</v>
      </c>
      <c r="B175" t="s">
        <v>798</v>
      </c>
      <c r="C175">
        <v>76.45</v>
      </c>
      <c r="D175">
        <v>9.6620069612132191</v>
      </c>
      <c r="E175">
        <v>660.21304035000003</v>
      </c>
      <c r="F175" t="e">
        <v>#N/A</v>
      </c>
      <c r="G175" t="e">
        <v>#N/A</v>
      </c>
      <c r="H175" t="e">
        <v>#N/A</v>
      </c>
      <c r="I175">
        <v>2.5476946748261599E-2</v>
      </c>
      <c r="J175">
        <v>0.95605968202685299</v>
      </c>
      <c r="K175">
        <v>2.5483624906093499E-2</v>
      </c>
      <c r="L175">
        <v>0.33681021573810499</v>
      </c>
      <c r="M175" t="e">
        <v>#N/A</v>
      </c>
      <c r="N175">
        <v>0.140153445253384</v>
      </c>
      <c r="O175">
        <v>60335.658181707498</v>
      </c>
      <c r="P175" s="1">
        <v>0.19851781895985399</v>
      </c>
      <c r="Q175">
        <v>0.17906246598473899</v>
      </c>
      <c r="R175">
        <v>0.62241971505540705</v>
      </c>
      <c r="S175">
        <v>7.202</v>
      </c>
      <c r="T175">
        <v>82898.896910084004</v>
      </c>
      <c r="U175" s="1">
        <v>97.975943299027605</v>
      </c>
      <c r="V175">
        <v>294207.34662316903</v>
      </c>
      <c r="W175" s="1">
        <v>0.76532340942690902</v>
      </c>
      <c r="X175">
        <v>4.3556746408352699E-2</v>
      </c>
      <c r="Y175">
        <v>0.19111984416473801</v>
      </c>
      <c r="Z175">
        <v>0.23467659057309101</v>
      </c>
      <c r="AA175">
        <v>294.20734662316897</v>
      </c>
      <c r="AB175">
        <v>7915.1945769397398</v>
      </c>
      <c r="AC175" s="1">
        <v>584.35819436251404</v>
      </c>
      <c r="AD175">
        <v>227434.82320107499</v>
      </c>
      <c r="AE175" s="1" t="e">
        <v>#N/A</v>
      </c>
      <c r="AF175">
        <v>43907.925000000003</v>
      </c>
      <c r="AG175" s="1">
        <v>72723.488889398999</v>
      </c>
      <c r="AH175" s="1">
        <v>35.137035826438201</v>
      </c>
      <c r="AI175">
        <v>21.172711625758598</v>
      </c>
      <c r="AJ175">
        <v>23.8469853463723</v>
      </c>
      <c r="AK175">
        <v>1.258</v>
      </c>
      <c r="AL175">
        <v>0.76469235000000002</v>
      </c>
      <c r="AM175">
        <v>1.0008090999999999</v>
      </c>
      <c r="AN175">
        <v>1938.31564246226</v>
      </c>
      <c r="AO175">
        <v>1.22815537100242</v>
      </c>
      <c r="AP175">
        <v>2357.27086169616</v>
      </c>
      <c r="AQ175" s="1">
        <v>3346.12122693533</v>
      </c>
      <c r="AR175" s="1">
        <v>9023.9667295541094</v>
      </c>
      <c r="AS175" s="1">
        <v>848.67873733482304</v>
      </c>
      <c r="AT175">
        <v>501.23958392494001</v>
      </c>
      <c r="AU175">
        <v>16077.277139445399</v>
      </c>
      <c r="AV175" s="1">
        <v>8603.9739252391391</v>
      </c>
      <c r="AW175" s="1">
        <v>0.462000301685</v>
      </c>
      <c r="AX175">
        <v>7975.0774028972401</v>
      </c>
      <c r="AY175" s="1">
        <v>0.39628261800499998</v>
      </c>
      <c r="AZ175">
        <v>1661.12356755934</v>
      </c>
      <c r="BA175">
        <v>8.4213467104999995E-2</v>
      </c>
      <c r="BB175">
        <v>1090.40880494458</v>
      </c>
      <c r="BC175" s="1">
        <v>5.7503613199999998E-2</v>
      </c>
      <c r="BD175">
        <v>19330.583700640302</v>
      </c>
      <c r="BE175" s="1">
        <v>0.54014884789012796</v>
      </c>
      <c r="BF175">
        <v>0.248147942957085</v>
      </c>
      <c r="BG175">
        <v>0.142971248245226</v>
      </c>
      <c r="BH175">
        <v>4.1520683590843599E-2</v>
      </c>
      <c r="BI175">
        <v>2.72112773167172E-2</v>
      </c>
    </row>
    <row r="176" spans="1:61" x14ac:dyDescent="0.35">
      <c r="A176" t="s">
        <v>1428</v>
      </c>
      <c r="B176" t="s">
        <v>799</v>
      </c>
      <c r="C176">
        <v>63.6</v>
      </c>
      <c r="D176">
        <v>22.496318903036801</v>
      </c>
      <c r="E176">
        <v>1240.7219702499999</v>
      </c>
      <c r="F176">
        <v>7.9451583519985804E-3</v>
      </c>
      <c r="G176">
        <v>1.05668314587333E-2</v>
      </c>
      <c r="H176" t="e">
        <v>#N/A</v>
      </c>
      <c r="I176">
        <v>2.8342354394129E-2</v>
      </c>
      <c r="J176">
        <v>0.92189249390724304</v>
      </c>
      <c r="K176">
        <v>3.87750348540764E-2</v>
      </c>
      <c r="L176">
        <v>0.48993102388591098</v>
      </c>
      <c r="M176">
        <v>9.8420184981542602E-3</v>
      </c>
      <c r="N176">
        <v>0.15485161229663599</v>
      </c>
      <c r="O176">
        <v>62532.791768572497</v>
      </c>
      <c r="P176" s="1">
        <v>0.18928375912564799</v>
      </c>
      <c r="Q176">
        <v>0.16460198013983199</v>
      </c>
      <c r="R176">
        <v>0.64611426073452105</v>
      </c>
      <c r="S176">
        <v>10.8025</v>
      </c>
      <c r="T176">
        <v>86164.156535002505</v>
      </c>
      <c r="U176" s="1">
        <v>123.58080539439899</v>
      </c>
      <c r="V176">
        <v>223332.33155835999</v>
      </c>
      <c r="W176" s="1">
        <v>0.81474076829328401</v>
      </c>
      <c r="X176">
        <v>0.108206731766066</v>
      </c>
      <c r="Y176">
        <v>7.7052499940649902E-2</v>
      </c>
      <c r="Z176">
        <v>0.18525923170671599</v>
      </c>
      <c r="AA176">
        <v>223.33233155836001</v>
      </c>
      <c r="AB176">
        <v>5430.8444654483501</v>
      </c>
      <c r="AC176" s="1">
        <v>598.52684590521596</v>
      </c>
      <c r="AD176" s="1">
        <v>164431.57851688401</v>
      </c>
      <c r="AE176" s="1" t="e">
        <v>#N/A</v>
      </c>
      <c r="AF176">
        <v>40525.85</v>
      </c>
      <c r="AG176" s="1">
        <v>64457.028128484002</v>
      </c>
      <c r="AH176" s="1">
        <v>38.3454628652728</v>
      </c>
      <c r="AI176">
        <v>22.342001158386999</v>
      </c>
      <c r="AJ176">
        <v>25.891160456757301</v>
      </c>
      <c r="AK176">
        <v>1.5475000000000001</v>
      </c>
      <c r="AL176">
        <v>1.0684391</v>
      </c>
      <c r="AM176">
        <v>1.3527545000000001</v>
      </c>
      <c r="AN176">
        <v>809.66827514024396</v>
      </c>
      <c r="AO176">
        <v>1.0603032202768199</v>
      </c>
      <c r="AP176">
        <v>1915.48145794737</v>
      </c>
      <c r="AQ176" s="1">
        <v>3079.2092868037798</v>
      </c>
      <c r="AR176" s="1">
        <v>8215.2424846189097</v>
      </c>
      <c r="AS176" s="1">
        <v>862.02549808114702</v>
      </c>
      <c r="AT176">
        <v>413.49495345998298</v>
      </c>
      <c r="AU176">
        <v>14485.4536809112</v>
      </c>
      <c r="AV176" s="1">
        <v>8187.4891770675404</v>
      </c>
      <c r="AW176" s="1">
        <v>0.49263500656499998</v>
      </c>
      <c r="AX176">
        <v>5323.9488278687404</v>
      </c>
      <c r="AY176" s="1">
        <v>0.31516739891000001</v>
      </c>
      <c r="AZ176">
        <v>1278.5804909056501</v>
      </c>
      <c r="BA176">
        <v>7.5956096939999995E-2</v>
      </c>
      <c r="BB176">
        <v>1935.65568192875</v>
      </c>
      <c r="BC176" s="1">
        <v>0.11624149757500001</v>
      </c>
      <c r="BD176">
        <v>16725.674177770699</v>
      </c>
      <c r="BE176" s="1">
        <v>0.53814358642122195</v>
      </c>
      <c r="BF176">
        <v>0.24285086354406599</v>
      </c>
      <c r="BG176">
        <v>0.16297009313958399</v>
      </c>
      <c r="BH176">
        <v>3.5394273236835798E-2</v>
      </c>
      <c r="BI176">
        <v>2.0641183658292001E-2</v>
      </c>
    </row>
    <row r="177" spans="1:61" x14ac:dyDescent="0.35">
      <c r="A177" t="s">
        <v>1429</v>
      </c>
      <c r="B177" t="s">
        <v>800</v>
      </c>
      <c r="C177">
        <v>9.15</v>
      </c>
      <c r="D177">
        <v>175.28037653650699</v>
      </c>
      <c r="E177">
        <v>1081.6514313</v>
      </c>
      <c r="F177">
        <v>2.7919453660317499E-2</v>
      </c>
      <c r="G177">
        <v>0.14274965382992</v>
      </c>
      <c r="H177" t="e">
        <v>#N/A</v>
      </c>
      <c r="I177">
        <v>7.3253805713311498E-2</v>
      </c>
      <c r="J177">
        <v>0.715950963987245</v>
      </c>
      <c r="K177">
        <v>7.1318646933482194E-2</v>
      </c>
      <c r="L177">
        <v>0.61630455871489598</v>
      </c>
      <c r="M177">
        <v>3.45107115868864E-2</v>
      </c>
      <c r="N177">
        <v>0.17500873861176999</v>
      </c>
      <c r="O177">
        <v>67770.886881536004</v>
      </c>
      <c r="P177" s="1">
        <v>0.203162289044025</v>
      </c>
      <c r="Q177">
        <v>0.17915398231351301</v>
      </c>
      <c r="R177">
        <v>0.61768372864246202</v>
      </c>
      <c r="S177">
        <v>12.09</v>
      </c>
      <c r="T177">
        <v>87549.057829775003</v>
      </c>
      <c r="U177" s="1">
        <v>93.501806608349995</v>
      </c>
      <c r="V177">
        <v>228738.01140734999</v>
      </c>
      <c r="W177" s="1">
        <v>0.70219245333236902</v>
      </c>
      <c r="X177">
        <v>0.207716534180625</v>
      </c>
      <c r="Y177">
        <v>9.0091012487006503E-2</v>
      </c>
      <c r="Z177">
        <v>0.29780754666763098</v>
      </c>
      <c r="AA177">
        <v>228.73801140735</v>
      </c>
      <c r="AB177">
        <v>8238.4147214406894</v>
      </c>
      <c r="AC177" s="1">
        <v>795.09325382784596</v>
      </c>
      <c r="AD177">
        <v>161928.000860556</v>
      </c>
      <c r="AE177" s="1" t="e">
        <v>#N/A</v>
      </c>
      <c r="AF177">
        <v>38424.85</v>
      </c>
      <c r="AG177" s="1">
        <v>60163.265260279797</v>
      </c>
      <c r="AH177" s="1">
        <v>56.490218395241698</v>
      </c>
      <c r="AI177">
        <v>31.033355914613701</v>
      </c>
      <c r="AJ177">
        <v>38.744278519231102</v>
      </c>
      <c r="AK177">
        <v>1.788</v>
      </c>
      <c r="AL177">
        <v>1.1290042499999999</v>
      </c>
      <c r="AM177">
        <v>1.3638168500000001</v>
      </c>
      <c r="AN177">
        <v>25.465255084806699</v>
      </c>
      <c r="AO177" s="1">
        <v>1.01235998709941</v>
      </c>
      <c r="AP177">
        <v>2589.03585290606</v>
      </c>
      <c r="AQ177" s="1">
        <v>3052.19548013842</v>
      </c>
      <c r="AR177" s="1">
        <v>9246.4946678633896</v>
      </c>
      <c r="AS177" s="1">
        <v>1085.7152943476799</v>
      </c>
      <c r="AT177">
        <v>434.030781837978</v>
      </c>
      <c r="AU177">
        <v>16407.472077093498</v>
      </c>
      <c r="AV177" s="1">
        <v>7935.2343522226001</v>
      </c>
      <c r="AW177" s="1">
        <v>0.43291377232</v>
      </c>
      <c r="AX177">
        <v>7264.3367484884102</v>
      </c>
      <c r="AY177" s="1">
        <v>0.37400700549999999</v>
      </c>
      <c r="AZ177">
        <v>1499.5062818964</v>
      </c>
      <c r="BA177">
        <v>7.7461125480000004E-2</v>
      </c>
      <c r="BB177">
        <v>2189.9081579910098</v>
      </c>
      <c r="BC177" s="1">
        <v>0.11561809670500001</v>
      </c>
      <c r="BD177">
        <v>18888.985540598402</v>
      </c>
      <c r="BE177" s="1">
        <v>0.53623102842098502</v>
      </c>
      <c r="BF177">
        <v>0.21836904109188501</v>
      </c>
      <c r="BG177">
        <v>0.19288301039945399</v>
      </c>
      <c r="BH177">
        <v>3.1104341703673599E-2</v>
      </c>
      <c r="BI177">
        <v>2.14125783840022E-2</v>
      </c>
    </row>
    <row r="178" spans="1:61" x14ac:dyDescent="0.35">
      <c r="A178" t="s">
        <v>1430</v>
      </c>
      <c r="B178" t="s">
        <v>801</v>
      </c>
      <c r="C178">
        <v>17.350000000000001</v>
      </c>
      <c r="D178">
        <v>231.29173055665399</v>
      </c>
      <c r="E178">
        <v>3057.3262055499999</v>
      </c>
      <c r="F178">
        <v>4.3723210530097999E-2</v>
      </c>
      <c r="G178">
        <v>6.0415882457576897E-2</v>
      </c>
      <c r="H178">
        <v>3.1944204473480101E-3</v>
      </c>
      <c r="I178">
        <v>5.1314797253268297E-2</v>
      </c>
      <c r="J178">
        <v>0.79307141283981697</v>
      </c>
      <c r="K178">
        <v>5.2903581920185398E-2</v>
      </c>
      <c r="L178">
        <v>0.27427022271289198</v>
      </c>
      <c r="M178">
        <v>3.1418789368878798E-2</v>
      </c>
      <c r="N178">
        <v>0.139026797705224</v>
      </c>
      <c r="O178">
        <v>80250.044097145495</v>
      </c>
      <c r="P178" s="1">
        <v>0.158075068434091</v>
      </c>
      <c r="Q178">
        <v>0.14451236365333001</v>
      </c>
      <c r="R178">
        <v>0.697412567912579</v>
      </c>
      <c r="S178">
        <v>23.524000000000001</v>
      </c>
      <c r="T178">
        <v>102813.859074131</v>
      </c>
      <c r="U178" s="1">
        <v>130.59414028867801</v>
      </c>
      <c r="V178">
        <v>359672.07724824903</v>
      </c>
      <c r="W178" s="1">
        <v>0.76772110022150497</v>
      </c>
      <c r="X178">
        <v>0.18995680017157199</v>
      </c>
      <c r="Y178">
        <v>4.2322099606923701E-2</v>
      </c>
      <c r="Z178">
        <v>0.232278899778495</v>
      </c>
      <c r="AA178">
        <v>359.67207724824902</v>
      </c>
      <c r="AB178">
        <v>12694.822412703001</v>
      </c>
      <c r="AC178" s="1">
        <v>1217.7440778948201</v>
      </c>
      <c r="AD178">
        <v>297053.28603324603</v>
      </c>
      <c r="AE178" s="1" t="e">
        <v>#N/A</v>
      </c>
      <c r="AF178">
        <v>51575.275000000001</v>
      </c>
      <c r="AG178" s="1">
        <v>100594.215012874</v>
      </c>
      <c r="AH178" s="1">
        <v>68.751178299902804</v>
      </c>
      <c r="AI178">
        <v>33.513669006884903</v>
      </c>
      <c r="AJ178">
        <v>41.444200737486497</v>
      </c>
      <c r="AK178">
        <v>1.9490000000000001</v>
      </c>
      <c r="AL178">
        <v>1.4984776500000001</v>
      </c>
      <c r="AM178">
        <v>1.7122577999999999</v>
      </c>
      <c r="AN178">
        <v>0</v>
      </c>
      <c r="AO178" s="1">
        <v>0.792289736241934</v>
      </c>
      <c r="AP178">
        <v>2182.21503270629</v>
      </c>
      <c r="AQ178" s="1">
        <v>3020.0698309162199</v>
      </c>
      <c r="AR178" s="1">
        <v>9911.4809028603104</v>
      </c>
      <c r="AS178" s="1">
        <v>1128.0969648103201</v>
      </c>
      <c r="AT178">
        <v>479.46064980330499</v>
      </c>
      <c r="AU178">
        <v>16721.323381096401</v>
      </c>
      <c r="AV178" s="1">
        <v>3832.0444961489002</v>
      </c>
      <c r="AW178" s="1">
        <v>0.22619536512999999</v>
      </c>
      <c r="AX178">
        <v>11251.058723705401</v>
      </c>
      <c r="AY178" s="1">
        <v>0.63343677972000001</v>
      </c>
      <c r="AZ178">
        <v>1482.7509446375</v>
      </c>
      <c r="BA178">
        <v>8.4416526864999994E-2</v>
      </c>
      <c r="BB178">
        <v>980.73050453933001</v>
      </c>
      <c r="BC178" s="1">
        <v>5.5951328284999997E-2</v>
      </c>
      <c r="BD178">
        <v>17546.584669031101</v>
      </c>
      <c r="BE178" s="1">
        <v>0.57093006402383495</v>
      </c>
      <c r="BF178">
        <v>0.228936228326761</v>
      </c>
      <c r="BG178">
        <v>0.15337009634267099</v>
      </c>
      <c r="BH178">
        <v>3.04255894967159E-2</v>
      </c>
      <c r="BI178">
        <v>1.6338021810016701E-2</v>
      </c>
    </row>
    <row r="179" spans="1:61" x14ac:dyDescent="0.35">
      <c r="A179" t="s">
        <v>1431</v>
      </c>
      <c r="B179" t="s">
        <v>802</v>
      </c>
      <c r="C179">
        <v>75.25</v>
      </c>
      <c r="D179">
        <v>7.6653093428619101</v>
      </c>
      <c r="E179">
        <v>532.66802904999997</v>
      </c>
      <c r="F179" t="e">
        <v>#N/A</v>
      </c>
      <c r="G179">
        <v>4.3382060814633E-2</v>
      </c>
      <c r="H179" t="e">
        <v>#N/A</v>
      </c>
      <c r="I179">
        <v>7.0790758076639607E-2</v>
      </c>
      <c r="J179">
        <v>0.89468124566179597</v>
      </c>
      <c r="K179">
        <v>3.62884541823075E-2</v>
      </c>
      <c r="L179">
        <v>0.45839578655563101</v>
      </c>
      <c r="M179">
        <v>3.31723213445657E-2</v>
      </c>
      <c r="N179">
        <v>0.16190314286304799</v>
      </c>
      <c r="O179">
        <v>59122.914846761501</v>
      </c>
      <c r="P179" s="1">
        <v>0.23156844232844601</v>
      </c>
      <c r="Q179">
        <v>0.19138943137675399</v>
      </c>
      <c r="R179">
        <v>0.57704212629480101</v>
      </c>
      <c r="S179">
        <v>7.0255000000000001</v>
      </c>
      <c r="T179">
        <v>74138.490876163007</v>
      </c>
      <c r="U179" s="1">
        <v>80.865541816822201</v>
      </c>
      <c r="V179">
        <v>239062.00071592699</v>
      </c>
      <c r="W179" s="1">
        <v>0.84619339438996999</v>
      </c>
      <c r="X179">
        <v>5.9491992579720397E-2</v>
      </c>
      <c r="Y179">
        <v>9.4314613030309399E-2</v>
      </c>
      <c r="Z179">
        <v>0.15380660561003001</v>
      </c>
      <c r="AA179">
        <v>239.06200071592701</v>
      </c>
      <c r="AB179">
        <v>5460.8789086307097</v>
      </c>
      <c r="AC179" s="1">
        <v>618.77702935388004</v>
      </c>
      <c r="AD179">
        <v>175909.79833750299</v>
      </c>
      <c r="AE179" s="1" t="e">
        <v>#N/A</v>
      </c>
      <c r="AF179">
        <v>40528.425000000003</v>
      </c>
      <c r="AG179" s="1">
        <v>61881.920664405297</v>
      </c>
      <c r="AH179" s="1">
        <v>37.403954228790397</v>
      </c>
      <c r="AI179">
        <v>21.1129778743069</v>
      </c>
      <c r="AJ179">
        <v>25.868769851826801</v>
      </c>
      <c r="AK179">
        <v>1.7655000000000001</v>
      </c>
      <c r="AL179">
        <v>1.1730172000000001</v>
      </c>
      <c r="AM179">
        <v>1.6080645499999999</v>
      </c>
      <c r="AN179">
        <v>2386.6412953383301</v>
      </c>
      <c r="AO179">
        <v>1.5319360555935699</v>
      </c>
      <c r="AP179">
        <v>2569.4569770061298</v>
      </c>
      <c r="AQ179" s="1">
        <v>4024.02029669382</v>
      </c>
      <c r="AR179" s="1">
        <v>9541.9295400639894</v>
      </c>
      <c r="AS179" s="1">
        <v>935.47753181771702</v>
      </c>
      <c r="AT179">
        <v>540.69869218085205</v>
      </c>
      <c r="AU179">
        <v>17611.583037762499</v>
      </c>
      <c r="AV179" s="1">
        <v>9865.3464676275798</v>
      </c>
      <c r="AW179" s="1">
        <v>0.48435117718499998</v>
      </c>
      <c r="AX179">
        <v>7000.0149946431602</v>
      </c>
      <c r="AY179" s="1">
        <v>0.34013879326000002</v>
      </c>
      <c r="AZ179">
        <v>1824.33476128343</v>
      </c>
      <c r="BA179">
        <v>8.847593325E-2</v>
      </c>
      <c r="BB179">
        <v>1801.1719480710999</v>
      </c>
      <c r="BC179" s="1">
        <v>8.7034096300000002E-2</v>
      </c>
      <c r="BD179">
        <v>20490.868171625301</v>
      </c>
      <c r="BE179" s="1">
        <v>0.531055351114606</v>
      </c>
      <c r="BF179">
        <v>0.23486265365084699</v>
      </c>
      <c r="BG179">
        <v>0.16403849416374799</v>
      </c>
      <c r="BH179">
        <v>4.2353370403981301E-2</v>
      </c>
      <c r="BI179">
        <v>2.7690130666817001E-2</v>
      </c>
    </row>
    <row r="180" spans="1:61" x14ac:dyDescent="0.35">
      <c r="A180" t="s">
        <v>1432</v>
      </c>
      <c r="B180" t="s">
        <v>803</v>
      </c>
      <c r="C180">
        <v>88.7</v>
      </c>
      <c r="D180">
        <v>9.8531472110045595</v>
      </c>
      <c r="E180">
        <v>812.12822949999997</v>
      </c>
      <c r="F180">
        <v>2.37136802801345E-2</v>
      </c>
      <c r="G180" t="e">
        <v>#N/A</v>
      </c>
      <c r="H180" t="e">
        <v>#N/A</v>
      </c>
      <c r="I180">
        <v>2.8160707350295799E-2</v>
      </c>
      <c r="J180">
        <v>0.93262131454860897</v>
      </c>
      <c r="K180">
        <v>3.1257150613859697E-2</v>
      </c>
      <c r="L180">
        <v>0.46327888397004202</v>
      </c>
      <c r="M180">
        <v>2.9005422322567202E-2</v>
      </c>
      <c r="N180">
        <v>0.168213201491547</v>
      </c>
      <c r="O180">
        <v>62161.3495733175</v>
      </c>
      <c r="P180" s="1">
        <v>0.23610673250283701</v>
      </c>
      <c r="Q180">
        <v>0.18761850034734001</v>
      </c>
      <c r="R180">
        <v>0.57627476714982295</v>
      </c>
      <c r="S180">
        <v>9.0035000000000007</v>
      </c>
      <c r="T180">
        <v>77823.336612467494</v>
      </c>
      <c r="U180" s="1">
        <v>96.245418082996906</v>
      </c>
      <c r="V180">
        <v>245841.277074685</v>
      </c>
      <c r="W180" s="1">
        <v>0.85985940150440099</v>
      </c>
      <c r="X180">
        <v>6.23409525823483E-2</v>
      </c>
      <c r="Y180">
        <v>7.7799645913250406E-2</v>
      </c>
      <c r="Z180">
        <v>0.14014059849559901</v>
      </c>
      <c r="AA180">
        <v>245.841277074685</v>
      </c>
      <c r="AB180">
        <v>5659.9847171107103</v>
      </c>
      <c r="AC180" s="1">
        <v>637.61840995126704</v>
      </c>
      <c r="AD180">
        <v>180165.56286633399</v>
      </c>
      <c r="AE180" s="1" t="e">
        <v>#N/A</v>
      </c>
      <c r="AF180">
        <v>42325.05</v>
      </c>
      <c r="AG180" s="1">
        <v>66575.117962408607</v>
      </c>
      <c r="AH180" s="1">
        <v>32.764443399952199</v>
      </c>
      <c r="AI180">
        <v>21.728116583976998</v>
      </c>
      <c r="AJ180">
        <v>24.544566818805801</v>
      </c>
      <c r="AK180">
        <v>1.34</v>
      </c>
      <c r="AL180">
        <v>0.65035414999999996</v>
      </c>
      <c r="AM180">
        <v>1.0368238999999999</v>
      </c>
      <c r="AN180">
        <v>1710.00540451394</v>
      </c>
      <c r="AO180" s="1">
        <v>1.29267199361917</v>
      </c>
      <c r="AP180">
        <v>2234.6856940862899</v>
      </c>
      <c r="AQ180" s="1">
        <v>3490.7225271614998</v>
      </c>
      <c r="AR180" s="1">
        <v>8483.9389131675198</v>
      </c>
      <c r="AS180" s="1">
        <v>975.53021483854104</v>
      </c>
      <c r="AT180">
        <v>527.96775286628394</v>
      </c>
      <c r="AU180">
        <v>15712.8451021201</v>
      </c>
      <c r="AV180" s="1">
        <v>8674.1037439651209</v>
      </c>
      <c r="AW180" s="1">
        <v>0.48005929392000002</v>
      </c>
      <c r="AX180">
        <v>6388.4362698597597</v>
      </c>
      <c r="AY180" s="1">
        <v>0.35119452228999998</v>
      </c>
      <c r="AZ180">
        <v>1357.4160972050399</v>
      </c>
      <c r="BA180">
        <v>7.5564651095000004E-2</v>
      </c>
      <c r="BB180">
        <v>1710.75241101809</v>
      </c>
      <c r="BC180" s="1">
        <v>9.3181532684999999E-2</v>
      </c>
      <c r="BD180">
        <v>18130.708522048</v>
      </c>
      <c r="BE180" s="1">
        <v>0.53014028045102601</v>
      </c>
      <c r="BF180">
        <v>0.23381318483368199</v>
      </c>
      <c r="BG180">
        <v>0.17143749086233001</v>
      </c>
      <c r="BH180">
        <v>4.00327370187736E-2</v>
      </c>
      <c r="BI180">
        <v>2.4576306834188301E-2</v>
      </c>
    </row>
    <row r="181" spans="1:61" x14ac:dyDescent="0.35">
      <c r="A181" t="s">
        <v>1433</v>
      </c>
      <c r="B181" t="s">
        <v>804</v>
      </c>
      <c r="C181">
        <v>143.5</v>
      </c>
      <c r="D181">
        <v>8.3991999070490504</v>
      </c>
      <c r="E181">
        <v>1015.69630465</v>
      </c>
      <c r="F181" t="e">
        <v>#N/A</v>
      </c>
      <c r="G181">
        <v>1.4001360986798E-2</v>
      </c>
      <c r="H181" t="e">
        <v>#N/A</v>
      </c>
      <c r="I181">
        <v>1.8722207718119499E-2</v>
      </c>
      <c r="J181">
        <v>0.95122691256134295</v>
      </c>
      <c r="K181">
        <v>2.76320802727202E-2</v>
      </c>
      <c r="L181">
        <v>0.91077080723397497</v>
      </c>
      <c r="M181" t="e">
        <v>#N/A</v>
      </c>
      <c r="N181">
        <v>0.182742095133791</v>
      </c>
      <c r="O181">
        <v>63838.889760641003</v>
      </c>
      <c r="P181" s="1">
        <v>0.22893546229185799</v>
      </c>
      <c r="Q181">
        <v>0.178299721660201</v>
      </c>
      <c r="R181">
        <v>0.59276481604794096</v>
      </c>
      <c r="S181">
        <v>11.263500000000001</v>
      </c>
      <c r="T181">
        <v>80780.796340839996</v>
      </c>
      <c r="U181" s="1">
        <v>116.768311203989</v>
      </c>
      <c r="V181">
        <v>215080.99279497599</v>
      </c>
      <c r="W181" s="1">
        <v>0.66284823652554403</v>
      </c>
      <c r="X181">
        <v>8.9807446480540898E-2</v>
      </c>
      <c r="Y181">
        <v>0.24734431699391499</v>
      </c>
      <c r="Z181">
        <v>0.33715176347445602</v>
      </c>
      <c r="AA181">
        <v>215.080992794976</v>
      </c>
      <c r="AB181">
        <v>4793.5780823752502</v>
      </c>
      <c r="AC181" s="1">
        <v>393.11838164852901</v>
      </c>
      <c r="AD181">
        <v>160806.23755443</v>
      </c>
      <c r="AE181" s="1" t="e">
        <v>#N/A</v>
      </c>
      <c r="AF181">
        <v>36953</v>
      </c>
      <c r="AG181" s="1">
        <v>56198.209340731199</v>
      </c>
      <c r="AH181" s="1">
        <v>24.897967803626301</v>
      </c>
      <c r="AI181">
        <v>20.514979188846599</v>
      </c>
      <c r="AJ181">
        <v>21.964242623834402</v>
      </c>
      <c r="AK181">
        <v>0.60250000000000004</v>
      </c>
      <c r="AL181">
        <v>0.47237380000000001</v>
      </c>
      <c r="AM181">
        <v>0.52154445000000005</v>
      </c>
      <c r="AN181">
        <v>8.3383218476502097E-3</v>
      </c>
      <c r="AO181" s="1">
        <v>0.83883811881747705</v>
      </c>
      <c r="AP181">
        <v>2419.4530301517102</v>
      </c>
      <c r="AQ181" s="1">
        <v>4349.7614632111499</v>
      </c>
      <c r="AR181" s="1">
        <v>10480.231520818499</v>
      </c>
      <c r="AS181" s="1">
        <v>886.204990730605</v>
      </c>
      <c r="AT181">
        <v>462.02032567174598</v>
      </c>
      <c r="AU181">
        <v>18390.382944802299</v>
      </c>
      <c r="AV181" s="1">
        <v>12146.642381269499</v>
      </c>
      <c r="AW181" s="1">
        <v>0.588776388175</v>
      </c>
      <c r="AX181">
        <v>4161.4676816537904</v>
      </c>
      <c r="AY181" s="1">
        <v>0.19469570996499999</v>
      </c>
      <c r="AZ181">
        <v>1495.0452651099299</v>
      </c>
      <c r="BA181">
        <v>6.5983858485000005E-2</v>
      </c>
      <c r="BB181">
        <v>3079.0429822350102</v>
      </c>
      <c r="BC181" s="1">
        <v>0.15054404335499999</v>
      </c>
      <c r="BD181">
        <v>20882.198310268301</v>
      </c>
      <c r="BE181" s="1">
        <v>0.53214727362199099</v>
      </c>
      <c r="BF181">
        <v>0.248881385318834</v>
      </c>
      <c r="BG181">
        <v>0.14220082502629899</v>
      </c>
      <c r="BH181">
        <v>4.50354122614973E-2</v>
      </c>
      <c r="BI181">
        <v>3.1735103771378399E-2</v>
      </c>
    </row>
    <row r="182" spans="1:61" x14ac:dyDescent="0.35">
      <c r="A182" t="s">
        <v>1434</v>
      </c>
      <c r="B182" t="s">
        <v>805</v>
      </c>
      <c r="C182">
        <v>88.45</v>
      </c>
      <c r="D182">
        <v>9.1865039931013097</v>
      </c>
      <c r="E182">
        <v>769.45561484999996</v>
      </c>
      <c r="F182" t="e">
        <v>#N/A</v>
      </c>
      <c r="G182" t="e">
        <v>#N/A</v>
      </c>
      <c r="H182" t="e">
        <v>#N/A</v>
      </c>
      <c r="I182">
        <v>2.58834599814626E-2</v>
      </c>
      <c r="J182">
        <v>0.94595551960659097</v>
      </c>
      <c r="K182">
        <v>2.6773149532042601E-2</v>
      </c>
      <c r="L182">
        <v>0.47835401478654799</v>
      </c>
      <c r="M182" t="e">
        <v>#N/A</v>
      </c>
      <c r="N182">
        <v>0.15954735158875499</v>
      </c>
      <c r="O182">
        <v>63325.708501556001</v>
      </c>
      <c r="P182" s="1">
        <v>0.19118295757912801</v>
      </c>
      <c r="Q182">
        <v>0.170346720329694</v>
      </c>
      <c r="R182">
        <v>0.63847032209117904</v>
      </c>
      <c r="S182">
        <v>8.8149999999999995</v>
      </c>
      <c r="T182">
        <v>83129.385075715501</v>
      </c>
      <c r="U182" s="1">
        <v>93.404724782973503</v>
      </c>
      <c r="V182">
        <v>254826.15731870901</v>
      </c>
      <c r="W182" s="1">
        <v>0.823388068156931</v>
      </c>
      <c r="X182">
        <v>5.4004140746291097E-2</v>
      </c>
      <c r="Y182">
        <v>0.122607791096778</v>
      </c>
      <c r="Z182">
        <v>0.176611931843069</v>
      </c>
      <c r="AA182">
        <v>254.82615731870899</v>
      </c>
      <c r="AB182">
        <v>6364.3882542410201</v>
      </c>
      <c r="AC182" s="1">
        <v>603.89984644218703</v>
      </c>
      <c r="AD182">
        <v>188733.27195118001</v>
      </c>
      <c r="AE182" s="1" t="e">
        <v>#N/A</v>
      </c>
      <c r="AF182">
        <v>40127.074999999997</v>
      </c>
      <c r="AG182" s="1">
        <v>62349.674628507797</v>
      </c>
      <c r="AH182" s="1">
        <v>32.404972780031599</v>
      </c>
      <c r="AI182">
        <v>21.668336459753601</v>
      </c>
      <c r="AJ182">
        <v>23.442230822615201</v>
      </c>
      <c r="AK182">
        <v>1.4724999999999999</v>
      </c>
      <c r="AL182">
        <v>0.86819199999999996</v>
      </c>
      <c r="AM182">
        <v>1.1447289</v>
      </c>
      <c r="AN182">
        <v>1556.04849362755</v>
      </c>
      <c r="AO182" s="1">
        <v>1.3401850793388801</v>
      </c>
      <c r="AP182">
        <v>2416.3912273977298</v>
      </c>
      <c r="AQ182" s="1">
        <v>3566.1081016175999</v>
      </c>
      <c r="AR182" s="1">
        <v>9267.9535879231098</v>
      </c>
      <c r="AS182" s="1">
        <v>1070.1182224593199</v>
      </c>
      <c r="AT182" s="1">
        <v>479.36129906478499</v>
      </c>
      <c r="AU182">
        <v>16799.932438462602</v>
      </c>
      <c r="AV182" s="1">
        <v>9337.8863003396491</v>
      </c>
      <c r="AW182" s="1">
        <v>0.49217150992999997</v>
      </c>
      <c r="AX182">
        <v>6353.6645333269098</v>
      </c>
      <c r="AY182" s="1">
        <v>0.31982887955</v>
      </c>
      <c r="AZ182">
        <v>1487.6553953612299</v>
      </c>
      <c r="BA182">
        <v>7.6408182544999995E-2</v>
      </c>
      <c r="BB182">
        <v>2143.2187260596102</v>
      </c>
      <c r="BC182" s="1">
        <v>0.111591427955</v>
      </c>
      <c r="BD182">
        <v>19322.424955087401</v>
      </c>
      <c r="BE182" s="1">
        <v>0.53599930098731297</v>
      </c>
      <c r="BF182">
        <v>0.244395288738325</v>
      </c>
      <c r="BG182">
        <v>0.15599353851068201</v>
      </c>
      <c r="BH182">
        <v>3.8262277751324902E-2</v>
      </c>
      <c r="BI182">
        <v>2.5349594012354901E-2</v>
      </c>
    </row>
    <row r="183" spans="1:61" x14ac:dyDescent="0.35">
      <c r="A183" t="s">
        <v>1435</v>
      </c>
      <c r="B183" t="s">
        <v>806</v>
      </c>
      <c r="C183">
        <v>39.450000000000003</v>
      </c>
      <c r="D183">
        <v>57.187246923094399</v>
      </c>
      <c r="E183">
        <v>1945.54966835</v>
      </c>
      <c r="F183">
        <v>1.29361280409994E-2</v>
      </c>
      <c r="G183">
        <v>3.1378670660954899E-2</v>
      </c>
      <c r="H183" t="e">
        <v>#N/A</v>
      </c>
      <c r="I183">
        <v>5.9849391822124301E-2</v>
      </c>
      <c r="J183">
        <v>0.84136746853490296</v>
      </c>
      <c r="K183">
        <v>5.8960800137583098E-2</v>
      </c>
      <c r="L183">
        <v>0.40378122027546098</v>
      </c>
      <c r="M183">
        <v>2.4229088712170301E-2</v>
      </c>
      <c r="N183">
        <v>0.14222416585397801</v>
      </c>
      <c r="O183">
        <v>70874.145781304993</v>
      </c>
      <c r="P183" s="1">
        <v>0.16642727541069199</v>
      </c>
      <c r="Q183">
        <v>0.14886358925146201</v>
      </c>
      <c r="R183">
        <v>0.68470913533784605</v>
      </c>
      <c r="S183">
        <v>15.259</v>
      </c>
      <c r="T183">
        <v>93930.483088754496</v>
      </c>
      <c r="U183" s="1">
        <v>138.21296833092299</v>
      </c>
      <c r="V183">
        <v>276334.27597090398</v>
      </c>
      <c r="W183" s="1">
        <v>0.736837996804658</v>
      </c>
      <c r="X183">
        <v>0.189498461357197</v>
      </c>
      <c r="Y183">
        <v>7.3663541838144705E-2</v>
      </c>
      <c r="Z183">
        <v>0.263162003195342</v>
      </c>
      <c r="AA183">
        <v>276.334275970904</v>
      </c>
      <c r="AB183">
        <v>8251.0240491677796</v>
      </c>
      <c r="AC183" s="1">
        <v>751.40713334163001</v>
      </c>
      <c r="AD183">
        <v>212685.23518473</v>
      </c>
      <c r="AE183" s="1" t="e">
        <v>#N/A</v>
      </c>
      <c r="AF183">
        <v>43997.425000000003</v>
      </c>
      <c r="AG183" s="1">
        <v>77559.244320758196</v>
      </c>
      <c r="AH183" s="1">
        <v>52.046885658612901</v>
      </c>
      <c r="AI183">
        <v>25.822905013983501</v>
      </c>
      <c r="AJ183">
        <v>34.794882742214298</v>
      </c>
      <c r="AK183">
        <v>1.8425</v>
      </c>
      <c r="AL183">
        <v>1.1709480999999999</v>
      </c>
      <c r="AM183">
        <v>1.5291728</v>
      </c>
      <c r="AN183">
        <v>336.27333782590199</v>
      </c>
      <c r="AO183">
        <v>0.85024508445389702</v>
      </c>
      <c r="AP183">
        <v>1823.86346345164</v>
      </c>
      <c r="AQ183" s="1">
        <v>2760.5599384166298</v>
      </c>
      <c r="AR183" s="1">
        <v>8335.4439919262404</v>
      </c>
      <c r="AS183" s="1">
        <v>975.24084270255605</v>
      </c>
      <c r="AT183" s="1">
        <v>427.347154058863</v>
      </c>
      <c r="AU183">
        <v>14322.455390555901</v>
      </c>
      <c r="AV183" s="1">
        <v>5237.1849514628102</v>
      </c>
      <c r="AW183" s="1">
        <v>0.34360951230499998</v>
      </c>
      <c r="AX183">
        <v>7686.4892083503701</v>
      </c>
      <c r="AY183" s="1">
        <v>0.480782154475</v>
      </c>
      <c r="AZ183">
        <v>1416.2878729516201</v>
      </c>
      <c r="BA183">
        <v>8.8721725444999996E-2</v>
      </c>
      <c r="BB183">
        <v>1355.5896942617901</v>
      </c>
      <c r="BC183" s="1">
        <v>8.688660778E-2</v>
      </c>
      <c r="BD183">
        <v>15695.551727026599</v>
      </c>
      <c r="BE183" s="1">
        <v>0.569711701719398</v>
      </c>
      <c r="BF183">
        <v>0.22500574223776701</v>
      </c>
      <c r="BG183">
        <v>0.15322316823993501</v>
      </c>
      <c r="BH183">
        <v>3.4213387943414497E-2</v>
      </c>
      <c r="BI183">
        <v>1.7845999859484998E-2</v>
      </c>
    </row>
    <row r="184" spans="1:61" x14ac:dyDescent="0.35">
      <c r="A184" t="s">
        <v>1436</v>
      </c>
      <c r="B184" t="s">
        <v>807</v>
      </c>
      <c r="C184">
        <v>28.7</v>
      </c>
      <c r="D184">
        <v>186.552706073336</v>
      </c>
      <c r="E184">
        <v>4803.2769269</v>
      </c>
      <c r="F184">
        <v>2.1162843028966899E-2</v>
      </c>
      <c r="G184">
        <v>9.7813558728391398E-2</v>
      </c>
      <c r="H184">
        <v>2.3050904128296499E-3</v>
      </c>
      <c r="I184">
        <v>7.4848866317910295E-2</v>
      </c>
      <c r="J184">
        <v>0.72563673391119299</v>
      </c>
      <c r="K184">
        <v>7.9060270656769294E-2</v>
      </c>
      <c r="L184">
        <v>0.512886141150657</v>
      </c>
      <c r="M184">
        <v>2.96113799607036E-2</v>
      </c>
      <c r="N184">
        <v>0.162589964644825</v>
      </c>
      <c r="O184">
        <v>75668.508969377493</v>
      </c>
      <c r="P184" s="1">
        <v>0.17831409700994799</v>
      </c>
      <c r="Q184">
        <v>0.13933185961213401</v>
      </c>
      <c r="R184">
        <v>0.68235404337791705</v>
      </c>
      <c r="S184">
        <v>34.041499999999999</v>
      </c>
      <c r="T184">
        <v>103251.050067932</v>
      </c>
      <c r="U184" s="1">
        <v>144.60286106677299</v>
      </c>
      <c r="V184">
        <v>262711.04276510101</v>
      </c>
      <c r="W184" s="1">
        <v>0.74729788117972995</v>
      </c>
      <c r="X184">
        <v>0.209173486752149</v>
      </c>
      <c r="Y184">
        <v>4.3528632068121201E-2</v>
      </c>
      <c r="Z184">
        <v>0.25270211882026999</v>
      </c>
      <c r="AA184">
        <v>262.71104276510101</v>
      </c>
      <c r="AB184">
        <v>9299.8539224807191</v>
      </c>
      <c r="AC184" s="1">
        <v>926.22494785201297</v>
      </c>
      <c r="AD184">
        <v>194452.451550717</v>
      </c>
      <c r="AE184" s="1" t="e">
        <v>#N/A</v>
      </c>
      <c r="AF184">
        <v>42011.275000000001</v>
      </c>
      <c r="AG184" s="1">
        <v>68039.515446024307</v>
      </c>
      <c r="AH184" s="1">
        <v>63.995856939164497</v>
      </c>
      <c r="AI184">
        <v>31.4198260430773</v>
      </c>
      <c r="AJ184">
        <v>40.617162309856703</v>
      </c>
      <c r="AK184">
        <v>1.9444999999999999</v>
      </c>
      <c r="AL184">
        <v>1.4145577</v>
      </c>
      <c r="AM184">
        <v>1.7449485</v>
      </c>
      <c r="AN184">
        <v>317.664951976628</v>
      </c>
      <c r="AO184" s="1">
        <v>1.0079637943994899</v>
      </c>
      <c r="AP184">
        <v>1834.4193668734999</v>
      </c>
      <c r="AQ184" s="1">
        <v>2755.3130986300098</v>
      </c>
      <c r="AR184" s="1">
        <v>9110.5779927131698</v>
      </c>
      <c r="AS184" s="1">
        <v>1177.5539386427899</v>
      </c>
      <c r="AT184">
        <v>475.86119522713301</v>
      </c>
      <c r="AU184">
        <v>15353.725592086599</v>
      </c>
      <c r="AV184" s="1">
        <v>5308.2257323307904</v>
      </c>
      <c r="AW184" s="1">
        <v>0.32990416300999997</v>
      </c>
      <c r="AX184">
        <v>8354.23939865994</v>
      </c>
      <c r="AY184" s="1">
        <v>0.49633058038</v>
      </c>
      <c r="AZ184">
        <v>1133.3268686505801</v>
      </c>
      <c r="BA184">
        <v>6.9383023170000002E-2</v>
      </c>
      <c r="BB184">
        <v>1708.27739701116</v>
      </c>
      <c r="BC184" s="1">
        <v>0.104382233425</v>
      </c>
      <c r="BD184">
        <v>16504.0693966525</v>
      </c>
      <c r="BE184" s="1">
        <v>0.58124447097641396</v>
      </c>
      <c r="BF184">
        <v>0.247990373811496</v>
      </c>
      <c r="BG184">
        <v>0.12342166637343401</v>
      </c>
      <c r="BH184">
        <v>3.0609631808782602E-2</v>
      </c>
      <c r="BI184">
        <v>1.67338570298733E-2</v>
      </c>
    </row>
    <row r="185" spans="1:61" x14ac:dyDescent="0.35">
      <c r="A185" t="s">
        <v>1437</v>
      </c>
      <c r="B185" t="s">
        <v>808</v>
      </c>
      <c r="C185">
        <v>10.35</v>
      </c>
      <c r="D185">
        <v>256.06658552433498</v>
      </c>
      <c r="E185">
        <v>1841.6916548500001</v>
      </c>
      <c r="F185">
        <v>2.8749569031403299E-2</v>
      </c>
      <c r="G185">
        <v>0.26171395859737701</v>
      </c>
      <c r="H185" t="e">
        <v>#N/A</v>
      </c>
      <c r="I185">
        <v>0.11397449642289401</v>
      </c>
      <c r="J185">
        <v>0.51661841092933403</v>
      </c>
      <c r="K185">
        <v>8.3199368780870503E-2</v>
      </c>
      <c r="L185">
        <v>0.64400863569104305</v>
      </c>
      <c r="M185">
        <v>5.3760217351341497E-2</v>
      </c>
      <c r="N185">
        <v>0.16853858577314301</v>
      </c>
      <c r="O185">
        <v>74175.445182211493</v>
      </c>
      <c r="P185" s="1">
        <v>0.22485568878453999</v>
      </c>
      <c r="Q185">
        <v>0.16087302767766701</v>
      </c>
      <c r="R185">
        <v>0.61427128353779303</v>
      </c>
      <c r="S185">
        <v>20.398499999999999</v>
      </c>
      <c r="T185">
        <v>95769.887489724002</v>
      </c>
      <c r="U185" s="1">
        <v>94.895824193160905</v>
      </c>
      <c r="V185">
        <v>274402.29834410502</v>
      </c>
      <c r="W185" s="1">
        <v>0.68666539190654796</v>
      </c>
      <c r="X185">
        <v>0.26465712471212899</v>
      </c>
      <c r="Y185">
        <v>4.8677483381322502E-2</v>
      </c>
      <c r="Z185">
        <v>0.31333460809345098</v>
      </c>
      <c r="AA185">
        <v>274.40229834410502</v>
      </c>
      <c r="AB185">
        <v>11463.579262155399</v>
      </c>
      <c r="AC185" s="1">
        <v>975.02679912495603</v>
      </c>
      <c r="AD185">
        <v>203133.24030339799</v>
      </c>
      <c r="AE185" s="1" t="e">
        <v>#N/A</v>
      </c>
      <c r="AF185">
        <v>41504.574999999997</v>
      </c>
      <c r="AG185" s="1">
        <v>63429.5091144123</v>
      </c>
      <c r="AH185" s="1">
        <v>73.6332704661381</v>
      </c>
      <c r="AI185">
        <v>37.406557068305297</v>
      </c>
      <c r="AJ185">
        <v>48.864711504369197</v>
      </c>
      <c r="AK185">
        <v>1.9955000000000001</v>
      </c>
      <c r="AL185">
        <v>1.3153143</v>
      </c>
      <c r="AM185">
        <v>1.6633121</v>
      </c>
      <c r="AN185">
        <v>25.465255084806699</v>
      </c>
      <c r="AO185" s="1">
        <v>1.10320108007012</v>
      </c>
      <c r="AP185">
        <v>2825.3182953059099</v>
      </c>
      <c r="AQ185" s="1">
        <v>3162.2447082584499</v>
      </c>
      <c r="AR185" s="1">
        <v>10198.3320402263</v>
      </c>
      <c r="AS185" s="1">
        <v>1332.1256298086901</v>
      </c>
      <c r="AT185" s="1">
        <v>524.42862000948003</v>
      </c>
      <c r="AU185">
        <v>18042.449293608799</v>
      </c>
      <c r="AV185" s="1">
        <v>5866.9680594625797</v>
      </c>
      <c r="AW185" s="1">
        <v>0.29967720425</v>
      </c>
      <c r="AX185">
        <v>10378.2068563143</v>
      </c>
      <c r="AY185" s="1">
        <v>0.51516554311499996</v>
      </c>
      <c r="AZ185">
        <v>1632.29399878095</v>
      </c>
      <c r="BA185" s="1">
        <v>7.8933139020000001E-2</v>
      </c>
      <c r="BB185">
        <v>2143.9650598950602</v>
      </c>
      <c r="BC185" s="1">
        <v>0.10622411363500001</v>
      </c>
      <c r="BD185">
        <v>20021.433974452899</v>
      </c>
      <c r="BE185" s="1">
        <v>0.55693121152807001</v>
      </c>
      <c r="BF185">
        <v>0.212623306158401</v>
      </c>
      <c r="BG185">
        <v>0.180094378568912</v>
      </c>
      <c r="BH185">
        <v>2.9331862585636501E-2</v>
      </c>
      <c r="BI185">
        <v>2.1019241158979698E-2</v>
      </c>
    </row>
    <row r="186" spans="1:61" x14ac:dyDescent="0.35">
      <c r="A186" t="s">
        <v>1438</v>
      </c>
      <c r="B186" t="s">
        <v>809</v>
      </c>
      <c r="C186">
        <v>77.75</v>
      </c>
      <c r="D186">
        <v>20.961790081439599</v>
      </c>
      <c r="E186">
        <v>1469.6608389</v>
      </c>
      <c r="F186">
        <v>9.0147605341687701E-3</v>
      </c>
      <c r="G186">
        <v>1.2649473908813E-2</v>
      </c>
      <c r="H186" t="e">
        <v>#N/A</v>
      </c>
      <c r="I186">
        <v>3.9565391324999699E-2</v>
      </c>
      <c r="J186">
        <v>0.90554987474048698</v>
      </c>
      <c r="K186">
        <v>3.8891071156616303E-2</v>
      </c>
      <c r="L186">
        <v>0.41324296275549099</v>
      </c>
      <c r="M186">
        <v>1.16632620329332E-2</v>
      </c>
      <c r="N186">
        <v>0.15469403765200501</v>
      </c>
      <c r="O186">
        <v>65750.429627683494</v>
      </c>
      <c r="P186" s="1">
        <v>0.208888800209415</v>
      </c>
      <c r="Q186">
        <v>0.15898059175464899</v>
      </c>
      <c r="R186">
        <v>0.63213060803593601</v>
      </c>
      <c r="S186">
        <v>12.867000000000001</v>
      </c>
      <c r="T186">
        <v>87202.357225370506</v>
      </c>
      <c r="U186" s="1">
        <v>120.97222189791</v>
      </c>
      <c r="V186">
        <v>299604.273531235</v>
      </c>
      <c r="W186" s="1">
        <v>0.77805526422684101</v>
      </c>
      <c r="X186">
        <v>0.105700296328267</v>
      </c>
      <c r="Y186">
        <v>0.116244439444891</v>
      </c>
      <c r="Z186">
        <v>0.22194473577315901</v>
      </c>
      <c r="AA186">
        <v>299.60427353123498</v>
      </c>
      <c r="AB186">
        <v>8226.5726155510401</v>
      </c>
      <c r="AC186" s="1">
        <v>749.78415205978695</v>
      </c>
      <c r="AD186">
        <v>243170.27573070099</v>
      </c>
      <c r="AE186" s="1" t="e">
        <v>#N/A</v>
      </c>
      <c r="AF186">
        <v>44228.275000000001</v>
      </c>
      <c r="AG186" s="1">
        <v>74321.114797709102</v>
      </c>
      <c r="AH186" s="1">
        <v>43.754800014119098</v>
      </c>
      <c r="AI186">
        <v>24.153686906155801</v>
      </c>
      <c r="AJ186">
        <v>28.165790659127001</v>
      </c>
      <c r="AK186">
        <v>2.19</v>
      </c>
      <c r="AL186">
        <v>1.51069835</v>
      </c>
      <c r="AM186">
        <v>1.83323905</v>
      </c>
      <c r="AN186">
        <v>980.43676555424304</v>
      </c>
      <c r="AO186" s="1">
        <v>1.0271257363005699</v>
      </c>
      <c r="AP186">
        <v>1920.1557396370299</v>
      </c>
      <c r="AQ186" s="1">
        <v>2984.0274738685098</v>
      </c>
      <c r="AR186" s="1">
        <v>8314.7591615291294</v>
      </c>
      <c r="AS186" s="1">
        <v>1031.33465523158</v>
      </c>
      <c r="AT186">
        <v>380.37847002893801</v>
      </c>
      <c r="AU186">
        <v>14630.655500295201</v>
      </c>
      <c r="AV186" s="1">
        <v>6173.6654381479902</v>
      </c>
      <c r="AW186" s="1">
        <v>0.38271097591999997</v>
      </c>
      <c r="AX186">
        <v>7446.5724612332197</v>
      </c>
      <c r="AY186" s="1">
        <v>0.44841547443500002</v>
      </c>
      <c r="AZ186">
        <v>1442.2556394221999</v>
      </c>
      <c r="BA186">
        <v>8.7748914794999994E-2</v>
      </c>
      <c r="BB186">
        <v>1337.8520796502</v>
      </c>
      <c r="BC186" s="1">
        <v>8.1124634850000002E-2</v>
      </c>
      <c r="BD186">
        <v>16400.345618453601</v>
      </c>
      <c r="BE186" s="1">
        <v>0.54025188224255805</v>
      </c>
      <c r="BF186">
        <v>0.230290765388213</v>
      </c>
      <c r="BG186">
        <v>0.17429869841396201</v>
      </c>
      <c r="BH186">
        <v>3.7261637119012203E-2</v>
      </c>
      <c r="BI186">
        <v>1.7897016836253901E-2</v>
      </c>
    </row>
    <row r="187" spans="1:61" x14ac:dyDescent="0.35">
      <c r="A187" t="s">
        <v>1439</v>
      </c>
      <c r="B187" t="s">
        <v>810</v>
      </c>
      <c r="C187">
        <v>26.3</v>
      </c>
      <c r="D187">
        <v>250.365493788809</v>
      </c>
      <c r="E187">
        <v>6149.4224242500004</v>
      </c>
      <c r="F187">
        <v>9.6474604310326298E-2</v>
      </c>
      <c r="G187">
        <v>4.9035084280774001E-2</v>
      </c>
      <c r="H187">
        <v>2.4153004841428799E-3</v>
      </c>
      <c r="I187">
        <v>6.1373033300767203E-2</v>
      </c>
      <c r="J187">
        <v>0.73736808730910597</v>
      </c>
      <c r="K187">
        <v>5.4611450531444901E-2</v>
      </c>
      <c r="L187">
        <v>0.19753620922660201</v>
      </c>
      <c r="M187">
        <v>5.1121093889378202E-2</v>
      </c>
      <c r="N187">
        <v>0.13048182221399399</v>
      </c>
      <c r="O187">
        <v>83557.204745563504</v>
      </c>
      <c r="P187" s="1">
        <v>0.16423125074818601</v>
      </c>
      <c r="Q187">
        <v>0.155838542528452</v>
      </c>
      <c r="R187">
        <v>0.67993020672336202</v>
      </c>
      <c r="S187">
        <v>36.585000000000001</v>
      </c>
      <c r="T187">
        <v>113217.333377958</v>
      </c>
      <c r="U187" s="1">
        <v>168.39417763655501</v>
      </c>
      <c r="V187">
        <v>350201.84022040502</v>
      </c>
      <c r="W187" s="1">
        <v>0.79715298129060497</v>
      </c>
      <c r="X187">
        <v>0.17369039771241199</v>
      </c>
      <c r="Y187">
        <v>2.91566209969828E-2</v>
      </c>
      <c r="Z187">
        <v>0.20284701870939501</v>
      </c>
      <c r="AA187">
        <v>350.20184022040502</v>
      </c>
      <c r="AB187">
        <v>13071.8108478494</v>
      </c>
      <c r="AC187" s="1">
        <v>1148.1436314494499</v>
      </c>
      <c r="AD187">
        <v>295912.35319765803</v>
      </c>
      <c r="AE187" s="1" t="e">
        <v>#N/A</v>
      </c>
      <c r="AF187">
        <v>62043.574999999997</v>
      </c>
      <c r="AG187" s="1">
        <v>130213.710723738</v>
      </c>
      <c r="AH187" s="1">
        <v>75.260638074723403</v>
      </c>
      <c r="AI187">
        <v>35.032364550188902</v>
      </c>
      <c r="AJ187">
        <v>43.990486722921602</v>
      </c>
      <c r="AK187">
        <v>1.8815</v>
      </c>
      <c r="AL187">
        <v>1.1573929000000001</v>
      </c>
      <c r="AM187">
        <v>1.4058516999999999</v>
      </c>
      <c r="AN187">
        <v>96.245720410514295</v>
      </c>
      <c r="AO187" s="1">
        <v>0.69260485294662799</v>
      </c>
      <c r="AP187">
        <v>1858.22339363128</v>
      </c>
      <c r="AQ187" s="1">
        <v>2820.5712737419599</v>
      </c>
      <c r="AR187" s="1">
        <v>9683.0654005862398</v>
      </c>
      <c r="AS187" s="1">
        <v>1199.3761018018299</v>
      </c>
      <c r="AT187">
        <v>498.19210748437501</v>
      </c>
      <c r="AU187">
        <v>16059.428277245701</v>
      </c>
      <c r="AV187" s="1">
        <v>3161.87933735259</v>
      </c>
      <c r="AW187" s="1">
        <v>0.19321979205500001</v>
      </c>
      <c r="AX187">
        <v>11324.6826172974</v>
      </c>
      <c r="AY187" s="1">
        <v>0.66905407345500001</v>
      </c>
      <c r="AZ187">
        <v>1444.13592869332</v>
      </c>
      <c r="BA187">
        <v>8.6891135829999994E-2</v>
      </c>
      <c r="BB187">
        <v>851.33473921842995</v>
      </c>
      <c r="BC187" s="1">
        <v>5.0834998644999997E-2</v>
      </c>
      <c r="BD187">
        <v>16782.032622561801</v>
      </c>
      <c r="BE187" s="1">
        <v>0.60240333664259405</v>
      </c>
      <c r="BF187">
        <v>0.23111822687713299</v>
      </c>
      <c r="BG187">
        <v>0.121134532824988</v>
      </c>
      <c r="BH187">
        <v>2.9979226555315399E-2</v>
      </c>
      <c r="BI187">
        <v>1.53646770999695E-2</v>
      </c>
    </row>
    <row r="188" spans="1:61" x14ac:dyDescent="0.35">
      <c r="A188" t="s">
        <v>1440</v>
      </c>
      <c r="B188" t="s">
        <v>811</v>
      </c>
      <c r="C188">
        <v>122.55</v>
      </c>
      <c r="D188">
        <v>7.1642323465550399</v>
      </c>
      <c r="E188">
        <v>825.14344749999998</v>
      </c>
      <c r="F188" t="e">
        <v>#N/A</v>
      </c>
      <c r="G188">
        <v>1.03611147054806E-2</v>
      </c>
      <c r="H188" t="e">
        <v>#N/A</v>
      </c>
      <c r="I188">
        <v>2.5761177288882001E-2</v>
      </c>
      <c r="J188">
        <v>0.94738497406835398</v>
      </c>
      <c r="K188">
        <v>2.4877327727740799E-2</v>
      </c>
      <c r="L188">
        <v>0.48450114365470098</v>
      </c>
      <c r="M188" t="e">
        <v>#N/A</v>
      </c>
      <c r="N188">
        <v>0.15891697318154899</v>
      </c>
      <c r="O188">
        <v>63474.063897229498</v>
      </c>
      <c r="P188" s="1">
        <v>0.19237181088820299</v>
      </c>
      <c r="Q188">
        <v>0.148345925427362</v>
      </c>
      <c r="R188">
        <v>0.65928226368443499</v>
      </c>
      <c r="S188">
        <v>9.4710000000000001</v>
      </c>
      <c r="T188">
        <v>81991.438942637003</v>
      </c>
      <c r="U188" s="1">
        <v>94.712741378230206</v>
      </c>
      <c r="V188">
        <v>269967.811516291</v>
      </c>
      <c r="W188" s="1">
        <v>0.76939863147897603</v>
      </c>
      <c r="X188">
        <v>7.1333431547067297E-2</v>
      </c>
      <c r="Y188">
        <v>0.159267936973957</v>
      </c>
      <c r="Z188">
        <v>0.230601368521024</v>
      </c>
      <c r="AA188">
        <v>269.96781151629102</v>
      </c>
      <c r="AB188">
        <v>6972.4510366932</v>
      </c>
      <c r="AC188" s="1">
        <v>539.62324442889906</v>
      </c>
      <c r="AD188">
        <v>204559.522536164</v>
      </c>
      <c r="AE188" s="1" t="e">
        <v>#N/A</v>
      </c>
      <c r="AF188">
        <v>39321.224999999999</v>
      </c>
      <c r="AG188" s="1">
        <v>65541.835341279904</v>
      </c>
      <c r="AH188" s="1">
        <v>31.752432243357401</v>
      </c>
      <c r="AI188">
        <v>20.7252166382399</v>
      </c>
      <c r="AJ188">
        <v>22.048415571369901</v>
      </c>
      <c r="AK188">
        <v>1.0175000000000001</v>
      </c>
      <c r="AL188">
        <v>0.64407250000000005</v>
      </c>
      <c r="AM188">
        <v>0.84604204999999999</v>
      </c>
      <c r="AN188">
        <v>1429.97428406224</v>
      </c>
      <c r="AO188" s="1">
        <v>1.3005491766361299</v>
      </c>
      <c r="AP188">
        <v>2334.4254584302198</v>
      </c>
      <c r="AQ188" s="1">
        <v>3539.50742625058</v>
      </c>
      <c r="AR188" s="1">
        <v>9563.1668398401107</v>
      </c>
      <c r="AS188" s="1">
        <v>886.553596226227</v>
      </c>
      <c r="AT188">
        <v>557.73498309451702</v>
      </c>
      <c r="AU188">
        <v>16881.388303841599</v>
      </c>
      <c r="AV188" s="1">
        <v>9160.4569242483594</v>
      </c>
      <c r="AW188" s="1">
        <v>0.48236935909</v>
      </c>
      <c r="AX188">
        <v>6475.3352825015299</v>
      </c>
      <c r="AY188" s="1">
        <v>0.32733391763000003</v>
      </c>
      <c r="AZ188">
        <v>1746.4184484689099</v>
      </c>
      <c r="BA188">
        <v>8.9167804604999998E-2</v>
      </c>
      <c r="BB188">
        <v>1961.2099117323701</v>
      </c>
      <c r="BC188" s="1">
        <v>0.10112891866</v>
      </c>
      <c r="BD188">
        <v>19343.420566951201</v>
      </c>
      <c r="BE188" s="1">
        <v>0.53826360216885205</v>
      </c>
      <c r="BF188">
        <v>0.24297467398098499</v>
      </c>
      <c r="BG188">
        <v>0.145690584523581</v>
      </c>
      <c r="BH188">
        <v>4.29876328740584E-2</v>
      </c>
      <c r="BI188">
        <v>3.00835064525234E-2</v>
      </c>
    </row>
    <row r="189" spans="1:61" x14ac:dyDescent="0.35">
      <c r="A189" t="s">
        <v>1441</v>
      </c>
      <c r="B189" t="s">
        <v>812</v>
      </c>
      <c r="C189">
        <v>54.3</v>
      </c>
      <c r="D189">
        <v>17.176890071850799</v>
      </c>
      <c r="E189">
        <v>853.05468344999997</v>
      </c>
      <c r="F189">
        <v>1.5796884867802102E-2</v>
      </c>
      <c r="G189">
        <v>1.01515775318339E-2</v>
      </c>
      <c r="H189" t="e">
        <v>#N/A</v>
      </c>
      <c r="I189">
        <v>2.11680799836815E-2</v>
      </c>
      <c r="J189">
        <v>0.96058084114027897</v>
      </c>
      <c r="K189">
        <v>1.9760384174218E-2</v>
      </c>
      <c r="L189">
        <v>0.19711448985086399</v>
      </c>
      <c r="M189">
        <v>1.26182200905917E-2</v>
      </c>
      <c r="N189">
        <v>0.108858863538723</v>
      </c>
      <c r="O189">
        <v>66980.886520604501</v>
      </c>
      <c r="P189" s="1">
        <v>0.156485803534298</v>
      </c>
      <c r="Q189">
        <v>0.13997644206044699</v>
      </c>
      <c r="R189">
        <v>0.70353775440525501</v>
      </c>
      <c r="S189">
        <v>7.5034999999999998</v>
      </c>
      <c r="T189">
        <v>84326.540084149005</v>
      </c>
      <c r="U189" s="1">
        <v>118.325533821791</v>
      </c>
      <c r="V189">
        <v>225100.97224354401</v>
      </c>
      <c r="W189" s="1">
        <v>0.86320523984195996</v>
      </c>
      <c r="X189">
        <v>7.3059365955983196E-2</v>
      </c>
      <c r="Y189">
        <v>6.3735394202057094E-2</v>
      </c>
      <c r="Z189">
        <v>0.13679476015804001</v>
      </c>
      <c r="AA189">
        <v>225.10097224354399</v>
      </c>
      <c r="AB189">
        <v>5111.6408412214196</v>
      </c>
      <c r="AC189" s="1">
        <v>553.50575180215105</v>
      </c>
      <c r="AD189">
        <v>175457.845061423</v>
      </c>
      <c r="AE189" s="1" t="e">
        <v>#N/A</v>
      </c>
      <c r="AF189">
        <v>48733.425000000003</v>
      </c>
      <c r="AG189" s="1">
        <v>87283.229770576101</v>
      </c>
      <c r="AH189" s="1">
        <v>35.827008220232003</v>
      </c>
      <c r="AI189">
        <v>21.2477601596465</v>
      </c>
      <c r="AJ189">
        <v>24.935804645770801</v>
      </c>
      <c r="AK189">
        <v>1.3345</v>
      </c>
      <c r="AL189">
        <v>0.95427300000000004</v>
      </c>
      <c r="AM189">
        <v>1.1991102499999999</v>
      </c>
      <c r="AN189">
        <v>1981.51369691835</v>
      </c>
      <c r="AO189" s="1">
        <v>1.0953402429071999</v>
      </c>
      <c r="AP189">
        <v>1873.34512193516</v>
      </c>
      <c r="AQ189" s="1">
        <v>2574.77122995541</v>
      </c>
      <c r="AR189" s="1">
        <v>8264.9630396104894</v>
      </c>
      <c r="AS189" s="1">
        <v>587.13157261857805</v>
      </c>
      <c r="AT189">
        <v>406.28883711364102</v>
      </c>
      <c r="AU189">
        <v>13706.4998012333</v>
      </c>
      <c r="AV189" s="1">
        <v>7893.7017637540603</v>
      </c>
      <c r="AW189" s="1">
        <v>0.46929110536500002</v>
      </c>
      <c r="AX189">
        <v>6431.2169685619801</v>
      </c>
      <c r="AY189" s="1">
        <v>0.38277543006999998</v>
      </c>
      <c r="AZ189">
        <v>1597.8917731838601</v>
      </c>
      <c r="BA189">
        <v>9.5347500330000001E-2</v>
      </c>
      <c r="BB189">
        <v>887.21885885041002</v>
      </c>
      <c r="BC189" s="1">
        <v>5.2585964229999997E-2</v>
      </c>
      <c r="BD189">
        <v>16810.029364350299</v>
      </c>
      <c r="BE189" s="1">
        <v>0.561116215257497</v>
      </c>
      <c r="BF189">
        <v>0.24818455585031099</v>
      </c>
      <c r="BG189">
        <v>0.124259486872384</v>
      </c>
      <c r="BH189">
        <v>3.66976875670336E-2</v>
      </c>
      <c r="BI189">
        <v>2.9742054452774599E-2</v>
      </c>
    </row>
    <row r="190" spans="1:61" x14ac:dyDescent="0.35">
      <c r="A190" t="s">
        <v>1442</v>
      </c>
      <c r="B190" t="s">
        <v>813</v>
      </c>
      <c r="C190">
        <v>72.25</v>
      </c>
      <c r="D190">
        <v>12.953791319829399</v>
      </c>
      <c r="E190">
        <v>869.67704015000004</v>
      </c>
      <c r="F190">
        <v>1.1529422898110099E-2</v>
      </c>
      <c r="G190">
        <v>7.77177658355246E-3</v>
      </c>
      <c r="H190" t="e">
        <v>#N/A</v>
      </c>
      <c r="I190">
        <v>2.2260510602143301E-2</v>
      </c>
      <c r="J190">
        <v>0.95075369960571099</v>
      </c>
      <c r="K190">
        <v>2.6018077384160902E-2</v>
      </c>
      <c r="L190">
        <v>0.254595350784874</v>
      </c>
      <c r="M190" t="e">
        <v>#N/A</v>
      </c>
      <c r="N190">
        <v>0.123969733574871</v>
      </c>
      <c r="O190">
        <v>66030.762150322</v>
      </c>
      <c r="P190" s="1">
        <v>0.18505734323407799</v>
      </c>
      <c r="Q190">
        <v>0.15544652108402199</v>
      </c>
      <c r="R190">
        <v>0.65949613568190002</v>
      </c>
      <c r="S190">
        <v>7.9085000000000001</v>
      </c>
      <c r="T190">
        <v>82329.926419623007</v>
      </c>
      <c r="U190" s="1">
        <v>114.386224381571</v>
      </c>
      <c r="V190">
        <v>246446.271340671</v>
      </c>
      <c r="W190" s="1">
        <v>0.85301073136391103</v>
      </c>
      <c r="X190">
        <v>5.0390458293188299E-2</v>
      </c>
      <c r="Y190">
        <v>9.6598810342900895E-2</v>
      </c>
      <c r="Z190">
        <v>0.14698926863608899</v>
      </c>
      <c r="AA190">
        <v>246.44627134067099</v>
      </c>
      <c r="AB190">
        <v>5940.2558623190698</v>
      </c>
      <c r="AC190" s="1">
        <v>572.82988166546795</v>
      </c>
      <c r="AD190">
        <v>192493.292465912</v>
      </c>
      <c r="AE190" s="1" t="e">
        <v>#N/A</v>
      </c>
      <c r="AF190">
        <v>46753.474999999999</v>
      </c>
      <c r="AG190" s="1">
        <v>78493.552812694499</v>
      </c>
      <c r="AH190" s="1">
        <v>32.560102498072403</v>
      </c>
      <c r="AI190">
        <v>20.950126608248102</v>
      </c>
      <c r="AJ190">
        <v>23.451560389202101</v>
      </c>
      <c r="AK190">
        <v>1.51</v>
      </c>
      <c r="AL190">
        <v>0.92957990000000001</v>
      </c>
      <c r="AM190">
        <v>1.2644693499999999</v>
      </c>
      <c r="AN190">
        <v>1989.78701068995</v>
      </c>
      <c r="AO190" s="1">
        <v>1.21530605694973</v>
      </c>
      <c r="AP190">
        <v>1964.0443880984401</v>
      </c>
      <c r="AQ190" s="1">
        <v>2929.6866041252902</v>
      </c>
      <c r="AR190" s="1">
        <v>8320.3862590974204</v>
      </c>
      <c r="AS190" s="1">
        <v>821.74667787159694</v>
      </c>
      <c r="AT190">
        <v>533.664156936778</v>
      </c>
      <c r="AU190">
        <v>14569.5280861295</v>
      </c>
      <c r="AV190" s="1">
        <v>8034.6095754299704</v>
      </c>
      <c r="AW190" s="1">
        <v>0.47663370619000001</v>
      </c>
      <c r="AX190">
        <v>6658.6819925130203</v>
      </c>
      <c r="AY190" s="1">
        <v>0.38219391694999999</v>
      </c>
      <c r="AZ190">
        <v>1505.4637727045299</v>
      </c>
      <c r="BA190">
        <v>8.787141255E-2</v>
      </c>
      <c r="BB190">
        <v>911.39676494995501</v>
      </c>
      <c r="BC190" s="1">
        <v>5.3300964304999997E-2</v>
      </c>
      <c r="BD190">
        <v>17110.152105597499</v>
      </c>
      <c r="BE190" s="1">
        <v>0.54880842305490296</v>
      </c>
      <c r="BF190">
        <v>0.24478995136214099</v>
      </c>
      <c r="BG190">
        <v>0.13961719441408499</v>
      </c>
      <c r="BH190">
        <v>4.0156175861500602E-2</v>
      </c>
      <c r="BI190">
        <v>2.6628255307370299E-2</v>
      </c>
    </row>
    <row r="191" spans="1:61" x14ac:dyDescent="0.35">
      <c r="A191" t="s">
        <v>1443</v>
      </c>
      <c r="B191" t="s">
        <v>814</v>
      </c>
      <c r="C191">
        <v>34.6</v>
      </c>
      <c r="D191">
        <v>121.939920145836</v>
      </c>
      <c r="E191">
        <v>2096.4091743499998</v>
      </c>
      <c r="F191">
        <v>1.5628975376810898E-2</v>
      </c>
      <c r="G191">
        <v>0.18450885481837601</v>
      </c>
      <c r="H191">
        <v>4.31412749739083E-3</v>
      </c>
      <c r="I191">
        <v>0.115995737878813</v>
      </c>
      <c r="J191">
        <v>0.58716054012047803</v>
      </c>
      <c r="K191">
        <v>9.9557855453346999E-2</v>
      </c>
      <c r="L191">
        <v>0.77635195004785096</v>
      </c>
      <c r="M191">
        <v>2.8424917798423099E-2</v>
      </c>
      <c r="N191">
        <v>0.174119732853417</v>
      </c>
      <c r="O191">
        <v>69602.046652356003</v>
      </c>
      <c r="P191" s="1">
        <v>0.207601640007234</v>
      </c>
      <c r="Q191">
        <v>0.175589330586229</v>
      </c>
      <c r="R191">
        <v>0.61680902940653703</v>
      </c>
      <c r="S191">
        <v>20.960999999999999</v>
      </c>
      <c r="T191">
        <v>92418.203962629006</v>
      </c>
      <c r="U191" s="1">
        <v>106.958444558091</v>
      </c>
      <c r="V191">
        <v>206430.06938788301</v>
      </c>
      <c r="W191" s="1">
        <v>0.68238452367861901</v>
      </c>
      <c r="X191">
        <v>0.23181811280699</v>
      </c>
      <c r="Y191">
        <v>8.5797363514390906E-2</v>
      </c>
      <c r="Z191">
        <v>0.31761547632138099</v>
      </c>
      <c r="AA191">
        <v>206.43006938788301</v>
      </c>
      <c r="AB191">
        <v>6486.3007712752797</v>
      </c>
      <c r="AC191" s="1">
        <v>621.15892338070603</v>
      </c>
      <c r="AD191">
        <v>138781.186902646</v>
      </c>
      <c r="AE191" s="1" t="e">
        <v>#N/A</v>
      </c>
      <c r="AF191">
        <v>35709.050000000003</v>
      </c>
      <c r="AG191" s="1">
        <v>53013.421573985303</v>
      </c>
      <c r="AH191" s="1">
        <v>49.459020416959</v>
      </c>
      <c r="AI191">
        <v>26.9469076978835</v>
      </c>
      <c r="AJ191">
        <v>33.757318215370503</v>
      </c>
      <c r="AK191">
        <v>1.6180000000000001</v>
      </c>
      <c r="AL191">
        <v>1.1026400999999999</v>
      </c>
      <c r="AM191">
        <v>1.4084160999999999</v>
      </c>
      <c r="AN191">
        <v>410.94385384922202</v>
      </c>
      <c r="AO191" s="1">
        <v>1.0416490241923799</v>
      </c>
      <c r="AP191">
        <v>2433.6128571163499</v>
      </c>
      <c r="AQ191" s="1">
        <v>3344.0246336799501</v>
      </c>
      <c r="AR191" s="1">
        <v>9641.6900746101401</v>
      </c>
      <c r="AS191" s="1">
        <v>1121.56995509788</v>
      </c>
      <c r="AT191">
        <v>497.37672800496603</v>
      </c>
      <c r="AU191">
        <v>17038.2742485093</v>
      </c>
      <c r="AV191" s="1">
        <v>8451.1504126141008</v>
      </c>
      <c r="AW191" s="1">
        <v>0.46236958175499998</v>
      </c>
      <c r="AX191">
        <v>6076.8185659469</v>
      </c>
      <c r="AY191" s="1">
        <v>0.317830150975</v>
      </c>
      <c r="AZ191">
        <v>1245.3869238152799</v>
      </c>
      <c r="BA191">
        <v>6.5959132000000004E-2</v>
      </c>
      <c r="BB191">
        <v>2974.33141017459</v>
      </c>
      <c r="BC191" s="1">
        <v>0.15384113527000001</v>
      </c>
      <c r="BD191">
        <v>18747.687312550901</v>
      </c>
      <c r="BE191" s="1">
        <v>0.54457198908147297</v>
      </c>
      <c r="BF191">
        <v>0.22623786551003</v>
      </c>
      <c r="BG191">
        <v>0.17811738469038799</v>
      </c>
      <c r="BH191">
        <v>2.9874048176115001E-2</v>
      </c>
      <c r="BI191">
        <v>2.11987125419946E-2</v>
      </c>
    </row>
    <row r="192" spans="1:61" x14ac:dyDescent="0.35">
      <c r="A192" t="s">
        <v>1444</v>
      </c>
      <c r="B192" t="s">
        <v>815</v>
      </c>
      <c r="C192">
        <v>34.75</v>
      </c>
      <c r="D192">
        <v>95.027053814343702</v>
      </c>
      <c r="E192">
        <v>2501.5302932499999</v>
      </c>
      <c r="F192">
        <v>1.1778095309649701E-2</v>
      </c>
      <c r="G192">
        <v>3.7711023301155097E-2</v>
      </c>
      <c r="H192" t="e">
        <v>#N/A</v>
      </c>
      <c r="I192">
        <v>5.8148809889118198E-2</v>
      </c>
      <c r="J192">
        <v>0.817027380478205</v>
      </c>
      <c r="K192">
        <v>7.5458856170869698E-2</v>
      </c>
      <c r="L192">
        <v>0.55299959734510395</v>
      </c>
      <c r="M192">
        <v>2.2536546373451601E-2</v>
      </c>
      <c r="N192">
        <v>0.176188223727753</v>
      </c>
      <c r="O192">
        <v>67562.699004666501</v>
      </c>
      <c r="P192" s="1">
        <v>0.21987000880325899</v>
      </c>
      <c r="Q192">
        <v>0.15208888859965999</v>
      </c>
      <c r="R192">
        <v>0.62804110259708101</v>
      </c>
      <c r="S192">
        <v>18.982500000000002</v>
      </c>
      <c r="T192">
        <v>95150.143882805001</v>
      </c>
      <c r="U192" s="1">
        <v>134.423394629028</v>
      </c>
      <c r="V192">
        <v>209624.995132504</v>
      </c>
      <c r="W192" s="1">
        <v>0.74226836213262404</v>
      </c>
      <c r="X192">
        <v>0.201493596666909</v>
      </c>
      <c r="Y192">
        <v>5.6238041200466798E-2</v>
      </c>
      <c r="Z192">
        <v>0.25773163786737602</v>
      </c>
      <c r="AA192">
        <v>209.62499513250401</v>
      </c>
      <c r="AB192">
        <v>5851.4317756046903</v>
      </c>
      <c r="AC192" s="1">
        <v>611.37636546193698</v>
      </c>
      <c r="AD192">
        <v>146846.93570575101</v>
      </c>
      <c r="AE192" s="1" t="e">
        <v>#N/A</v>
      </c>
      <c r="AF192">
        <v>39431.1</v>
      </c>
      <c r="AG192" s="1">
        <v>60425.192159161001</v>
      </c>
      <c r="AH192" s="1">
        <v>47.299928322296502</v>
      </c>
      <c r="AI192">
        <v>25.233147327305399</v>
      </c>
      <c r="AJ192">
        <v>31.087067389927</v>
      </c>
      <c r="AK192">
        <v>2.3285</v>
      </c>
      <c r="AL192">
        <v>1.4117663499999999</v>
      </c>
      <c r="AM192">
        <v>1.89650965</v>
      </c>
      <c r="AN192">
        <v>556.20308104033802</v>
      </c>
      <c r="AO192" s="1">
        <v>1.0099553721337799</v>
      </c>
      <c r="AP192">
        <v>1859.0567439766401</v>
      </c>
      <c r="AQ192" s="1">
        <v>2711.8462315207098</v>
      </c>
      <c r="AR192" s="1">
        <v>8576.2925309246893</v>
      </c>
      <c r="AS192" s="1">
        <v>947.44719274408101</v>
      </c>
      <c r="AT192">
        <v>451.66432949112499</v>
      </c>
      <c r="AU192">
        <v>14546.3070286572</v>
      </c>
      <c r="AV192" s="1">
        <v>7314.9957834631596</v>
      </c>
      <c r="AW192" s="1">
        <v>0.46373088731000001</v>
      </c>
      <c r="AX192">
        <v>5634.2995148298996</v>
      </c>
      <c r="AY192" s="1">
        <v>0.35388598828000001</v>
      </c>
      <c r="AZ192">
        <v>1031.87295812979</v>
      </c>
      <c r="BA192">
        <v>6.4751265279999998E-2</v>
      </c>
      <c r="BB192">
        <v>1891.27857371355</v>
      </c>
      <c r="BC192" s="1">
        <v>0.117631859115</v>
      </c>
      <c r="BD192">
        <v>15872.4468301364</v>
      </c>
      <c r="BE192" s="1">
        <v>0.54171458807529105</v>
      </c>
      <c r="BF192">
        <v>0.23199238066022701</v>
      </c>
      <c r="BG192">
        <v>0.175349673941263</v>
      </c>
      <c r="BH192">
        <v>3.3887365107512397E-2</v>
      </c>
      <c r="BI192">
        <v>1.7055992215705501E-2</v>
      </c>
    </row>
    <row r="193" spans="1:61" x14ac:dyDescent="0.35">
      <c r="A193" t="s">
        <v>1919</v>
      </c>
      <c r="B193" t="s">
        <v>816</v>
      </c>
      <c r="C193">
        <v>163.05000000000001</v>
      </c>
      <c r="D193">
        <v>11.2330039573477</v>
      </c>
      <c r="E193">
        <v>1598.8885358499999</v>
      </c>
      <c r="F193">
        <v>5.9545280583024902E-3</v>
      </c>
      <c r="G193">
        <v>9.7988845296886704E-3</v>
      </c>
      <c r="H193" t="e">
        <v>#N/A</v>
      </c>
      <c r="I193">
        <v>1.9947128897338299E-2</v>
      </c>
      <c r="J193">
        <v>0.94438106454087001</v>
      </c>
      <c r="K193">
        <v>2.64230172318804E-2</v>
      </c>
      <c r="L193">
        <v>0.52058002662111402</v>
      </c>
      <c r="M193">
        <v>9.3055552075797E-3</v>
      </c>
      <c r="N193">
        <v>0.16731442829774801</v>
      </c>
      <c r="O193">
        <v>63721.441080536002</v>
      </c>
      <c r="P193" s="1">
        <v>0.19526495338554001</v>
      </c>
      <c r="Q193">
        <v>0.155332496348937</v>
      </c>
      <c r="R193">
        <v>0.64940255026552296</v>
      </c>
      <c r="S193">
        <v>14.920500000000001</v>
      </c>
      <c r="T193">
        <v>82540.321917847497</v>
      </c>
      <c r="U193" s="1">
        <v>116.327364535386</v>
      </c>
      <c r="V193">
        <v>271532.50962920999</v>
      </c>
      <c r="W193" s="1">
        <v>0.73343024063749895</v>
      </c>
      <c r="X193">
        <v>0.12236991315633799</v>
      </c>
      <c r="Y193">
        <v>0.144199846206163</v>
      </c>
      <c r="Z193">
        <v>0.26656975936250099</v>
      </c>
      <c r="AA193">
        <v>271.53250962920998</v>
      </c>
      <c r="AB193">
        <v>7317.9068098646703</v>
      </c>
      <c r="AC193" s="1">
        <v>568.04706587242197</v>
      </c>
      <c r="AD193">
        <v>206302.15977387701</v>
      </c>
      <c r="AE193" s="1" t="e">
        <v>#N/A</v>
      </c>
      <c r="AF193">
        <v>40342.85</v>
      </c>
      <c r="AG193" s="1">
        <v>66040.899602487101</v>
      </c>
      <c r="AH193" s="1">
        <v>29.955687731921099</v>
      </c>
      <c r="AI193">
        <v>21.467298076566198</v>
      </c>
      <c r="AJ193">
        <v>22.8274110882823</v>
      </c>
      <c r="AK193">
        <v>1.3025</v>
      </c>
      <c r="AL193">
        <v>0.80563189999999996</v>
      </c>
      <c r="AM193">
        <v>1.0764159499999999</v>
      </c>
      <c r="AN193">
        <v>360.82849797463098</v>
      </c>
      <c r="AO193" s="1">
        <v>0.89257659445315696</v>
      </c>
      <c r="AP193">
        <v>1863.7925936576901</v>
      </c>
      <c r="AQ193" s="1">
        <v>3385.4155234146101</v>
      </c>
      <c r="AR193" s="1">
        <v>8458.8848607947893</v>
      </c>
      <c r="AS193" s="1">
        <v>814.60005569254497</v>
      </c>
      <c r="AT193">
        <v>383.66584372753198</v>
      </c>
      <c r="AU193">
        <v>14906.358877287201</v>
      </c>
      <c r="AV193" s="1">
        <v>7596.45311814057</v>
      </c>
      <c r="AW193" s="1">
        <v>0.47071054809000001</v>
      </c>
      <c r="AX193">
        <v>5704.8092754114195</v>
      </c>
      <c r="AY193" s="1">
        <v>0.34079607352000002</v>
      </c>
      <c r="AZ193">
        <v>1097.1853346893699</v>
      </c>
      <c r="BA193">
        <v>6.6716790179999999E-2</v>
      </c>
      <c r="BB193">
        <v>2010.68101042783</v>
      </c>
      <c r="BC193" s="1">
        <v>0.12177658820999999</v>
      </c>
      <c r="BD193">
        <v>16409.128738669198</v>
      </c>
      <c r="BE193" s="1">
        <v>0.54569466497244701</v>
      </c>
      <c r="BF193">
        <v>0.253798584415936</v>
      </c>
      <c r="BG193">
        <v>0.138251444687715</v>
      </c>
      <c r="BH193">
        <v>4.2836305624101997E-2</v>
      </c>
      <c r="BI193">
        <v>1.9419000299800499E-2</v>
      </c>
    </row>
    <row r="194" spans="1:61" x14ac:dyDescent="0.35">
      <c r="A194" t="s">
        <v>1445</v>
      </c>
      <c r="B194" t="s">
        <v>817</v>
      </c>
      <c r="C194">
        <v>78.5</v>
      </c>
      <c r="D194">
        <v>8.4689273492473003</v>
      </c>
      <c r="E194">
        <v>568.7204504</v>
      </c>
      <c r="F194" t="e">
        <v>#N/A</v>
      </c>
      <c r="G194">
        <v>3.2278444559030603E-2</v>
      </c>
      <c r="H194" t="e">
        <v>#N/A</v>
      </c>
      <c r="I194">
        <v>3.8856859870642503E-2</v>
      </c>
      <c r="J194">
        <v>0.93163710338097006</v>
      </c>
      <c r="K194">
        <v>2.6689969073580299E-2</v>
      </c>
      <c r="L194">
        <v>0.32788079183360602</v>
      </c>
      <c r="M194" t="e">
        <v>#N/A</v>
      </c>
      <c r="N194">
        <v>0.150762603240013</v>
      </c>
      <c r="O194">
        <v>62741.410749020499</v>
      </c>
      <c r="P194" s="1">
        <v>0.19447276362329599</v>
      </c>
      <c r="Q194">
        <v>0.17209432891391699</v>
      </c>
      <c r="R194">
        <v>0.63343290746278702</v>
      </c>
      <c r="S194">
        <v>6.7309999999999999</v>
      </c>
      <c r="T194">
        <v>80015.576726803498</v>
      </c>
      <c r="U194" s="1">
        <v>88.780804420107501</v>
      </c>
      <c r="V194">
        <v>287633.91595455201</v>
      </c>
      <c r="W194" s="1">
        <v>0.78937788755740701</v>
      </c>
      <c r="X194">
        <v>6.1301047177480202E-2</v>
      </c>
      <c r="Y194">
        <v>0.14932106526511299</v>
      </c>
      <c r="Z194">
        <v>0.21062211244259299</v>
      </c>
      <c r="AA194">
        <v>287.63391595455198</v>
      </c>
      <c r="AB194">
        <v>7376.8402109264298</v>
      </c>
      <c r="AC194" s="1">
        <v>639.65911429058497</v>
      </c>
      <c r="AD194">
        <v>213437.33137545499</v>
      </c>
      <c r="AE194" s="1" t="e">
        <v>#N/A</v>
      </c>
      <c r="AF194">
        <v>43034.824999999997</v>
      </c>
      <c r="AG194" s="1">
        <v>69828.515358083096</v>
      </c>
      <c r="AH194" s="1">
        <v>36.924419353939101</v>
      </c>
      <c r="AI194">
        <v>21.314865483757298</v>
      </c>
      <c r="AJ194">
        <v>24.353491244968101</v>
      </c>
      <c r="AK194">
        <v>1.9379999999999999</v>
      </c>
      <c r="AL194">
        <v>1.223014</v>
      </c>
      <c r="AM194">
        <v>1.627429</v>
      </c>
      <c r="AN194">
        <v>1991.6831055007301</v>
      </c>
      <c r="AO194" s="1">
        <v>1.31678171451115</v>
      </c>
      <c r="AP194">
        <v>2431.5152166563198</v>
      </c>
      <c r="AQ194" s="1">
        <v>3643.8378903467401</v>
      </c>
      <c r="AR194" s="1">
        <v>9637.4588882880107</v>
      </c>
      <c r="AS194" s="1">
        <v>822.27596698010302</v>
      </c>
      <c r="AT194">
        <v>562.79389442146896</v>
      </c>
      <c r="AU194">
        <v>17097.881856692598</v>
      </c>
      <c r="AV194" s="1">
        <v>8919.6875554662092</v>
      </c>
      <c r="AW194" s="1">
        <v>0.46737084497499998</v>
      </c>
      <c r="AX194">
        <v>7647.7704644984597</v>
      </c>
      <c r="AY194" s="1">
        <v>0.38098032675999999</v>
      </c>
      <c r="AZ194">
        <v>1819.96189095405</v>
      </c>
      <c r="BA194">
        <v>9.214735919E-2</v>
      </c>
      <c r="BB194">
        <v>1159.1346945442899</v>
      </c>
      <c r="BC194" s="1">
        <v>5.9501469075000001E-2</v>
      </c>
      <c r="BD194">
        <v>19546.554605462999</v>
      </c>
      <c r="BE194" s="1">
        <v>0.54526521525645899</v>
      </c>
      <c r="BF194">
        <v>0.23703089990040199</v>
      </c>
      <c r="BG194">
        <v>0.15009463601610801</v>
      </c>
      <c r="BH194">
        <v>3.72285365752833E-2</v>
      </c>
      <c r="BI194">
        <v>3.03807122517471E-2</v>
      </c>
    </row>
    <row r="195" spans="1:61" x14ac:dyDescent="0.35">
      <c r="A195" t="s">
        <v>1446</v>
      </c>
      <c r="B195" t="s">
        <v>818</v>
      </c>
      <c r="C195">
        <v>91.9</v>
      </c>
      <c r="D195">
        <v>11.324378357543599</v>
      </c>
      <c r="E195">
        <v>966.33629265000002</v>
      </c>
      <c r="F195">
        <v>2.37136802801345E-2</v>
      </c>
      <c r="G195">
        <v>1.03611147054806E-2</v>
      </c>
      <c r="H195" t="e">
        <v>#N/A</v>
      </c>
      <c r="I195">
        <v>2.6482713743283998E-2</v>
      </c>
      <c r="J195">
        <v>0.93948753295130305</v>
      </c>
      <c r="K195">
        <v>2.6178853577662E-2</v>
      </c>
      <c r="L195">
        <v>0.411001271290591</v>
      </c>
      <c r="M195">
        <v>3.4146158115988097E-2</v>
      </c>
      <c r="N195">
        <v>0.144299330591109</v>
      </c>
      <c r="O195">
        <v>63753.839607045498</v>
      </c>
      <c r="P195" s="1">
        <v>0.22637548484141201</v>
      </c>
      <c r="Q195">
        <v>0.17835662342837999</v>
      </c>
      <c r="R195">
        <v>0.595267891730207</v>
      </c>
      <c r="S195">
        <v>10.964</v>
      </c>
      <c r="T195">
        <v>78638.886068305495</v>
      </c>
      <c r="U195" s="1">
        <v>92.731503140825893</v>
      </c>
      <c r="V195">
        <v>262460.49629705399</v>
      </c>
      <c r="W195" s="1">
        <v>0.77998618308899503</v>
      </c>
      <c r="X195">
        <v>6.4287568651185997E-2</v>
      </c>
      <c r="Y195">
        <v>0.15572624825981901</v>
      </c>
      <c r="Z195">
        <v>0.22001381691100499</v>
      </c>
      <c r="AA195">
        <v>262.46049629705402</v>
      </c>
      <c r="AB195">
        <v>6928.3126104255498</v>
      </c>
      <c r="AC195" s="1">
        <v>581.87986467305404</v>
      </c>
      <c r="AD195">
        <v>200888.970934768</v>
      </c>
      <c r="AE195" s="1" t="e">
        <v>#N/A</v>
      </c>
      <c r="AF195">
        <v>41438.25</v>
      </c>
      <c r="AG195" s="1">
        <v>65958.972195831098</v>
      </c>
      <c r="AH195" s="1">
        <v>33.665085369161297</v>
      </c>
      <c r="AI195">
        <v>21.820882705872101</v>
      </c>
      <c r="AJ195">
        <v>23.4986749927725</v>
      </c>
      <c r="AK195">
        <v>2.0619999999999998</v>
      </c>
      <c r="AL195">
        <v>1.0619664499999999</v>
      </c>
      <c r="AM195">
        <v>1.562001</v>
      </c>
      <c r="AN195">
        <v>1516.60248872541</v>
      </c>
      <c r="AO195" s="1">
        <v>1.3041284682640299</v>
      </c>
      <c r="AP195">
        <v>2048.6598333860802</v>
      </c>
      <c r="AQ195" s="1">
        <v>3188.2356770127599</v>
      </c>
      <c r="AR195" s="1">
        <v>8870.0749205023203</v>
      </c>
      <c r="AS195" s="1">
        <v>873.11161333244002</v>
      </c>
      <c r="AT195">
        <v>540.02537539687103</v>
      </c>
      <c r="AU195">
        <v>15520.1074196305</v>
      </c>
      <c r="AV195" s="1">
        <v>8256.1542716729691</v>
      </c>
      <c r="AW195" s="1">
        <v>0.46550301025000002</v>
      </c>
      <c r="AX195">
        <v>6872.1394118672297</v>
      </c>
      <c r="AY195" s="1">
        <v>0.37111057679499998</v>
      </c>
      <c r="AZ195">
        <v>1472.1495318019099</v>
      </c>
      <c r="BA195">
        <v>8.1948561680000004E-2</v>
      </c>
      <c r="BB195">
        <v>1470.7459033841201</v>
      </c>
      <c r="BC195" s="1">
        <v>8.1437851265E-2</v>
      </c>
      <c r="BD195">
        <v>18071.189118726201</v>
      </c>
      <c r="BE195" s="1">
        <v>0.54100676275297299</v>
      </c>
      <c r="BF195">
        <v>0.24294526528615601</v>
      </c>
      <c r="BG195">
        <v>0.15138326473470601</v>
      </c>
      <c r="BH195">
        <v>4.3817688310531899E-2</v>
      </c>
      <c r="BI195">
        <v>2.0847018915632499E-2</v>
      </c>
    </row>
    <row r="196" spans="1:61" x14ac:dyDescent="0.35">
      <c r="A196" t="s">
        <v>1447</v>
      </c>
      <c r="B196" t="s">
        <v>819</v>
      </c>
      <c r="C196">
        <v>56.4</v>
      </c>
      <c r="D196">
        <v>59.007903030140497</v>
      </c>
      <c r="E196">
        <v>2484.3662947500002</v>
      </c>
      <c r="F196">
        <v>1.1001168550614801E-2</v>
      </c>
      <c r="G196">
        <v>0.14280526251536599</v>
      </c>
      <c r="H196">
        <v>3.5412776082863E-3</v>
      </c>
      <c r="I196">
        <v>0.10494730221217401</v>
      </c>
      <c r="J196">
        <v>0.64344181928122501</v>
      </c>
      <c r="K196">
        <v>0.100154013885401</v>
      </c>
      <c r="L196">
        <v>0.72816224714322197</v>
      </c>
      <c r="M196">
        <v>4.1077460516399197E-2</v>
      </c>
      <c r="N196">
        <v>0.18226983308561401</v>
      </c>
      <c r="O196">
        <v>67759.903362719502</v>
      </c>
      <c r="P196" s="1">
        <v>0.22206894378088299</v>
      </c>
      <c r="Q196">
        <v>0.172700520161921</v>
      </c>
      <c r="R196">
        <v>0.60523053605719601</v>
      </c>
      <c r="S196">
        <v>21.052499999999998</v>
      </c>
      <c r="T196">
        <v>93553.081238317507</v>
      </c>
      <c r="U196" s="1">
        <v>119.518978906965</v>
      </c>
      <c r="V196">
        <v>228940.523543274</v>
      </c>
      <c r="W196" s="1">
        <v>0.72247788259755596</v>
      </c>
      <c r="X196">
        <v>0.19955918278357199</v>
      </c>
      <c r="Y196">
        <v>7.7962934618872007E-2</v>
      </c>
      <c r="Z196">
        <v>0.27752211740244398</v>
      </c>
      <c r="AA196">
        <v>228.940523543274</v>
      </c>
      <c r="AB196">
        <v>6960.6220763928904</v>
      </c>
      <c r="AC196" s="1">
        <v>634.66670100903195</v>
      </c>
      <c r="AD196">
        <v>145166.25096587199</v>
      </c>
      <c r="AE196" s="1" t="e">
        <v>#N/A</v>
      </c>
      <c r="AF196">
        <v>37230.525000000001</v>
      </c>
      <c r="AG196" s="1">
        <v>58408.093501674899</v>
      </c>
      <c r="AH196" s="1">
        <v>46.562269754922802</v>
      </c>
      <c r="AI196">
        <v>25.220519355805902</v>
      </c>
      <c r="AJ196">
        <v>32.017458032730801</v>
      </c>
      <c r="AK196">
        <v>1.8320000000000001</v>
      </c>
      <c r="AL196">
        <v>1.1457517500000001</v>
      </c>
      <c r="AM196">
        <v>1.57655035</v>
      </c>
      <c r="AN196">
        <v>600.81691142269904</v>
      </c>
      <c r="AO196" s="1">
        <v>1.0425090796808201</v>
      </c>
      <c r="AP196">
        <v>2010.84599937404</v>
      </c>
      <c r="AQ196" s="1">
        <v>3137.8430407802298</v>
      </c>
      <c r="AR196" s="1">
        <v>9087.2623547118492</v>
      </c>
      <c r="AS196" s="1">
        <v>1078.53933400655</v>
      </c>
      <c r="AT196" s="1">
        <v>544.33858203217096</v>
      </c>
      <c r="AU196">
        <v>15858.829310904801</v>
      </c>
      <c r="AV196" s="1">
        <v>7885.5238099646804</v>
      </c>
      <c r="AW196" s="1">
        <v>0.44884347637999999</v>
      </c>
      <c r="AX196">
        <v>5873.7071026808198</v>
      </c>
      <c r="AY196" s="1">
        <v>0.33467954347000001</v>
      </c>
      <c r="AZ196">
        <v>1080.10789489783</v>
      </c>
      <c r="BA196">
        <v>6.1853584429999997E-2</v>
      </c>
      <c r="BB196">
        <v>2786.4430114862598</v>
      </c>
      <c r="BC196" s="1">
        <v>0.154623395715</v>
      </c>
      <c r="BD196">
        <v>17625.781819029598</v>
      </c>
      <c r="BE196" s="1">
        <v>0.54480157108151905</v>
      </c>
      <c r="BF196">
        <v>0.230704456613221</v>
      </c>
      <c r="BG196">
        <v>0.17562778771009099</v>
      </c>
      <c r="BH196">
        <v>3.1027448750335699E-2</v>
      </c>
      <c r="BI196">
        <v>1.7838735844833201E-2</v>
      </c>
    </row>
    <row r="197" spans="1:61" x14ac:dyDescent="0.35">
      <c r="A197" t="s">
        <v>1448</v>
      </c>
      <c r="B197" t="s">
        <v>820</v>
      </c>
      <c r="C197">
        <v>117.2</v>
      </c>
      <c r="D197">
        <v>6.5693980266574696</v>
      </c>
      <c r="E197">
        <v>698.63667799999996</v>
      </c>
      <c r="F197" t="e">
        <v>#N/A</v>
      </c>
      <c r="G197">
        <v>2.11748283034283E-2</v>
      </c>
      <c r="H197" t="e">
        <v>#N/A</v>
      </c>
      <c r="I197">
        <v>2.5538253395411999E-2</v>
      </c>
      <c r="J197">
        <v>0.95694250096243405</v>
      </c>
      <c r="K197">
        <v>2.07434411180683E-2</v>
      </c>
      <c r="L197">
        <v>0.44465566328639</v>
      </c>
      <c r="M197" t="e">
        <v>#N/A</v>
      </c>
      <c r="N197">
        <v>0.15534162880128999</v>
      </c>
      <c r="O197">
        <v>62052.130394553496</v>
      </c>
      <c r="P197" s="1">
        <v>0.20767889284907101</v>
      </c>
      <c r="Q197">
        <v>0.17325559401717899</v>
      </c>
      <c r="R197">
        <v>0.61906551313375102</v>
      </c>
      <c r="S197">
        <v>8.3364999999999991</v>
      </c>
      <c r="T197">
        <v>83224.165384921507</v>
      </c>
      <c r="U197" s="1">
        <v>88.493063980735499</v>
      </c>
      <c r="V197">
        <v>310028.83040466899</v>
      </c>
      <c r="W197" s="1">
        <v>0.737908105341053</v>
      </c>
      <c r="X197">
        <v>6.2973143340712703E-2</v>
      </c>
      <c r="Y197">
        <v>0.19911875131823401</v>
      </c>
      <c r="Z197">
        <v>0.262091894658947</v>
      </c>
      <c r="AA197">
        <v>310.02883040466901</v>
      </c>
      <c r="AB197">
        <v>8076.6120886008102</v>
      </c>
      <c r="AC197" s="1">
        <v>599.82516403928798</v>
      </c>
      <c r="AD197">
        <v>236011.47792829899</v>
      </c>
      <c r="AE197" s="1" t="e">
        <v>#N/A</v>
      </c>
      <c r="AF197">
        <v>40507.074999999997</v>
      </c>
      <c r="AG197" s="1">
        <v>65621.960675191294</v>
      </c>
      <c r="AH197" s="1">
        <v>34.0494579709855</v>
      </c>
      <c r="AI197">
        <v>21.7661457886358</v>
      </c>
      <c r="AJ197">
        <v>24.184545172828599</v>
      </c>
      <c r="AK197">
        <v>1.7625</v>
      </c>
      <c r="AL197">
        <v>0.82011155000000002</v>
      </c>
      <c r="AM197">
        <v>1.19528415</v>
      </c>
      <c r="AN197">
        <v>1219.70937991508</v>
      </c>
      <c r="AO197">
        <v>1.2719796173064399</v>
      </c>
      <c r="AP197">
        <v>2425.3267859244402</v>
      </c>
      <c r="AQ197" s="1">
        <v>3895.79154490783</v>
      </c>
      <c r="AR197" s="1">
        <v>9812.3363115386601</v>
      </c>
      <c r="AS197" s="1">
        <v>897.52166795113101</v>
      </c>
      <c r="AT197">
        <v>578.39652211443695</v>
      </c>
      <c r="AU197">
        <v>17609.3728324365</v>
      </c>
      <c r="AV197" s="1">
        <v>8948.8482525384006</v>
      </c>
      <c r="AW197" s="1">
        <v>0.46607912894499998</v>
      </c>
      <c r="AX197">
        <v>7538.1454069902502</v>
      </c>
      <c r="AY197" s="1">
        <v>0.36709108754000003</v>
      </c>
      <c r="AZ197">
        <v>1655.4146976121201</v>
      </c>
      <c r="BA197">
        <v>8.2129461500000001E-2</v>
      </c>
      <c r="BB197">
        <v>1659.9492747785</v>
      </c>
      <c r="BC197" s="1">
        <v>8.4700321994999994E-2</v>
      </c>
      <c r="BD197">
        <v>19802.357631919302</v>
      </c>
      <c r="BE197" s="1">
        <v>0.52176006496222105</v>
      </c>
      <c r="BF197">
        <v>0.24844704989719699</v>
      </c>
      <c r="BG197">
        <v>0.153020742715446</v>
      </c>
      <c r="BH197">
        <v>4.3003038686273101E-2</v>
      </c>
      <c r="BI197">
        <v>3.3769103738862903E-2</v>
      </c>
    </row>
    <row r="198" spans="1:61" x14ac:dyDescent="0.35">
      <c r="A198" t="s">
        <v>1449</v>
      </c>
      <c r="B198" t="s">
        <v>821</v>
      </c>
      <c r="C198">
        <v>30.35</v>
      </c>
      <c r="D198">
        <v>259.20307701892398</v>
      </c>
      <c r="E198">
        <v>7577.9509632500003</v>
      </c>
      <c r="F198">
        <v>8.5160644477449393E-2</v>
      </c>
      <c r="G198">
        <v>0.14324933501300199</v>
      </c>
      <c r="H198">
        <v>2.2940311731024202E-3</v>
      </c>
      <c r="I198">
        <v>6.6893173441272796E-2</v>
      </c>
      <c r="J198">
        <v>0.63706229382443902</v>
      </c>
      <c r="K198">
        <v>6.6161528876223799E-2</v>
      </c>
      <c r="L198">
        <v>0.29709189619833398</v>
      </c>
      <c r="M198">
        <v>5.7408914487355703E-2</v>
      </c>
      <c r="N198">
        <v>0.145072342138621</v>
      </c>
      <c r="O198">
        <v>83527.587218960995</v>
      </c>
      <c r="P198" s="1">
        <v>0.18728360963301699</v>
      </c>
      <c r="Q198">
        <v>0.16211513695545901</v>
      </c>
      <c r="R198">
        <v>0.65060125341152397</v>
      </c>
      <c r="S198">
        <v>50.53</v>
      </c>
      <c r="T198">
        <v>109475.61989128499</v>
      </c>
      <c r="U198" s="1">
        <v>152.46885014717299</v>
      </c>
      <c r="V198">
        <v>325276.18676331802</v>
      </c>
      <c r="W198" s="1">
        <v>0.77696802853281799</v>
      </c>
      <c r="X198">
        <v>0.19524237474466699</v>
      </c>
      <c r="Y198">
        <v>2.7789596722516002E-2</v>
      </c>
      <c r="Z198">
        <v>0.22303197146718301</v>
      </c>
      <c r="AA198">
        <v>325.27618676331798</v>
      </c>
      <c r="AB198">
        <v>12678.821983473599</v>
      </c>
      <c r="AC198" s="1">
        <v>1126.24540542922</v>
      </c>
      <c r="AD198">
        <v>263767.12273108301</v>
      </c>
      <c r="AE198" s="1" t="e">
        <v>#N/A</v>
      </c>
      <c r="AF198">
        <v>56210.425000000003</v>
      </c>
      <c r="AG198" s="1">
        <v>111905.597445473</v>
      </c>
      <c r="AH198" s="1">
        <v>79.740981379717397</v>
      </c>
      <c r="AI198">
        <v>37.016896484812797</v>
      </c>
      <c r="AJ198">
        <v>45.7696414068919</v>
      </c>
      <c r="AK198">
        <v>2.2149999999999999</v>
      </c>
      <c r="AL198">
        <v>1.4568689500000001</v>
      </c>
      <c r="AM198">
        <v>1.7265828999999999</v>
      </c>
      <c r="AN198">
        <v>308.396756653929</v>
      </c>
      <c r="AO198">
        <v>0.845328874820101</v>
      </c>
      <c r="AP198">
        <v>2083.63175447198</v>
      </c>
      <c r="AQ198" s="1">
        <v>3002.9240728442501</v>
      </c>
      <c r="AR198" s="1">
        <v>9963.7505929492509</v>
      </c>
      <c r="AS198" s="1">
        <v>1301.8073709821899</v>
      </c>
      <c r="AT198">
        <v>532.81409889595795</v>
      </c>
      <c r="AU198">
        <v>16884.927890143601</v>
      </c>
      <c r="AV198" s="1">
        <v>3754.43806779939</v>
      </c>
      <c r="AW198" s="1">
        <v>0.22054133583499999</v>
      </c>
      <c r="AX198">
        <v>11302.5382301761</v>
      </c>
      <c r="AY198" s="1">
        <v>0.64074362040999999</v>
      </c>
      <c r="AZ198">
        <v>1314.7636070250401</v>
      </c>
      <c r="BA198">
        <v>7.6338738959999999E-2</v>
      </c>
      <c r="BB198">
        <v>1082.3730009892299</v>
      </c>
      <c r="BC198" s="1">
        <v>6.2376304799999997E-2</v>
      </c>
      <c r="BD198">
        <v>17454.112905989801</v>
      </c>
      <c r="BE198" s="1">
        <v>0.59305321282367796</v>
      </c>
      <c r="BF198">
        <v>0.233135705394098</v>
      </c>
      <c r="BG198">
        <v>0.123678822927067</v>
      </c>
      <c r="BH198">
        <v>3.1680631862033001E-2</v>
      </c>
      <c r="BI198">
        <v>1.8451626993125001E-2</v>
      </c>
    </row>
    <row r="199" spans="1:61" x14ac:dyDescent="0.35">
      <c r="A199" t="s">
        <v>1450</v>
      </c>
      <c r="B199" t="s">
        <v>822</v>
      </c>
      <c r="C199">
        <v>38.549999999999997</v>
      </c>
      <c r="D199">
        <v>53.0683774250817</v>
      </c>
      <c r="E199">
        <v>1600.4008463</v>
      </c>
      <c r="F199">
        <v>1.38298946697493E-2</v>
      </c>
      <c r="G199">
        <v>2.5849137811224301E-2</v>
      </c>
      <c r="H199" t="e">
        <v>#N/A</v>
      </c>
      <c r="I199">
        <v>3.6037940764910702E-2</v>
      </c>
      <c r="J199">
        <v>0.87389818570660005</v>
      </c>
      <c r="K199">
        <v>6.1282138233705201E-2</v>
      </c>
      <c r="L199">
        <v>0.61766748399181304</v>
      </c>
      <c r="M199">
        <v>1.7854827985010899E-2</v>
      </c>
      <c r="N199">
        <v>0.18992844801827999</v>
      </c>
      <c r="O199">
        <v>62585.643911576997</v>
      </c>
      <c r="P199" s="1">
        <v>0.230250048986754</v>
      </c>
      <c r="Q199">
        <v>0.16880698577126199</v>
      </c>
      <c r="R199">
        <v>0.60094296524198398</v>
      </c>
      <c r="S199">
        <v>15.379</v>
      </c>
      <c r="T199">
        <v>85783.435515959995</v>
      </c>
      <c r="U199" s="1">
        <v>108.86301476914301</v>
      </c>
      <c r="V199">
        <v>216890.58108193101</v>
      </c>
      <c r="W199" s="1">
        <v>0.72488392604986596</v>
      </c>
      <c r="X199">
        <v>0.176221827083786</v>
      </c>
      <c r="Y199">
        <v>9.8894246866347499E-2</v>
      </c>
      <c r="Z199">
        <v>0.27511607395013399</v>
      </c>
      <c r="AA199">
        <v>216.890581081931</v>
      </c>
      <c r="AB199">
        <v>6014.4724842028199</v>
      </c>
      <c r="AC199" s="1">
        <v>631.37675746021</v>
      </c>
      <c r="AD199">
        <v>153252.05689087301</v>
      </c>
      <c r="AE199" s="1" t="e">
        <v>#N/A</v>
      </c>
      <c r="AF199">
        <v>36521.125</v>
      </c>
      <c r="AG199" s="1">
        <v>58276.973826595196</v>
      </c>
      <c r="AH199" s="1">
        <v>44.6923669836169</v>
      </c>
      <c r="AI199">
        <v>24.6048525404135</v>
      </c>
      <c r="AJ199">
        <v>30.813842593200601</v>
      </c>
      <c r="AK199">
        <v>2.3149999999999999</v>
      </c>
      <c r="AL199">
        <v>1.48227065</v>
      </c>
      <c r="AM199">
        <v>1.9493383</v>
      </c>
      <c r="AN199">
        <v>494.02120611611298</v>
      </c>
      <c r="AO199" s="1">
        <v>0.98304259862364796</v>
      </c>
      <c r="AP199">
        <v>2119.6905518588901</v>
      </c>
      <c r="AQ199" s="1">
        <v>2823.9340720125901</v>
      </c>
      <c r="AR199" s="1">
        <v>8938.8910329748396</v>
      </c>
      <c r="AS199" s="1">
        <v>1062.99765399732</v>
      </c>
      <c r="AT199">
        <v>539.61475364785201</v>
      </c>
      <c r="AU199">
        <v>15485.1280644915</v>
      </c>
      <c r="AV199" s="1">
        <v>8127.3316535533904</v>
      </c>
      <c r="AW199" s="1">
        <v>0.46658861954500003</v>
      </c>
      <c r="AX199">
        <v>5678.5958087050903</v>
      </c>
      <c r="AY199" s="1">
        <v>0.32644672630999999</v>
      </c>
      <c r="AZ199">
        <v>1122.1537380431801</v>
      </c>
      <c r="BA199">
        <v>6.4480940469999998E-2</v>
      </c>
      <c r="BB199">
        <v>2486.5741758424501</v>
      </c>
      <c r="BC199" s="1">
        <v>0.14248371367000001</v>
      </c>
      <c r="BD199">
        <v>17414.655376144099</v>
      </c>
      <c r="BE199" s="1">
        <v>0.52103138185508402</v>
      </c>
      <c r="BF199">
        <v>0.24255508284421901</v>
      </c>
      <c r="BG199">
        <v>0.17978372571061901</v>
      </c>
      <c r="BH199">
        <v>3.4353707953019098E-2</v>
      </c>
      <c r="BI199">
        <v>2.2276101637058902E-2</v>
      </c>
    </row>
    <row r="200" spans="1:61" x14ac:dyDescent="0.35">
      <c r="A200" t="s">
        <v>1451</v>
      </c>
      <c r="B200" t="s">
        <v>823</v>
      </c>
      <c r="C200">
        <v>161.75</v>
      </c>
      <c r="D200">
        <v>8.5161831980767406</v>
      </c>
      <c r="E200">
        <v>1199.3440797000001</v>
      </c>
      <c r="F200" t="e">
        <v>#N/A</v>
      </c>
      <c r="G200">
        <v>1.4227716390200901E-2</v>
      </c>
      <c r="H200" t="e">
        <v>#N/A</v>
      </c>
      <c r="I200">
        <v>1.51099488616216E-2</v>
      </c>
      <c r="J200">
        <v>0.94997985089440895</v>
      </c>
      <c r="K200">
        <v>2.8360236310239699E-2</v>
      </c>
      <c r="L200">
        <v>0.90476799877455905</v>
      </c>
      <c r="M200" t="e">
        <v>#N/A</v>
      </c>
      <c r="N200">
        <v>0.18779735137994999</v>
      </c>
      <c r="O200">
        <v>64052.1840298885</v>
      </c>
      <c r="P200" s="1">
        <v>0.21709576015134699</v>
      </c>
      <c r="Q200">
        <v>0.180221966731439</v>
      </c>
      <c r="R200">
        <v>0.60268227311721401</v>
      </c>
      <c r="S200">
        <v>12.701000000000001</v>
      </c>
      <c r="T200">
        <v>80555.6012822505</v>
      </c>
      <c r="U200" s="1">
        <v>119.14715627778899</v>
      </c>
      <c r="V200">
        <v>212385.032380369</v>
      </c>
      <c r="W200" s="1">
        <v>0.66268268633261695</v>
      </c>
      <c r="X200">
        <v>7.5239133057872595E-2</v>
      </c>
      <c r="Y200">
        <v>0.26207818060951099</v>
      </c>
      <c r="Z200">
        <v>0.33731731366738299</v>
      </c>
      <c r="AA200">
        <v>212.38503238036901</v>
      </c>
      <c r="AB200">
        <v>4551.0988034491802</v>
      </c>
      <c r="AC200" s="1">
        <v>402.131263061173</v>
      </c>
      <c r="AD200">
        <v>157686.921802205</v>
      </c>
      <c r="AE200" s="1" t="e">
        <v>#N/A</v>
      </c>
      <c r="AF200">
        <v>37252.875</v>
      </c>
      <c r="AG200" s="1">
        <v>56001.989872702703</v>
      </c>
      <c r="AH200" s="1">
        <v>24.982971333818501</v>
      </c>
      <c r="AI200">
        <v>20.095683472176599</v>
      </c>
      <c r="AJ200">
        <v>21.259135300497899</v>
      </c>
      <c r="AK200">
        <v>1.1924999999999999</v>
      </c>
      <c r="AL200">
        <v>1.0374785500000001</v>
      </c>
      <c r="AM200">
        <v>1.0986337500000001</v>
      </c>
      <c r="AN200">
        <v>8.3383218476502097E-3</v>
      </c>
      <c r="AO200" s="1">
        <v>0.82823424595028405</v>
      </c>
      <c r="AP200">
        <v>2336.4788669197601</v>
      </c>
      <c r="AQ200" s="1">
        <v>4185.6291552153698</v>
      </c>
      <c r="AR200" s="1">
        <v>10447.0652250247</v>
      </c>
      <c r="AS200" s="1">
        <v>884.04918269248799</v>
      </c>
      <c r="AT200">
        <v>447.36311823098998</v>
      </c>
      <c r="AU200">
        <v>18078.4325004567</v>
      </c>
      <c r="AV200" s="1">
        <v>11965.0558966685</v>
      </c>
      <c r="AW200" s="1">
        <v>0.59317598586999998</v>
      </c>
      <c r="AX200">
        <v>3962.1574906288201</v>
      </c>
      <c r="AY200" s="1">
        <v>0.19923394778</v>
      </c>
      <c r="AZ200">
        <v>1088.73303899707</v>
      </c>
      <c r="BA200">
        <v>5.3067748615E-2</v>
      </c>
      <c r="BB200">
        <v>3100.8196497643899</v>
      </c>
      <c r="BC200" s="1">
        <v>0.15452231771</v>
      </c>
      <c r="BD200">
        <v>20116.766076058699</v>
      </c>
      <c r="BE200" s="1">
        <v>0.53340589755101497</v>
      </c>
      <c r="BF200">
        <v>0.25520899158050597</v>
      </c>
      <c r="BG200">
        <v>0.13775995358035301</v>
      </c>
      <c r="BH200">
        <v>4.34523614685784E-2</v>
      </c>
      <c r="BI200">
        <v>3.0172795819547401E-2</v>
      </c>
    </row>
    <row r="201" spans="1:61" x14ac:dyDescent="0.35">
      <c r="A201" t="s">
        <v>1920</v>
      </c>
      <c r="B201" t="s">
        <v>824</v>
      </c>
      <c r="C201">
        <v>89.8</v>
      </c>
      <c r="D201">
        <v>21.304169226744499</v>
      </c>
      <c r="E201">
        <v>1578.1716242499999</v>
      </c>
      <c r="F201">
        <v>2.12527209242734E-2</v>
      </c>
      <c r="G201">
        <v>1.18263110662869E-2</v>
      </c>
      <c r="H201" t="e">
        <v>#N/A</v>
      </c>
      <c r="I201">
        <v>4.07351623119655E-2</v>
      </c>
      <c r="J201">
        <v>0.89734588683520899</v>
      </c>
      <c r="K201">
        <v>4.4850073466404503E-2</v>
      </c>
      <c r="L201">
        <v>0.55324767253983698</v>
      </c>
      <c r="M201">
        <v>1.7044381344042001E-2</v>
      </c>
      <c r="N201">
        <v>0.16316814059805701</v>
      </c>
      <c r="O201">
        <v>62775.631113413001</v>
      </c>
      <c r="P201" s="1">
        <v>0.19876521276373901</v>
      </c>
      <c r="Q201">
        <v>0.17085734608721201</v>
      </c>
      <c r="R201">
        <v>0.63037744114904903</v>
      </c>
      <c r="S201">
        <v>13.7735</v>
      </c>
      <c r="T201">
        <v>86486.420664744495</v>
      </c>
      <c r="U201" s="1">
        <v>122.480871589673</v>
      </c>
      <c r="V201">
        <v>217188.21707421099</v>
      </c>
      <c r="W201" s="1">
        <v>0.76946206432773001</v>
      </c>
      <c r="X201">
        <v>0.12320426021667701</v>
      </c>
      <c r="Y201">
        <v>0.107333675455594</v>
      </c>
      <c r="Z201">
        <v>0.23053793567226999</v>
      </c>
      <c r="AA201">
        <v>217.188217074211</v>
      </c>
      <c r="AB201">
        <v>5840.3119131827798</v>
      </c>
      <c r="AC201" s="1">
        <v>559.90259718872403</v>
      </c>
      <c r="AD201">
        <v>167136.79799482899</v>
      </c>
      <c r="AE201" s="1" t="e">
        <v>#N/A</v>
      </c>
      <c r="AF201">
        <v>38145.75</v>
      </c>
      <c r="AG201" s="1">
        <v>60442.9806343991</v>
      </c>
      <c r="AH201" s="1">
        <v>38.197798900701699</v>
      </c>
      <c r="AI201">
        <v>22.0540854005318</v>
      </c>
      <c r="AJ201">
        <v>26.042663084737601</v>
      </c>
      <c r="AK201">
        <v>1.5125</v>
      </c>
      <c r="AL201">
        <v>0.93104275000000003</v>
      </c>
      <c r="AM201">
        <v>1.28809445</v>
      </c>
      <c r="AN201">
        <v>992.25563961228102</v>
      </c>
      <c r="AO201">
        <v>1.1533581835561899</v>
      </c>
      <c r="AP201">
        <v>1881.98287521731</v>
      </c>
      <c r="AQ201" s="1">
        <v>2908.8766750228101</v>
      </c>
      <c r="AR201" s="1">
        <v>8365.3294970095794</v>
      </c>
      <c r="AS201" s="1">
        <v>901.07166576506597</v>
      </c>
      <c r="AT201" s="1">
        <v>409.95443101721901</v>
      </c>
      <c r="AU201">
        <v>14467.215144031999</v>
      </c>
      <c r="AV201" s="1">
        <v>7915.2319767684503</v>
      </c>
      <c r="AW201" s="1">
        <v>0.48361054260500003</v>
      </c>
      <c r="AX201">
        <v>5298.9434214418598</v>
      </c>
      <c r="AY201" s="1">
        <v>0.32296300557500002</v>
      </c>
      <c r="AZ201">
        <v>1080.6595983304101</v>
      </c>
      <c r="BA201">
        <v>6.5709192619999995E-2</v>
      </c>
      <c r="BB201">
        <v>2123.5690031046602</v>
      </c>
      <c r="BC201" s="1">
        <v>0.12771725918999999</v>
      </c>
      <c r="BD201">
        <v>16418.403999645401</v>
      </c>
      <c r="BE201" s="1">
        <v>0.53880007679049202</v>
      </c>
      <c r="BF201">
        <v>0.24905843526121099</v>
      </c>
      <c r="BG201">
        <v>0.15532636225652999</v>
      </c>
      <c r="BH201">
        <v>4.1537512155179097E-2</v>
      </c>
      <c r="BI201">
        <v>1.52776135365874E-2</v>
      </c>
    </row>
    <row r="202" spans="1:61" x14ac:dyDescent="0.35">
      <c r="A202" t="s">
        <v>1452</v>
      </c>
      <c r="B202" t="s">
        <v>825</v>
      </c>
      <c r="C202">
        <v>95.85</v>
      </c>
      <c r="D202">
        <v>11.7073131106454</v>
      </c>
      <c r="E202">
        <v>1016.3457543</v>
      </c>
      <c r="F202">
        <v>2.37136802801345E-2</v>
      </c>
      <c r="G202">
        <v>8.3186117819861408E-3</v>
      </c>
      <c r="H202" t="e">
        <v>#N/A</v>
      </c>
      <c r="I202">
        <v>3.0304442086264299E-2</v>
      </c>
      <c r="J202">
        <v>0.92944127147350697</v>
      </c>
      <c r="K202">
        <v>2.9452744205977401E-2</v>
      </c>
      <c r="L202">
        <v>0.44551961448725802</v>
      </c>
      <c r="M202">
        <v>3.70984858718977E-2</v>
      </c>
      <c r="N202">
        <v>0.16403531055599799</v>
      </c>
      <c r="O202">
        <v>63415.650772146502</v>
      </c>
      <c r="P202" s="1">
        <v>0.23533151689786799</v>
      </c>
      <c r="Q202">
        <v>0.17758103090417399</v>
      </c>
      <c r="R202">
        <v>0.58708745219795799</v>
      </c>
      <c r="S202">
        <v>10.7075</v>
      </c>
      <c r="T202">
        <v>79084.515833102007</v>
      </c>
      <c r="U202" s="1">
        <v>99.9082431687156</v>
      </c>
      <c r="V202">
        <v>273915.12927903503</v>
      </c>
      <c r="W202" s="1">
        <v>0.81117737185828598</v>
      </c>
      <c r="X202">
        <v>5.29696849838273E-2</v>
      </c>
      <c r="Y202">
        <v>0.13585294315788701</v>
      </c>
      <c r="Z202">
        <v>0.18882262814171399</v>
      </c>
      <c r="AA202">
        <v>273.915129279035</v>
      </c>
      <c r="AB202">
        <v>6914.6813259781402</v>
      </c>
      <c r="AC202" s="1">
        <v>660.83362800541704</v>
      </c>
      <c r="AD202">
        <v>206200.06308791399</v>
      </c>
      <c r="AE202" s="1" t="e">
        <v>#N/A</v>
      </c>
      <c r="AF202">
        <v>42061.45</v>
      </c>
      <c r="AG202" s="1">
        <v>66540.980327424797</v>
      </c>
      <c r="AH202" s="1">
        <v>36.8853044386194</v>
      </c>
      <c r="AI202">
        <v>22.121851227686701</v>
      </c>
      <c r="AJ202">
        <v>25.454070070768399</v>
      </c>
      <c r="AK202">
        <v>1.8174999999999999</v>
      </c>
      <c r="AL202">
        <v>0.86427255000000003</v>
      </c>
      <c r="AM202">
        <v>1.4454861999999999</v>
      </c>
      <c r="AN202">
        <v>1422.6725383616899</v>
      </c>
      <c r="AO202" s="1">
        <v>1.26795336367356</v>
      </c>
      <c r="AP202">
        <v>2150.6402792485901</v>
      </c>
      <c r="AQ202" s="1">
        <v>3424.2518853728998</v>
      </c>
      <c r="AR202" s="1">
        <v>9003.6919369512307</v>
      </c>
      <c r="AS202" s="1">
        <v>960.19195904083597</v>
      </c>
      <c r="AT202">
        <v>513.81870292192798</v>
      </c>
      <c r="AU202">
        <v>16052.594763535501</v>
      </c>
      <c r="AV202" s="1">
        <v>7873.7511842458698</v>
      </c>
      <c r="AW202" s="1">
        <v>0.44828983879000001</v>
      </c>
      <c r="AX202">
        <v>6985.2915004138003</v>
      </c>
      <c r="AY202" s="1">
        <v>0.378871702235</v>
      </c>
      <c r="AZ202">
        <v>1390.53816230605</v>
      </c>
      <c r="BA202">
        <v>7.8552706094999994E-2</v>
      </c>
      <c r="BB202">
        <v>1692.27550966124</v>
      </c>
      <c r="BC202" s="1">
        <v>9.4285752875000003E-2</v>
      </c>
      <c r="BD202">
        <v>17941.856356626999</v>
      </c>
      <c r="BE202" s="1">
        <v>0.53176228889942101</v>
      </c>
      <c r="BF202">
        <v>0.24371391088515701</v>
      </c>
      <c r="BG202">
        <v>0.16465850764974499</v>
      </c>
      <c r="BH202">
        <v>4.1655292981026999E-2</v>
      </c>
      <c r="BI202">
        <v>1.8209999584649202E-2</v>
      </c>
    </row>
    <row r="203" spans="1:61" x14ac:dyDescent="0.35">
      <c r="A203" t="s">
        <v>1453</v>
      </c>
      <c r="B203" t="s">
        <v>826</v>
      </c>
      <c r="C203">
        <v>12.15</v>
      </c>
      <c r="D203">
        <v>346.65816200486</v>
      </c>
      <c r="E203">
        <v>3294.2433707499999</v>
      </c>
      <c r="F203">
        <v>6.5981388725421903E-3</v>
      </c>
      <c r="G203">
        <v>0.44602559114136497</v>
      </c>
      <c r="H203">
        <v>2.2472111837847299E-3</v>
      </c>
      <c r="I203">
        <v>0.15073332085831401</v>
      </c>
      <c r="J203">
        <v>0.31270557780519698</v>
      </c>
      <c r="K203">
        <v>0.115174936514103</v>
      </c>
      <c r="L203">
        <v>0.998353585869168</v>
      </c>
      <c r="M203">
        <v>6.5893112391967407E-2</v>
      </c>
      <c r="N203">
        <v>0.20049183131589701</v>
      </c>
      <c r="O203">
        <v>69515.858884482499</v>
      </c>
      <c r="P203" s="1">
        <v>0.25215688186263902</v>
      </c>
      <c r="Q203">
        <v>0.21097738355967</v>
      </c>
      <c r="R203">
        <v>0.53686573457769105</v>
      </c>
      <c r="S203">
        <v>42.21</v>
      </c>
      <c r="T203">
        <v>91199.611629774998</v>
      </c>
      <c r="U203" s="1">
        <v>85.638900866970204</v>
      </c>
      <c r="V203">
        <v>142218.42585012101</v>
      </c>
      <c r="W203" s="1">
        <v>0.663444459179097</v>
      </c>
      <c r="X203">
        <v>0.25664101854605897</v>
      </c>
      <c r="Y203">
        <v>7.9914522274843705E-2</v>
      </c>
      <c r="Z203">
        <v>0.336555540820903</v>
      </c>
      <c r="AA203">
        <v>142.21842585012101</v>
      </c>
      <c r="AB203">
        <v>5500.4201072665901</v>
      </c>
      <c r="AC203" s="1">
        <v>564.78800620084303</v>
      </c>
      <c r="AD203">
        <v>78087.453481561199</v>
      </c>
      <c r="AE203" s="1" t="e">
        <v>#N/A</v>
      </c>
      <c r="AF203">
        <v>31200.799999999999</v>
      </c>
      <c r="AG203" s="1">
        <v>44400.140879816601</v>
      </c>
      <c r="AH203" s="1">
        <v>59.875714212494699</v>
      </c>
      <c r="AI203">
        <v>33.059216837610002</v>
      </c>
      <c r="AJ203">
        <v>42.389970595059602</v>
      </c>
      <c r="AK203">
        <v>2.5405000000000002</v>
      </c>
      <c r="AL203">
        <v>1.8849625999999999</v>
      </c>
      <c r="AM203">
        <v>2.2679070000000001</v>
      </c>
      <c r="AN203">
        <v>7.1053212906563204E-2</v>
      </c>
      <c r="AO203" s="1">
        <v>1.1667299303979299</v>
      </c>
      <c r="AP203">
        <v>3099.0611786273598</v>
      </c>
      <c r="AQ203" s="1">
        <v>4424.5489342643496</v>
      </c>
      <c r="AR203" s="1">
        <v>10742.2859641619</v>
      </c>
      <c r="AS203" s="1">
        <v>1491.0730182255199</v>
      </c>
      <c r="AT203">
        <v>719.92960908244004</v>
      </c>
      <c r="AU203">
        <v>20476.8987043616</v>
      </c>
      <c r="AV203" s="1">
        <v>11605.2421088137</v>
      </c>
      <c r="AW203" s="1">
        <v>0.51935389616500005</v>
      </c>
      <c r="AX203">
        <v>4837.6392363492996</v>
      </c>
      <c r="AY203" s="1">
        <v>0.20986008417999999</v>
      </c>
      <c r="AZ203">
        <v>1322.8752021483599</v>
      </c>
      <c r="BA203">
        <v>5.7034091925000002E-2</v>
      </c>
      <c r="BB203">
        <v>4847.7721678930602</v>
      </c>
      <c r="BC203" s="1">
        <v>0.21375192771500001</v>
      </c>
      <c r="BD203">
        <v>22613.5287152044</v>
      </c>
      <c r="BE203" s="1">
        <v>0.547520979893376</v>
      </c>
      <c r="BF203">
        <v>0.21766515186962301</v>
      </c>
      <c r="BG203">
        <v>0.18483531707172399</v>
      </c>
      <c r="BH203">
        <v>3.6220449507455302E-2</v>
      </c>
      <c r="BI203">
        <v>1.3758101657821299E-2</v>
      </c>
    </row>
    <row r="204" spans="1:61" x14ac:dyDescent="0.35">
      <c r="A204" t="s">
        <v>1454</v>
      </c>
      <c r="B204" t="s">
        <v>827</v>
      </c>
      <c r="C204">
        <v>95.15</v>
      </c>
      <c r="D204">
        <v>21.012033298222899</v>
      </c>
      <c r="E204">
        <v>1766.9876157000001</v>
      </c>
      <c r="F204">
        <v>1.52840190425066E-2</v>
      </c>
      <c r="G204">
        <v>1.42094786249793E-2</v>
      </c>
      <c r="H204" t="e">
        <v>#N/A</v>
      </c>
      <c r="I204">
        <v>3.9202408193702902E-2</v>
      </c>
      <c r="J204">
        <v>0.890852557894106</v>
      </c>
      <c r="K204">
        <v>4.8138336510003897E-2</v>
      </c>
      <c r="L204">
        <v>0.55386192313530602</v>
      </c>
      <c r="M204">
        <v>1.25279904308539E-2</v>
      </c>
      <c r="N204">
        <v>0.15932168140540101</v>
      </c>
      <c r="O204">
        <v>64790.555867128503</v>
      </c>
      <c r="P204" s="1">
        <v>0.18018579683583</v>
      </c>
      <c r="Q204">
        <v>0.163510992683815</v>
      </c>
      <c r="R204">
        <v>0.656303210480356</v>
      </c>
      <c r="S204">
        <v>14.699</v>
      </c>
      <c r="T204">
        <v>86611.252079797996</v>
      </c>
      <c r="U204" s="1">
        <v>132.09105450396601</v>
      </c>
      <c r="V204">
        <v>247229.064743683</v>
      </c>
      <c r="W204" s="1">
        <v>0.759985147879367</v>
      </c>
      <c r="X204">
        <v>0.15298103618653899</v>
      </c>
      <c r="Y204">
        <v>8.7033815934093206E-2</v>
      </c>
      <c r="Z204">
        <v>0.240014852120633</v>
      </c>
      <c r="AA204">
        <v>247.22906474368301</v>
      </c>
      <c r="AB204">
        <v>6767.6602534105696</v>
      </c>
      <c r="AC204" s="1">
        <v>642.61347761367904</v>
      </c>
      <c r="AD204">
        <v>182741.310523174</v>
      </c>
      <c r="AE204" s="1" t="e">
        <v>#N/A</v>
      </c>
      <c r="AF204">
        <v>38681.35</v>
      </c>
      <c r="AG204" s="1">
        <v>64034.516156072597</v>
      </c>
      <c r="AH204" s="1">
        <v>39.615667947461901</v>
      </c>
      <c r="AI204">
        <v>22.417084192007099</v>
      </c>
      <c r="AJ204">
        <v>27.026735370153698</v>
      </c>
      <c r="AK204">
        <v>1.6879999999999999</v>
      </c>
      <c r="AL204">
        <v>1.0087569000000001</v>
      </c>
      <c r="AM204">
        <v>1.43055175</v>
      </c>
      <c r="AN204">
        <v>1143.52138923396</v>
      </c>
      <c r="AO204" s="1">
        <v>1.20954497626683</v>
      </c>
      <c r="AP204">
        <v>1817.85949597271</v>
      </c>
      <c r="AQ204" s="1">
        <v>3067.5140172812598</v>
      </c>
      <c r="AR204" s="1">
        <v>8243.02425317899</v>
      </c>
      <c r="AS204" s="1">
        <v>967.03416600147</v>
      </c>
      <c r="AT204">
        <v>507.92266026635099</v>
      </c>
      <c r="AU204">
        <v>14603.3545927008</v>
      </c>
      <c r="AV204" s="1">
        <v>6998.4031303964002</v>
      </c>
      <c r="AW204" s="1">
        <v>0.42272697989500002</v>
      </c>
      <c r="AX204">
        <v>6226.4515487090202</v>
      </c>
      <c r="AY204" s="1">
        <v>0.37161908265999999</v>
      </c>
      <c r="AZ204">
        <v>1224.78739040851</v>
      </c>
      <c r="BA204">
        <v>7.3722626005E-2</v>
      </c>
      <c r="BB204">
        <v>2203.4586246111899</v>
      </c>
      <c r="BC204" s="1">
        <v>0.13193131143</v>
      </c>
      <c r="BD204">
        <v>16653.1006941251</v>
      </c>
      <c r="BE204" s="1">
        <v>0.54941958221781895</v>
      </c>
      <c r="BF204">
        <v>0.24831828745739601</v>
      </c>
      <c r="BG204">
        <v>0.14544223879693899</v>
      </c>
      <c r="BH204">
        <v>4.05176933684381E-2</v>
      </c>
      <c r="BI204">
        <v>1.6302198159408199E-2</v>
      </c>
    </row>
    <row r="205" spans="1:61" x14ac:dyDescent="0.35">
      <c r="A205" t="s">
        <v>1455</v>
      </c>
      <c r="B205" t="s">
        <v>828</v>
      </c>
      <c r="C205">
        <v>62.45</v>
      </c>
      <c r="D205">
        <v>25.448476983383401</v>
      </c>
      <c r="E205">
        <v>1381.6608764</v>
      </c>
      <c r="F205">
        <v>1.2619605626849301E-2</v>
      </c>
      <c r="G205">
        <v>1.5936731201006901E-2</v>
      </c>
      <c r="H205" t="e">
        <v>#N/A</v>
      </c>
      <c r="I205">
        <v>3.67267657269537E-2</v>
      </c>
      <c r="J205">
        <v>0.90581412757145596</v>
      </c>
      <c r="K205">
        <v>3.6951390862425E-2</v>
      </c>
      <c r="L205">
        <v>0.40322571676193097</v>
      </c>
      <c r="M205">
        <v>1.3309177166755099E-2</v>
      </c>
      <c r="N205">
        <v>0.14870216428727701</v>
      </c>
      <c r="O205">
        <v>64426.517798638502</v>
      </c>
      <c r="P205" s="1">
        <v>0.20729540741908001</v>
      </c>
      <c r="Q205">
        <v>0.172610429161378</v>
      </c>
      <c r="R205">
        <v>0.62009416341954204</v>
      </c>
      <c r="S205">
        <v>10.657</v>
      </c>
      <c r="T205">
        <v>90946.855006282</v>
      </c>
      <c r="U205" s="1">
        <v>135.06832320424201</v>
      </c>
      <c r="V205">
        <v>309005.927432734</v>
      </c>
      <c r="W205" s="1">
        <v>0.79892407993596903</v>
      </c>
      <c r="X205">
        <v>0.111556321272436</v>
      </c>
      <c r="Y205">
        <v>8.9519598791595503E-2</v>
      </c>
      <c r="Z205">
        <v>0.20107592006403099</v>
      </c>
      <c r="AA205">
        <v>309.00592743273398</v>
      </c>
      <c r="AB205">
        <v>8055.8409881324396</v>
      </c>
      <c r="AC205" s="1">
        <v>789.09862464870105</v>
      </c>
      <c r="AD205">
        <v>230690.40002565601</v>
      </c>
      <c r="AE205" s="1" t="e">
        <v>#N/A</v>
      </c>
      <c r="AF205">
        <v>44820.474999999999</v>
      </c>
      <c r="AG205" s="1">
        <v>76282.939768178694</v>
      </c>
      <c r="AH205" s="1">
        <v>43.2947274660592</v>
      </c>
      <c r="AI205">
        <v>24.113409559620699</v>
      </c>
      <c r="AJ205">
        <v>26.917972114105901</v>
      </c>
      <c r="AK205">
        <v>1.5974999999999999</v>
      </c>
      <c r="AL205">
        <v>1.1907367499999999</v>
      </c>
      <c r="AM205">
        <v>1.3891146000000001</v>
      </c>
      <c r="AN205">
        <v>1286.87278082332</v>
      </c>
      <c r="AO205" s="1">
        <v>1.1060815327700999</v>
      </c>
      <c r="AP205">
        <v>2009.1655688727401</v>
      </c>
      <c r="AQ205" s="1">
        <v>2860.6184727036198</v>
      </c>
      <c r="AR205" s="1">
        <v>8260.0222021748505</v>
      </c>
      <c r="AS205" s="1">
        <v>917.524169551623</v>
      </c>
      <c r="AT205">
        <v>491.59949658088402</v>
      </c>
      <c r="AU205">
        <v>14538.9299098837</v>
      </c>
      <c r="AV205" s="1">
        <v>5703.6922844360397</v>
      </c>
      <c r="AW205" s="1">
        <v>0.35504828590499998</v>
      </c>
      <c r="AX205">
        <v>8021.6930253114897</v>
      </c>
      <c r="AY205" s="1">
        <v>0.482745765795</v>
      </c>
      <c r="AZ205">
        <v>1501.2367025000699</v>
      </c>
      <c r="BA205">
        <v>9.0340616334999999E-2</v>
      </c>
      <c r="BB205">
        <v>1168.7678973064301</v>
      </c>
      <c r="BC205" s="1">
        <v>7.186533195E-2</v>
      </c>
      <c r="BD205">
        <v>16395.389909554</v>
      </c>
      <c r="BE205" s="1">
        <v>0.54221983636734095</v>
      </c>
      <c r="BF205">
        <v>0.22842101023653</v>
      </c>
      <c r="BG205">
        <v>0.16826552073915199</v>
      </c>
      <c r="BH205">
        <v>4.0272437866139398E-2</v>
      </c>
      <c r="BI205">
        <v>2.08211947908379E-2</v>
      </c>
    </row>
    <row r="206" spans="1:61" x14ac:dyDescent="0.35">
      <c r="A206" t="s">
        <v>1456</v>
      </c>
      <c r="B206" t="s">
        <v>829</v>
      </c>
      <c r="C206">
        <v>58.95</v>
      </c>
      <c r="D206">
        <v>20.253463330677299</v>
      </c>
      <c r="E206">
        <v>1015.59473995</v>
      </c>
      <c r="F206">
        <v>8.1868913215808903E-3</v>
      </c>
      <c r="G206">
        <v>1.01959018872456E-2</v>
      </c>
      <c r="H206" t="e">
        <v>#N/A</v>
      </c>
      <c r="I206">
        <v>2.9656267244792599E-2</v>
      </c>
      <c r="J206">
        <v>0.92218323558171</v>
      </c>
      <c r="K206">
        <v>3.8453364481432897E-2</v>
      </c>
      <c r="L206">
        <v>0.51540236584938104</v>
      </c>
      <c r="M206">
        <v>3.83426469272947E-2</v>
      </c>
      <c r="N206">
        <v>0.16964479967906501</v>
      </c>
      <c r="O206">
        <v>61538.328780624499</v>
      </c>
      <c r="P206" s="1">
        <v>0.215961252920153</v>
      </c>
      <c r="Q206">
        <v>0.189517127078252</v>
      </c>
      <c r="R206">
        <v>0.59452162000159503</v>
      </c>
      <c r="S206">
        <v>9.6159999999999997</v>
      </c>
      <c r="T206">
        <v>86206.753357909503</v>
      </c>
      <c r="U206" s="1">
        <v>113.019249020678</v>
      </c>
      <c r="V206">
        <v>223241.014035503</v>
      </c>
      <c r="W206" s="1">
        <v>0.81389220696651299</v>
      </c>
      <c r="X206">
        <v>8.7202312865744494E-2</v>
      </c>
      <c r="Y206">
        <v>9.8905480167742907E-2</v>
      </c>
      <c r="Z206">
        <v>0.18610779303348701</v>
      </c>
      <c r="AA206">
        <v>223.24101403550301</v>
      </c>
      <c r="AB206">
        <v>5284.06316021567</v>
      </c>
      <c r="AC206" s="1">
        <v>604.84432889425102</v>
      </c>
      <c r="AD206">
        <v>167686.560024976</v>
      </c>
      <c r="AE206" s="1" t="e">
        <v>#N/A</v>
      </c>
      <c r="AF206">
        <v>39946.574999999997</v>
      </c>
      <c r="AG206" s="1">
        <v>62764.334682878798</v>
      </c>
      <c r="AH206" s="1">
        <v>37.888400284371599</v>
      </c>
      <c r="AI206">
        <v>21.734131159681901</v>
      </c>
      <c r="AJ206">
        <v>24.713798924430701</v>
      </c>
      <c r="AK206">
        <v>1.7825</v>
      </c>
      <c r="AL206">
        <v>1.36114885</v>
      </c>
      <c r="AM206">
        <v>1.6009646500000001</v>
      </c>
      <c r="AN206">
        <v>1163.01637164512</v>
      </c>
      <c r="AO206">
        <v>1.17794827472652</v>
      </c>
      <c r="AP206">
        <v>2016.5441685926201</v>
      </c>
      <c r="AQ206" s="1">
        <v>3143.2518873869699</v>
      </c>
      <c r="AR206" s="1">
        <v>8959.5642217874702</v>
      </c>
      <c r="AS206" s="1">
        <v>998.333650473749</v>
      </c>
      <c r="AT206">
        <v>539.97053304488998</v>
      </c>
      <c r="AU206">
        <v>15657.6644612857</v>
      </c>
      <c r="AV206" s="1">
        <v>8939.9629161085704</v>
      </c>
      <c r="AW206" s="1">
        <v>0.50250536491499997</v>
      </c>
      <c r="AX206">
        <v>5608.1415358481599</v>
      </c>
      <c r="AY206" s="1">
        <v>0.30560510302999999</v>
      </c>
      <c r="AZ206">
        <v>1404.4468894957199</v>
      </c>
      <c r="BA206">
        <v>7.7457374630000006E-2</v>
      </c>
      <c r="BB206">
        <v>2046.9543617484601</v>
      </c>
      <c r="BC206" s="1">
        <v>0.114432157405</v>
      </c>
      <c r="BD206">
        <v>17999.505703200899</v>
      </c>
      <c r="BE206" s="1">
        <v>0.53273223468590103</v>
      </c>
      <c r="BF206">
        <v>0.242823858899164</v>
      </c>
      <c r="BG206">
        <v>0.169188293920042</v>
      </c>
      <c r="BH206">
        <v>3.5700761892409401E-2</v>
      </c>
      <c r="BI206">
        <v>1.9554850602483499E-2</v>
      </c>
    </row>
    <row r="207" spans="1:61" x14ac:dyDescent="0.35">
      <c r="A207" t="s">
        <v>1457</v>
      </c>
      <c r="B207" t="s">
        <v>830</v>
      </c>
      <c r="C207">
        <v>102.5</v>
      </c>
      <c r="D207">
        <v>9.09917692052354</v>
      </c>
      <c r="E207">
        <v>825.00860254999998</v>
      </c>
      <c r="F207">
        <v>2.37136802801345E-2</v>
      </c>
      <c r="G207">
        <v>2.2937108586834402E-2</v>
      </c>
      <c r="H207" t="e">
        <v>#N/A</v>
      </c>
      <c r="I207">
        <v>5.6239864684367001E-2</v>
      </c>
      <c r="J207">
        <v>0.89971707351631902</v>
      </c>
      <c r="K207">
        <v>3.4154580574360903E-2</v>
      </c>
      <c r="L207">
        <v>0.39565168874142598</v>
      </c>
      <c r="M207">
        <v>2.37854706837324E-2</v>
      </c>
      <c r="N207">
        <v>0.15890406113452599</v>
      </c>
      <c r="O207">
        <v>64369.411096272503</v>
      </c>
      <c r="P207" s="1">
        <v>0.24319456405817699</v>
      </c>
      <c r="Q207">
        <v>0.17048169815713199</v>
      </c>
      <c r="R207">
        <v>0.58632373778469105</v>
      </c>
      <c r="S207">
        <v>9.4154999999999998</v>
      </c>
      <c r="T207">
        <v>76275.370494139497</v>
      </c>
      <c r="U207" s="1">
        <v>88.872363893403303</v>
      </c>
      <c r="V207">
        <v>284678.89948997903</v>
      </c>
      <c r="W207" s="1">
        <v>0.78186168659797195</v>
      </c>
      <c r="X207">
        <v>5.2683644617728197E-2</v>
      </c>
      <c r="Y207">
        <v>0.16545466878430001</v>
      </c>
      <c r="Z207">
        <v>0.21813831340202799</v>
      </c>
      <c r="AA207">
        <v>284.67889948997902</v>
      </c>
      <c r="AB207">
        <v>7069.1685334226704</v>
      </c>
      <c r="AC207" s="1">
        <v>626.93435209606901</v>
      </c>
      <c r="AD207">
        <v>217028.95393579401</v>
      </c>
      <c r="AE207" s="1" t="e">
        <v>#N/A</v>
      </c>
      <c r="AF207">
        <v>42754.15</v>
      </c>
      <c r="AG207" s="1">
        <v>67498.956686188598</v>
      </c>
      <c r="AH207" s="1">
        <v>37.293130326502997</v>
      </c>
      <c r="AI207">
        <v>21.259601913643099</v>
      </c>
      <c r="AJ207">
        <v>26.622913342103899</v>
      </c>
      <c r="AK207">
        <v>1.7669999999999999</v>
      </c>
      <c r="AL207">
        <v>1.02898695</v>
      </c>
      <c r="AM207">
        <v>1.5368668999999999</v>
      </c>
      <c r="AN207">
        <v>2314.81350825353</v>
      </c>
      <c r="AO207" s="1">
        <v>1.4522307031178401</v>
      </c>
      <c r="AP207">
        <v>2374.7722281412698</v>
      </c>
      <c r="AQ207" s="1">
        <v>3415.1046520039899</v>
      </c>
      <c r="AR207" s="1">
        <v>9160.5807174988495</v>
      </c>
      <c r="AS207" s="1">
        <v>858.675148744892</v>
      </c>
      <c r="AT207">
        <v>436.26152487955397</v>
      </c>
      <c r="AU207">
        <v>16245.3942712686</v>
      </c>
      <c r="AV207" s="1">
        <v>7935.2785724872301</v>
      </c>
      <c r="AW207" s="1">
        <v>0.42971484853500003</v>
      </c>
      <c r="AX207">
        <v>7972.2766541044502</v>
      </c>
      <c r="AY207" s="1">
        <v>0.41788472405499999</v>
      </c>
      <c r="AZ207">
        <v>1569.28554650362</v>
      </c>
      <c r="BA207">
        <v>8.3969077904999995E-2</v>
      </c>
      <c r="BB207">
        <v>1267.97903235831</v>
      </c>
      <c r="BC207" s="1">
        <v>6.8431349505000003E-2</v>
      </c>
      <c r="BD207">
        <v>18744.819805453601</v>
      </c>
      <c r="BE207" s="1">
        <v>0.53523232860697301</v>
      </c>
      <c r="BF207">
        <v>0.235206184560142</v>
      </c>
      <c r="BG207">
        <v>0.16273782095934999</v>
      </c>
      <c r="BH207">
        <v>4.2620783081575297E-2</v>
      </c>
      <c r="BI207">
        <v>2.4202882791960399E-2</v>
      </c>
    </row>
    <row r="208" spans="1:61" x14ac:dyDescent="0.35">
      <c r="A208" t="s">
        <v>1458</v>
      </c>
      <c r="B208" t="s">
        <v>831</v>
      </c>
      <c r="C208">
        <v>15</v>
      </c>
      <c r="D208">
        <v>178.10968783805001</v>
      </c>
      <c r="E208">
        <v>1792.39038525</v>
      </c>
      <c r="F208">
        <v>2.0474476743617898E-2</v>
      </c>
      <c r="G208">
        <v>5.2910330815585001E-2</v>
      </c>
      <c r="H208" t="e">
        <v>#N/A</v>
      </c>
      <c r="I208">
        <v>8.9068886122083996E-2</v>
      </c>
      <c r="J208">
        <v>0.76853668787781804</v>
      </c>
      <c r="K208">
        <v>7.1812753844695099E-2</v>
      </c>
      <c r="L208">
        <v>0.60343364194847404</v>
      </c>
      <c r="M208">
        <v>3.4828529927210403E-2</v>
      </c>
      <c r="N208">
        <v>0.170934233684533</v>
      </c>
      <c r="O208">
        <v>68392.986732235004</v>
      </c>
      <c r="P208" s="1">
        <v>0.21727484884648501</v>
      </c>
      <c r="Q208">
        <v>0.14031069764224899</v>
      </c>
      <c r="R208">
        <v>0.64241445351126603</v>
      </c>
      <c r="S208">
        <v>15.6905</v>
      </c>
      <c r="T208">
        <v>90126.274427696</v>
      </c>
      <c r="U208" s="1">
        <v>116.773499325619</v>
      </c>
      <c r="V208">
        <v>207952.22113092701</v>
      </c>
      <c r="W208" s="1">
        <v>0.71841607661638895</v>
      </c>
      <c r="X208">
        <v>0.211079890522683</v>
      </c>
      <c r="Y208">
        <v>7.0504032860928198E-2</v>
      </c>
      <c r="Z208">
        <v>0.28158392338361099</v>
      </c>
      <c r="AA208">
        <v>207.952221130927</v>
      </c>
      <c r="AB208">
        <v>6723.3728315991102</v>
      </c>
      <c r="AC208" s="1">
        <v>682.76743593397202</v>
      </c>
      <c r="AD208">
        <v>146648.91081583599</v>
      </c>
      <c r="AE208" s="1" t="e">
        <v>#N/A</v>
      </c>
      <c r="AF208">
        <v>37714.800000000003</v>
      </c>
      <c r="AG208" s="1">
        <v>56426.417785409998</v>
      </c>
      <c r="AH208" s="1">
        <v>53.788769089817798</v>
      </c>
      <c r="AI208">
        <v>28.879957434328801</v>
      </c>
      <c r="AJ208">
        <v>34.719260243087298</v>
      </c>
      <c r="AK208">
        <v>1.5825</v>
      </c>
      <c r="AL208">
        <v>0.96190894999999998</v>
      </c>
      <c r="AM208">
        <v>1.2151507500000001</v>
      </c>
      <c r="AN208">
        <v>182.06942460085099</v>
      </c>
      <c r="AO208" s="1">
        <v>1.02231879498233</v>
      </c>
      <c r="AP208">
        <v>2161.75676619764</v>
      </c>
      <c r="AQ208" s="1">
        <v>2681.4669411782602</v>
      </c>
      <c r="AR208" s="1">
        <v>8880.7274214765293</v>
      </c>
      <c r="AS208" s="1">
        <v>1017.28423942451</v>
      </c>
      <c r="AT208">
        <v>441.97172189243901</v>
      </c>
      <c r="AU208">
        <v>15183.207090169401</v>
      </c>
      <c r="AV208" s="1">
        <v>7925.7817059179197</v>
      </c>
      <c r="AW208" s="1">
        <v>0.46900822311000001</v>
      </c>
      <c r="AX208">
        <v>6011.3122860526701</v>
      </c>
      <c r="AY208" s="1">
        <v>0.33999620058500002</v>
      </c>
      <c r="AZ208">
        <v>1238.9798725611299</v>
      </c>
      <c r="BA208">
        <v>7.1141050885000001E-2</v>
      </c>
      <c r="BB208">
        <v>2082.6015241996402</v>
      </c>
      <c r="BC208" s="1">
        <v>0.11985452541</v>
      </c>
      <c r="BD208">
        <v>17258.675388731401</v>
      </c>
      <c r="BE208" s="1">
        <v>0.54080989658564205</v>
      </c>
      <c r="BF208">
        <v>0.22755152359936601</v>
      </c>
      <c r="BG208">
        <v>0.17849104711152899</v>
      </c>
      <c r="BH208">
        <v>3.1673838901914199E-2</v>
      </c>
      <c r="BI208">
        <v>2.1473693801548299E-2</v>
      </c>
    </row>
    <row r="209" spans="1:61" x14ac:dyDescent="0.35">
      <c r="A209" t="s">
        <v>1459</v>
      </c>
      <c r="B209" t="s">
        <v>832</v>
      </c>
      <c r="C209">
        <v>66.2</v>
      </c>
      <c r="D209">
        <v>39.9655628944288</v>
      </c>
      <c r="E209">
        <v>2294.2748476000002</v>
      </c>
      <c r="F209">
        <v>1.29026872090587E-2</v>
      </c>
      <c r="G209">
        <v>2.24761836868245E-2</v>
      </c>
      <c r="H209">
        <v>5.6960136252813404E-3</v>
      </c>
      <c r="I209">
        <v>6.0025120112396503E-2</v>
      </c>
      <c r="J209">
        <v>0.85157167160415903</v>
      </c>
      <c r="K209">
        <v>5.4607105409067602E-2</v>
      </c>
      <c r="L209">
        <v>0.48383304833256102</v>
      </c>
      <c r="M209">
        <v>1.76602402703692E-2</v>
      </c>
      <c r="N209">
        <v>0.16113738220374099</v>
      </c>
      <c r="O209">
        <v>67937.724977073507</v>
      </c>
      <c r="P209" s="1">
        <v>0.19670625000088199</v>
      </c>
      <c r="Q209">
        <v>0.17234547240196099</v>
      </c>
      <c r="R209">
        <v>0.63094827759715699</v>
      </c>
      <c r="S209">
        <v>17.972999999999999</v>
      </c>
      <c r="T209">
        <v>90109.916049352498</v>
      </c>
      <c r="U209" s="1">
        <v>136.74045938037301</v>
      </c>
      <c r="V209">
        <v>236691.26105946099</v>
      </c>
      <c r="W209" s="1">
        <v>0.76236183461684903</v>
      </c>
      <c r="X209">
        <v>0.14936728068777599</v>
      </c>
      <c r="Y209">
        <v>8.8270884695374696E-2</v>
      </c>
      <c r="Z209">
        <v>0.237638165383151</v>
      </c>
      <c r="AA209">
        <v>236.691261059461</v>
      </c>
      <c r="AB209">
        <v>6780.1139567685004</v>
      </c>
      <c r="AC209" s="1">
        <v>682.71584907012505</v>
      </c>
      <c r="AD209">
        <v>177588.93948398001</v>
      </c>
      <c r="AE209" s="1" t="e">
        <v>#N/A</v>
      </c>
      <c r="AF209">
        <v>40796.85</v>
      </c>
      <c r="AG209" s="1">
        <v>66745.162595413203</v>
      </c>
      <c r="AH209" s="1">
        <v>46.0185841475041</v>
      </c>
      <c r="AI209">
        <v>25.5820044377821</v>
      </c>
      <c r="AJ209">
        <v>32.867540886300901</v>
      </c>
      <c r="AK209">
        <v>1.915</v>
      </c>
      <c r="AL209">
        <v>1.1554827000000001</v>
      </c>
      <c r="AM209">
        <v>1.6473377</v>
      </c>
      <c r="AN209">
        <v>602.66937439914</v>
      </c>
      <c r="AO209" s="1">
        <v>1.0056450482324599</v>
      </c>
      <c r="AP209">
        <v>1814.86733706875</v>
      </c>
      <c r="AQ209" s="1">
        <v>2715.9078639136601</v>
      </c>
      <c r="AR209" s="1">
        <v>8324.9099295148008</v>
      </c>
      <c r="AS209" s="1">
        <v>1039.3804347298001</v>
      </c>
      <c r="AT209">
        <v>528.219000285638</v>
      </c>
      <c r="AU209">
        <v>14423.2845655126</v>
      </c>
      <c r="AV209" s="1">
        <v>6446.1892337425497</v>
      </c>
      <c r="AW209" s="1">
        <v>0.41291723723000001</v>
      </c>
      <c r="AX209">
        <v>6386.91943907925</v>
      </c>
      <c r="AY209" s="1">
        <v>0.40380993611499999</v>
      </c>
      <c r="AZ209">
        <v>1096.3279645115999</v>
      </c>
      <c r="BA209">
        <v>6.9756092795000002E-2</v>
      </c>
      <c r="BB209">
        <v>1810.80844827955</v>
      </c>
      <c r="BC209" s="1">
        <v>0.11351673386</v>
      </c>
      <c r="BD209">
        <v>15740.245085613</v>
      </c>
      <c r="BE209" s="1">
        <v>0.56097991676964098</v>
      </c>
      <c r="BF209">
        <v>0.238016282518724</v>
      </c>
      <c r="BG209">
        <v>0.14829521194981399</v>
      </c>
      <c r="BH209">
        <v>3.3044569381605299E-2</v>
      </c>
      <c r="BI209">
        <v>1.9664019380216301E-2</v>
      </c>
    </row>
    <row r="210" spans="1:61" x14ac:dyDescent="0.35">
      <c r="A210" t="s">
        <v>1460</v>
      </c>
      <c r="B210" t="s">
        <v>833</v>
      </c>
      <c r="C210">
        <v>128.69999999999999</v>
      </c>
      <c r="D210">
        <v>10.8366027633387</v>
      </c>
      <c r="E210">
        <v>1268.5806042500001</v>
      </c>
      <c r="F210">
        <v>1.52601722783523E-2</v>
      </c>
      <c r="G210">
        <v>1.0531026094386E-2</v>
      </c>
      <c r="H210" t="e">
        <v>#N/A</v>
      </c>
      <c r="I210">
        <v>3.1523698769131303E-2</v>
      </c>
      <c r="J210">
        <v>0.92593480711259801</v>
      </c>
      <c r="K210">
        <v>3.1210987799200399E-2</v>
      </c>
      <c r="L210">
        <v>0.43291576171542001</v>
      </c>
      <c r="M210">
        <v>2.3232050910851499E-2</v>
      </c>
      <c r="N210">
        <v>0.15832089527448401</v>
      </c>
      <c r="O210">
        <v>63507.759849468501</v>
      </c>
      <c r="P210" s="1">
        <v>0.22905166036541699</v>
      </c>
      <c r="Q210">
        <v>0.17615351049028899</v>
      </c>
      <c r="R210">
        <v>0.59479482914429305</v>
      </c>
      <c r="S210">
        <v>13.349</v>
      </c>
      <c r="T210">
        <v>79481.634985642493</v>
      </c>
      <c r="U210" s="1">
        <v>100.35428876169399</v>
      </c>
      <c r="V210">
        <v>271674.13377677498</v>
      </c>
      <c r="W210" s="1">
        <v>0.82355153900510203</v>
      </c>
      <c r="X210">
        <v>6.3697240185718401E-2</v>
      </c>
      <c r="Y210">
        <v>0.11275122080918</v>
      </c>
      <c r="Z210">
        <v>0.176448460994898</v>
      </c>
      <c r="AA210">
        <v>271.67413377677502</v>
      </c>
      <c r="AB210">
        <v>6382.0586229989603</v>
      </c>
      <c r="AC210" s="1">
        <v>635.22107620393399</v>
      </c>
      <c r="AD210" s="1">
        <v>204429.751597583</v>
      </c>
      <c r="AE210" s="1" t="e">
        <v>#N/A</v>
      </c>
      <c r="AF210">
        <v>43916.6</v>
      </c>
      <c r="AG210" s="1">
        <v>70200.138836803293</v>
      </c>
      <c r="AH210" s="1">
        <v>34.182304374599603</v>
      </c>
      <c r="AI210">
        <v>21.719674867901499</v>
      </c>
      <c r="AJ210">
        <v>24.2292230936526</v>
      </c>
      <c r="AK210">
        <v>1.8049999999999999</v>
      </c>
      <c r="AL210">
        <v>0.95703154999999995</v>
      </c>
      <c r="AM210">
        <v>1.4442240500000001</v>
      </c>
      <c r="AN210">
        <v>1181.0982020363899</v>
      </c>
      <c r="AO210" s="1">
        <v>1.1499805919078301</v>
      </c>
      <c r="AP210">
        <v>1944.31843645455</v>
      </c>
      <c r="AQ210" s="1">
        <v>3105.7681138251901</v>
      </c>
      <c r="AR210" s="1">
        <v>8311.8178396117692</v>
      </c>
      <c r="AS210" s="1">
        <v>865.757038213339</v>
      </c>
      <c r="AT210" s="1">
        <v>443.91740563175301</v>
      </c>
      <c r="AU210">
        <v>14671.578833736599</v>
      </c>
      <c r="AV210" s="1">
        <v>7244.6254014368396</v>
      </c>
      <c r="AW210" s="1">
        <v>0.44508745893500001</v>
      </c>
      <c r="AX210">
        <v>6478.5838488025802</v>
      </c>
      <c r="AY210" s="1">
        <v>0.38883739135000001</v>
      </c>
      <c r="AZ210">
        <v>1255.0574961473001</v>
      </c>
      <c r="BA210">
        <v>7.6485543155000002E-2</v>
      </c>
      <c r="BB210">
        <v>1487.9812298931699</v>
      </c>
      <c r="BC210">
        <v>8.9589606545000006E-2</v>
      </c>
      <c r="BD210">
        <v>16466.247976279901</v>
      </c>
      <c r="BE210" s="1">
        <v>0.55061035598724195</v>
      </c>
      <c r="BF210">
        <v>0.23994984992580801</v>
      </c>
      <c r="BG210">
        <v>0.14568011269679501</v>
      </c>
      <c r="BH210">
        <v>4.29001528579325E-2</v>
      </c>
      <c r="BI210">
        <v>2.0859528532222602E-2</v>
      </c>
    </row>
    <row r="211" spans="1:61" x14ac:dyDescent="0.35">
      <c r="A211" t="s">
        <v>1461</v>
      </c>
      <c r="B211" t="s">
        <v>834</v>
      </c>
      <c r="C211">
        <v>97.25</v>
      </c>
      <c r="D211">
        <v>8.7426185041490694</v>
      </c>
      <c r="E211">
        <v>808.08485595000002</v>
      </c>
      <c r="F211" t="e">
        <v>#N/A</v>
      </c>
      <c r="G211" t="e">
        <v>#N/A</v>
      </c>
      <c r="H211" t="e">
        <v>#N/A</v>
      </c>
      <c r="I211">
        <v>2.7482998188174301E-2</v>
      </c>
      <c r="J211">
        <v>0.94022930020647</v>
      </c>
      <c r="K211">
        <v>2.9268730741595701E-2</v>
      </c>
      <c r="L211">
        <v>0.532619945933554</v>
      </c>
      <c r="M211">
        <v>6.0840008250300101E-2</v>
      </c>
      <c r="N211">
        <v>0.16702309010633101</v>
      </c>
      <c r="O211">
        <v>61933.849073847501</v>
      </c>
      <c r="P211" s="1">
        <v>0.19258987113328599</v>
      </c>
      <c r="Q211">
        <v>0.160450012067892</v>
      </c>
      <c r="R211">
        <v>0.64696011679882204</v>
      </c>
      <c r="S211">
        <v>8.3094999999999999</v>
      </c>
      <c r="T211">
        <v>84107.081221290005</v>
      </c>
      <c r="U211" s="1">
        <v>103.24220540978401</v>
      </c>
      <c r="V211">
        <v>249688.22554960399</v>
      </c>
      <c r="W211" s="1">
        <v>0.79208611586140198</v>
      </c>
      <c r="X211">
        <v>5.3834127569493503E-2</v>
      </c>
      <c r="Y211">
        <v>0.154079756569104</v>
      </c>
      <c r="Z211">
        <v>0.20791388413859799</v>
      </c>
      <c r="AA211">
        <v>249.688225549604</v>
      </c>
      <c r="AB211">
        <v>6082.7449604100002</v>
      </c>
      <c r="AC211" s="1">
        <v>560.80719711984398</v>
      </c>
      <c r="AD211" s="1">
        <v>191111.54402622901</v>
      </c>
      <c r="AE211" s="1" t="e">
        <v>#N/A</v>
      </c>
      <c r="AF211">
        <v>37613.050000000003</v>
      </c>
      <c r="AG211" s="1">
        <v>60851.522594044996</v>
      </c>
      <c r="AH211" s="1">
        <v>32.069352510822597</v>
      </c>
      <c r="AI211">
        <v>21.685834378729801</v>
      </c>
      <c r="AJ211">
        <v>23.247691168876401</v>
      </c>
      <c r="AK211">
        <v>0.84499999999999997</v>
      </c>
      <c r="AL211">
        <v>0.42000535</v>
      </c>
      <c r="AM211">
        <v>0.60404789999999997</v>
      </c>
      <c r="AN211">
        <v>1202.7776471121499</v>
      </c>
      <c r="AO211" s="1">
        <v>1.3456891349817</v>
      </c>
      <c r="AP211">
        <v>2269.7690966379</v>
      </c>
      <c r="AQ211" s="1">
        <v>3721.8744146153099</v>
      </c>
      <c r="AR211" s="1">
        <v>9355.9892669363599</v>
      </c>
      <c r="AS211" s="1">
        <v>955.92004689029102</v>
      </c>
      <c r="AT211">
        <v>626.84757102523497</v>
      </c>
      <c r="AU211">
        <v>16930.400396105098</v>
      </c>
      <c r="AV211" s="1">
        <v>9775.3376427439998</v>
      </c>
      <c r="AW211" s="1">
        <v>0.498404534525</v>
      </c>
      <c r="AX211">
        <v>6193.49210267739</v>
      </c>
      <c r="AY211" s="1">
        <v>0.30793299902499999</v>
      </c>
      <c r="AZ211">
        <v>1482.7269309225901</v>
      </c>
      <c r="BA211">
        <v>7.4654479344999997E-2</v>
      </c>
      <c r="BB211">
        <v>2396.0049072675001</v>
      </c>
      <c r="BC211" s="1">
        <v>0.119007987105</v>
      </c>
      <c r="BD211">
        <v>19847.561583611499</v>
      </c>
      <c r="BE211" s="1">
        <v>0.53109470427569905</v>
      </c>
      <c r="BF211">
        <v>0.24637568382818301</v>
      </c>
      <c r="BG211">
        <v>0.16061664252159699</v>
      </c>
      <c r="BH211">
        <v>4.1707859507740898E-2</v>
      </c>
      <c r="BI211">
        <v>2.0205109866780702E-2</v>
      </c>
    </row>
    <row r="212" spans="1:61" x14ac:dyDescent="0.35">
      <c r="A212" t="s">
        <v>1462</v>
      </c>
      <c r="B212" t="s">
        <v>835</v>
      </c>
      <c r="C212">
        <v>11.4444444444444</v>
      </c>
      <c r="D212">
        <v>400.53728827414898</v>
      </c>
      <c r="E212">
        <v>2603.4660964999998</v>
      </c>
      <c r="F212">
        <v>5.9472056143740702E-2</v>
      </c>
      <c r="G212">
        <v>4.28210893407555E-2</v>
      </c>
      <c r="H212" t="e">
        <v>#N/A</v>
      </c>
      <c r="I212">
        <v>4.9510267656781702E-2</v>
      </c>
      <c r="J212">
        <v>0.79366765240479398</v>
      </c>
      <c r="K212">
        <v>5.3596563591214799E-2</v>
      </c>
      <c r="L212">
        <v>0.13619233419065899</v>
      </c>
      <c r="M212">
        <v>2.7625855640944899E-2</v>
      </c>
      <c r="N212">
        <v>0.11674610237256799</v>
      </c>
      <c r="O212">
        <v>85308.903579207195</v>
      </c>
      <c r="P212" s="1">
        <v>0.121425531839402</v>
      </c>
      <c r="Q212">
        <v>0.14736322757877701</v>
      </c>
      <c r="R212">
        <v>0.73121124058182096</v>
      </c>
      <c r="S212">
        <v>19.828888888888901</v>
      </c>
      <c r="T212">
        <v>109601.728251829</v>
      </c>
      <c r="U212" s="1">
        <v>134.10320760577201</v>
      </c>
      <c r="V212">
        <v>371128.94997347298</v>
      </c>
      <c r="W212" s="1">
        <v>0.85337811264681096</v>
      </c>
      <c r="X212">
        <v>0.12493703342941</v>
      </c>
      <c r="Y212">
        <v>2.1684853923779598E-2</v>
      </c>
      <c r="Z212">
        <v>0.14662188735319001</v>
      </c>
      <c r="AA212">
        <v>371.12894997347303</v>
      </c>
      <c r="AB212">
        <v>14585.953462801201</v>
      </c>
      <c r="AC212" s="1">
        <v>1367.4539216007699</v>
      </c>
      <c r="AD212">
        <v>322124.01835812902</v>
      </c>
      <c r="AE212" s="1" t="e">
        <v>#N/A</v>
      </c>
      <c r="AF212">
        <v>69600.166666666701</v>
      </c>
      <c r="AG212" s="1">
        <v>170382.442832423</v>
      </c>
      <c r="AH212" s="1">
        <v>93.277348915446197</v>
      </c>
      <c r="AI212">
        <v>38.207705398249601</v>
      </c>
      <c r="AJ212">
        <v>52.3308091679895</v>
      </c>
      <c r="AK212">
        <v>2.0377777777777801</v>
      </c>
      <c r="AL212">
        <v>1.3826098333333301</v>
      </c>
      <c r="AM212">
        <v>1.54963727777778</v>
      </c>
      <c r="AN212">
        <v>521.70625883169703</v>
      </c>
      <c r="AO212" s="1">
        <v>0.62439473470611895</v>
      </c>
      <c r="AP212">
        <v>2299.9721301895902</v>
      </c>
      <c r="AQ212" s="1">
        <v>2959.1634194448702</v>
      </c>
      <c r="AR212" s="1">
        <v>10717.9281828606</v>
      </c>
      <c r="AS212" s="1">
        <v>1248.8690104309501</v>
      </c>
      <c r="AT212">
        <v>566.38684068361101</v>
      </c>
      <c r="AU212">
        <v>17792.319583609598</v>
      </c>
      <c r="AV212" s="1">
        <v>3217.2544104285898</v>
      </c>
      <c r="AW212" s="1">
        <v>0.17980567862222199</v>
      </c>
      <c r="AX212">
        <v>12888.140973203999</v>
      </c>
      <c r="AY212" s="1">
        <v>0.69198440325555599</v>
      </c>
      <c r="AZ212">
        <v>1515.18315608125</v>
      </c>
      <c r="BA212">
        <v>8.3749490977777799E-2</v>
      </c>
      <c r="BB212">
        <v>816.72648093993905</v>
      </c>
      <c r="BC212" s="1">
        <v>4.4460427116666701E-2</v>
      </c>
      <c r="BD212">
        <v>18437.305020653799</v>
      </c>
      <c r="BE212" s="1">
        <v>0.59881109100945795</v>
      </c>
      <c r="BF212">
        <v>0.21593623794883199</v>
      </c>
      <c r="BG212">
        <v>0.13724132350382501</v>
      </c>
      <c r="BH212">
        <v>3.0514841731978201E-2</v>
      </c>
      <c r="BI212">
        <v>1.7496505805907201E-2</v>
      </c>
    </row>
    <row r="213" spans="1:61" x14ac:dyDescent="0.35">
      <c r="A213" t="s">
        <v>1463</v>
      </c>
      <c r="B213" t="s">
        <v>836</v>
      </c>
      <c r="C213">
        <v>33.6</v>
      </c>
      <c r="D213">
        <v>183.127342921364</v>
      </c>
      <c r="E213">
        <v>3471.8639157500002</v>
      </c>
      <c r="F213">
        <v>4.0344299832029903E-2</v>
      </c>
      <c r="G213">
        <v>2.6155027732216101E-2</v>
      </c>
      <c r="H213">
        <v>2.6855416711472398E-3</v>
      </c>
      <c r="I213">
        <v>4.5615892283160098E-2</v>
      </c>
      <c r="J213">
        <v>0.84328393008541203</v>
      </c>
      <c r="K213">
        <v>4.3759703248051202E-2</v>
      </c>
      <c r="L213">
        <v>0.13721343541793601</v>
      </c>
      <c r="M213">
        <v>1.9202544581506099E-2</v>
      </c>
      <c r="N213">
        <v>0.116893628922721</v>
      </c>
      <c r="O213">
        <v>81233.530278245496</v>
      </c>
      <c r="P213" s="1">
        <v>0.151571488503772</v>
      </c>
      <c r="Q213">
        <v>0.15933176683941699</v>
      </c>
      <c r="R213">
        <v>0.68909674465681003</v>
      </c>
      <c r="S213">
        <v>23.750499999999999</v>
      </c>
      <c r="T213">
        <v>107462.516658603</v>
      </c>
      <c r="U213" s="1">
        <v>152.17251769025901</v>
      </c>
      <c r="V213">
        <v>367821.75085988699</v>
      </c>
      <c r="W213" s="1">
        <v>0.86741613335159495</v>
      </c>
      <c r="X213">
        <v>9.97574075313577E-2</v>
      </c>
      <c r="Y213">
        <v>3.2826459117047103E-2</v>
      </c>
      <c r="Z213">
        <v>0.13258386664840499</v>
      </c>
      <c r="AA213">
        <v>367.821750859887</v>
      </c>
      <c r="AB213">
        <v>12887.7660150907</v>
      </c>
      <c r="AC213" s="1">
        <v>1289.6859369649401</v>
      </c>
      <c r="AD213">
        <v>302193.57007247698</v>
      </c>
      <c r="AE213" s="1" t="e">
        <v>#N/A</v>
      </c>
      <c r="AF213">
        <v>68059.05</v>
      </c>
      <c r="AG213" s="1">
        <v>165919.18827717</v>
      </c>
      <c r="AH213" s="1">
        <v>76.9796346573292</v>
      </c>
      <c r="AI213">
        <v>33.318612634514302</v>
      </c>
      <c r="AJ213">
        <v>42.638913666510902</v>
      </c>
      <c r="AK213">
        <v>1.7675000000000001</v>
      </c>
      <c r="AL213">
        <v>1.2112932000000001</v>
      </c>
      <c r="AM213">
        <v>1.40725385</v>
      </c>
      <c r="AN213">
        <v>250.92702857781001</v>
      </c>
      <c r="AO213">
        <v>0.59545440766341495</v>
      </c>
      <c r="AP213">
        <v>1960.86887233313</v>
      </c>
      <c r="AQ213" s="1">
        <v>2783.6651967039402</v>
      </c>
      <c r="AR213" s="1">
        <v>9505.3426618550002</v>
      </c>
      <c r="AS213" s="1">
        <v>1152.99054346773</v>
      </c>
      <c r="AT213">
        <v>507.12259181311401</v>
      </c>
      <c r="AU213">
        <v>15909.9898661729</v>
      </c>
      <c r="AV213" s="1">
        <v>3145.18692057014</v>
      </c>
      <c r="AW213" s="1">
        <v>0.19317878960500001</v>
      </c>
      <c r="AX213">
        <v>11141.456707416601</v>
      </c>
      <c r="AY213" s="1">
        <v>0.662923683875</v>
      </c>
      <c r="AZ213">
        <v>1618.6768986944901</v>
      </c>
      <c r="BA213">
        <v>9.8208165395000005E-2</v>
      </c>
      <c r="BB213">
        <v>749.87750208842999</v>
      </c>
      <c r="BC213" s="1">
        <v>4.568936111E-2</v>
      </c>
      <c r="BD213">
        <v>16655.198028769701</v>
      </c>
      <c r="BE213" s="1">
        <v>0.59966280430555097</v>
      </c>
      <c r="BF213">
        <v>0.22251611179311701</v>
      </c>
      <c r="BG213">
        <v>0.13310448504866501</v>
      </c>
      <c r="BH213">
        <v>2.97373684034806E-2</v>
      </c>
      <c r="BI213">
        <v>1.49792304491856E-2</v>
      </c>
    </row>
    <row r="214" spans="1:61" x14ac:dyDescent="0.35">
      <c r="A214" t="s">
        <v>1464</v>
      </c>
      <c r="B214" t="s">
        <v>837</v>
      </c>
      <c r="C214">
        <v>89.7</v>
      </c>
      <c r="D214">
        <v>9.4306106635976104</v>
      </c>
      <c r="E214">
        <v>755.48798065000005</v>
      </c>
      <c r="F214" t="e">
        <v>#N/A</v>
      </c>
      <c r="G214" t="e">
        <v>#N/A</v>
      </c>
      <c r="H214" t="e">
        <v>#N/A</v>
      </c>
      <c r="I214">
        <v>1.8141298437392799E-2</v>
      </c>
      <c r="J214">
        <v>0.95769847894700399</v>
      </c>
      <c r="K214">
        <v>2.6608152351034298E-2</v>
      </c>
      <c r="L214">
        <v>0.50781128084456995</v>
      </c>
      <c r="M214" t="e">
        <v>#N/A</v>
      </c>
      <c r="N214">
        <v>0.16552735282205</v>
      </c>
      <c r="O214">
        <v>61509.725658457501</v>
      </c>
      <c r="P214" s="1">
        <v>0.184452114265659</v>
      </c>
      <c r="Q214">
        <v>0.183481342076669</v>
      </c>
      <c r="R214">
        <v>0.63206654365767101</v>
      </c>
      <c r="S214">
        <v>7.41</v>
      </c>
      <c r="T214">
        <v>87428.904893533007</v>
      </c>
      <c r="U214" s="1">
        <v>106.905153694756</v>
      </c>
      <c r="V214">
        <v>288866.332957818</v>
      </c>
      <c r="W214" s="1">
        <v>0.74037233960404703</v>
      </c>
      <c r="X214">
        <v>5.0813688984487598E-2</v>
      </c>
      <c r="Y214">
        <v>0.20881397141146599</v>
      </c>
      <c r="Z214">
        <v>0.25962766039595297</v>
      </c>
      <c r="AA214">
        <v>288.86633295781797</v>
      </c>
      <c r="AB214">
        <v>7858.2247862998502</v>
      </c>
      <c r="AC214" s="1">
        <v>594.17307926738897</v>
      </c>
      <c r="AD214">
        <v>223722.22050717101</v>
      </c>
      <c r="AE214" s="1" t="e">
        <v>#N/A</v>
      </c>
      <c r="AF214">
        <v>40283.9</v>
      </c>
      <c r="AG214" s="1">
        <v>64361.483393378498</v>
      </c>
      <c r="AH214" s="1">
        <v>33.534334758351498</v>
      </c>
      <c r="AI214">
        <v>21.399977711088798</v>
      </c>
      <c r="AJ214">
        <v>23.900623412766301</v>
      </c>
      <c r="AK214">
        <v>1.4575</v>
      </c>
      <c r="AL214">
        <v>0.85804754999999999</v>
      </c>
      <c r="AM214">
        <v>1.03139315</v>
      </c>
      <c r="AN214">
        <v>1034.7251985810501</v>
      </c>
      <c r="AO214" s="1">
        <v>1.1098462511737099</v>
      </c>
      <c r="AP214">
        <v>2466.8483003124702</v>
      </c>
      <c r="AQ214" s="1">
        <v>3643.6055965688602</v>
      </c>
      <c r="AR214" s="1">
        <v>9114.2051282908997</v>
      </c>
      <c r="AS214" s="1">
        <v>882.34848342556802</v>
      </c>
      <c r="AT214">
        <v>494.63871169766003</v>
      </c>
      <c r="AU214">
        <v>16601.646220295501</v>
      </c>
      <c r="AV214" s="1">
        <v>8983.7627362829608</v>
      </c>
      <c r="AW214" s="1">
        <v>0.47201094319999998</v>
      </c>
      <c r="AX214">
        <v>7104.6087309048098</v>
      </c>
      <c r="AY214" s="1">
        <v>0.34778832391499998</v>
      </c>
      <c r="AZ214">
        <v>1518.5643069257501</v>
      </c>
      <c r="BA214" s="1">
        <v>7.5910405400000006E-2</v>
      </c>
      <c r="BB214">
        <v>2026.8931105178101</v>
      </c>
      <c r="BC214" s="1">
        <v>0.10429032749</v>
      </c>
      <c r="BD214">
        <v>19633.828884631301</v>
      </c>
      <c r="BE214" s="1">
        <v>0.53002979803629702</v>
      </c>
      <c r="BF214">
        <v>0.239171430567998</v>
      </c>
      <c r="BG214">
        <v>0.16850598316492699</v>
      </c>
      <c r="BH214">
        <v>3.9930793903528501E-2</v>
      </c>
      <c r="BI214">
        <v>2.2361994327248599E-2</v>
      </c>
    </row>
    <row r="215" spans="1:61" x14ac:dyDescent="0.35">
      <c r="A215" t="s">
        <v>1465</v>
      </c>
      <c r="B215" t="s">
        <v>838</v>
      </c>
      <c r="C215">
        <v>31.85</v>
      </c>
      <c r="D215">
        <v>148.303490906951</v>
      </c>
      <c r="E215">
        <v>4203.3583950499997</v>
      </c>
      <c r="F215">
        <v>2.51566180770996E-2</v>
      </c>
      <c r="G215">
        <v>3.46728617415831E-2</v>
      </c>
      <c r="H215">
        <v>1.9870579456222298E-3</v>
      </c>
      <c r="I215">
        <v>5.1718646253481798E-2</v>
      </c>
      <c r="J215">
        <v>0.84213695691085499</v>
      </c>
      <c r="K215">
        <v>4.5212836130646097E-2</v>
      </c>
      <c r="L215">
        <v>0.26728104965519001</v>
      </c>
      <c r="M215">
        <v>2.2077811757907798E-2</v>
      </c>
      <c r="N215">
        <v>0.14014740833515399</v>
      </c>
      <c r="O215">
        <v>76793.738912241504</v>
      </c>
      <c r="P215" s="1">
        <v>0.15530439090259501</v>
      </c>
      <c r="Q215">
        <v>0.18341501440073801</v>
      </c>
      <c r="R215">
        <v>0.661280594696666</v>
      </c>
      <c r="S215">
        <v>29.942499999999999</v>
      </c>
      <c r="T215">
        <v>98474.523415189004</v>
      </c>
      <c r="U215" s="1">
        <v>145.00018496295499</v>
      </c>
      <c r="V215">
        <v>299006.78639402002</v>
      </c>
      <c r="W215" s="1">
        <v>0.80455814943414405</v>
      </c>
      <c r="X215">
        <v>0.15249563709511499</v>
      </c>
      <c r="Y215">
        <v>4.2946213470741297E-2</v>
      </c>
      <c r="Z215">
        <v>0.195441850565856</v>
      </c>
      <c r="AA215">
        <v>299.00678639402003</v>
      </c>
      <c r="AB215">
        <v>9883.0225498302498</v>
      </c>
      <c r="AC215" s="1">
        <v>1012.86620328101</v>
      </c>
      <c r="AD215">
        <v>235964.04047060601</v>
      </c>
      <c r="AE215" s="1" t="e">
        <v>#N/A</v>
      </c>
      <c r="AF215">
        <v>50111.425000000003</v>
      </c>
      <c r="AG215" s="1">
        <v>90429.643707665702</v>
      </c>
      <c r="AH215" s="1">
        <v>62.698384152880699</v>
      </c>
      <c r="AI215">
        <v>31.514074188867401</v>
      </c>
      <c r="AJ215">
        <v>36.419189097465598</v>
      </c>
      <c r="AK215">
        <v>1.5265</v>
      </c>
      <c r="AL215">
        <v>1.0463977</v>
      </c>
      <c r="AM215">
        <v>1.2641274</v>
      </c>
      <c r="AN215">
        <v>0</v>
      </c>
      <c r="AO215" s="1">
        <v>0.81944921823331895</v>
      </c>
      <c r="AP215">
        <v>1805.0213116268101</v>
      </c>
      <c r="AQ215" s="1">
        <v>2656.1206760042301</v>
      </c>
      <c r="AR215" s="1">
        <v>8589.1182927900209</v>
      </c>
      <c r="AS215" s="1">
        <v>1058.52054769138</v>
      </c>
      <c r="AT215">
        <v>384.35951575262601</v>
      </c>
      <c r="AU215">
        <v>14493.1403438651</v>
      </c>
      <c r="AV215" s="1">
        <v>4406.7961385884701</v>
      </c>
      <c r="AW215" s="1">
        <v>0.29198388865000002</v>
      </c>
      <c r="AX215">
        <v>8647.0739419870206</v>
      </c>
      <c r="AY215" s="1">
        <v>0.56446439915500002</v>
      </c>
      <c r="AZ215">
        <v>1306.9625648548899</v>
      </c>
      <c r="BA215">
        <v>8.6278584470000003E-2</v>
      </c>
      <c r="BB215">
        <v>874.274422532975</v>
      </c>
      <c r="BC215" s="1">
        <v>5.7273127729999998E-2</v>
      </c>
      <c r="BD215">
        <v>15235.107067963399</v>
      </c>
      <c r="BE215" s="1">
        <v>0.57881134364614095</v>
      </c>
      <c r="BF215">
        <v>0.23610664834973299</v>
      </c>
      <c r="BG215">
        <v>0.13345803151501601</v>
      </c>
      <c r="BH215">
        <v>3.2621751408701397E-2</v>
      </c>
      <c r="BI215">
        <v>1.9002225080408199E-2</v>
      </c>
    </row>
    <row r="216" spans="1:61" x14ac:dyDescent="0.35">
      <c r="A216" t="s">
        <v>1466</v>
      </c>
      <c r="B216" t="s">
        <v>839</v>
      </c>
      <c r="C216">
        <v>71.400000000000006</v>
      </c>
      <c r="D216">
        <v>17.9217914664539</v>
      </c>
      <c r="E216">
        <v>1156.1817325</v>
      </c>
      <c r="F216">
        <v>3.2551105581754003E-2</v>
      </c>
      <c r="G216">
        <v>1.51588497016011E-2</v>
      </c>
      <c r="H216" t="e">
        <v>#N/A</v>
      </c>
      <c r="I216">
        <v>5.8922907730433301E-2</v>
      </c>
      <c r="J216">
        <v>0.890501982299155</v>
      </c>
      <c r="K216">
        <v>3.3040960743035697E-2</v>
      </c>
      <c r="L216">
        <v>0.34216934821765899</v>
      </c>
      <c r="M216">
        <v>1.9520910599028999E-2</v>
      </c>
      <c r="N216">
        <v>0.14528156002237499</v>
      </c>
      <c r="O216">
        <v>66905.499701950001</v>
      </c>
      <c r="P216" s="1">
        <v>0.18779699259186</v>
      </c>
      <c r="Q216">
        <v>0.166443270671358</v>
      </c>
      <c r="R216">
        <v>0.645759736736782</v>
      </c>
      <c r="S216">
        <v>11.224</v>
      </c>
      <c r="T216">
        <v>82763.398910724005</v>
      </c>
      <c r="U216" s="1">
        <v>112.662324670419</v>
      </c>
      <c r="V216">
        <v>317490.28147676401</v>
      </c>
      <c r="W216" s="1">
        <v>0.71350181070729501</v>
      </c>
      <c r="X216">
        <v>0.103341721118639</v>
      </c>
      <c r="Y216">
        <v>0.183156468174066</v>
      </c>
      <c r="Z216">
        <v>0.28649818929270499</v>
      </c>
      <c r="AA216">
        <v>317.49028147676398</v>
      </c>
      <c r="AB216">
        <v>9131.0444141069293</v>
      </c>
      <c r="AC216" s="1">
        <v>712.68313472395596</v>
      </c>
      <c r="AD216">
        <v>269756.88444754703</v>
      </c>
      <c r="AE216" s="1" t="e">
        <v>#N/A</v>
      </c>
      <c r="AF216">
        <v>43983.95</v>
      </c>
      <c r="AG216" s="1">
        <v>74145.647045453297</v>
      </c>
      <c r="AH216" s="1">
        <v>46.772088421331397</v>
      </c>
      <c r="AI216">
        <v>24.0106734277459</v>
      </c>
      <c r="AJ216">
        <v>29.057270695914202</v>
      </c>
      <c r="AK216">
        <v>1.9864999999999999</v>
      </c>
      <c r="AL216">
        <v>1.2200708</v>
      </c>
      <c r="AM216">
        <v>1.5910694999999999</v>
      </c>
      <c r="AN216">
        <v>921.805745972728</v>
      </c>
      <c r="AO216" s="1">
        <v>1.0157558732472201</v>
      </c>
      <c r="AP216">
        <v>2127.7605148139201</v>
      </c>
      <c r="AQ216" s="1">
        <v>2929.22028017101</v>
      </c>
      <c r="AR216" s="1">
        <v>8413.0123274951802</v>
      </c>
      <c r="AS216" s="1">
        <v>1023.74423139406</v>
      </c>
      <c r="AT216">
        <v>396.70485607831898</v>
      </c>
      <c r="AU216">
        <v>14890.4422099525</v>
      </c>
      <c r="AV216" s="1">
        <v>5980.5994420165798</v>
      </c>
      <c r="AW216" s="1">
        <v>0.35644955231499997</v>
      </c>
      <c r="AX216">
        <v>8172.8110004756199</v>
      </c>
      <c r="AY216" s="1">
        <v>0.48002416623499999</v>
      </c>
      <c r="AZ216">
        <v>1529.9272808638</v>
      </c>
      <c r="BA216">
        <v>9.2187670215000003E-2</v>
      </c>
      <c r="BB216">
        <v>1186.52834392043</v>
      </c>
      <c r="BC216" s="1">
        <v>7.1338611235000002E-2</v>
      </c>
      <c r="BD216">
        <v>16869.866067276402</v>
      </c>
      <c r="BE216" s="1">
        <v>0.54899915327371396</v>
      </c>
      <c r="BF216">
        <v>0.22963112630554</v>
      </c>
      <c r="BG216">
        <v>0.164223401704614</v>
      </c>
      <c r="BH216">
        <v>3.8356160956939202E-2</v>
      </c>
      <c r="BI216">
        <v>1.8790157759193401E-2</v>
      </c>
    </row>
    <row r="217" spans="1:61" x14ac:dyDescent="0.35">
      <c r="A217" t="s">
        <v>1467</v>
      </c>
      <c r="B217" t="s">
        <v>840</v>
      </c>
      <c r="C217">
        <v>85.2</v>
      </c>
      <c r="D217">
        <v>17.740635295124999</v>
      </c>
      <c r="E217">
        <v>1348.1516091999999</v>
      </c>
      <c r="F217">
        <v>9.5662408433742196E-3</v>
      </c>
      <c r="G217">
        <v>1.3280075127329E-2</v>
      </c>
      <c r="H217" t="e">
        <v>#N/A</v>
      </c>
      <c r="I217">
        <v>3.9509422793100303E-2</v>
      </c>
      <c r="J217">
        <v>0.91754486058965601</v>
      </c>
      <c r="K217">
        <v>3.11445429040926E-2</v>
      </c>
      <c r="L217">
        <v>0.38820951565951001</v>
      </c>
      <c r="M217">
        <v>1.3298314282594601E-2</v>
      </c>
      <c r="N217">
        <v>0.149529182969138</v>
      </c>
      <c r="O217">
        <v>66138.45272103</v>
      </c>
      <c r="P217" s="1">
        <v>0.17722293495800501</v>
      </c>
      <c r="Q217">
        <v>0.17065229753908701</v>
      </c>
      <c r="R217">
        <v>0.65212476750290804</v>
      </c>
      <c r="S217">
        <v>11.693</v>
      </c>
      <c r="T217">
        <v>85772.062467035503</v>
      </c>
      <c r="U217" s="1">
        <v>120.441539238602</v>
      </c>
      <c r="V217">
        <v>315728.15908492199</v>
      </c>
      <c r="W217" s="1">
        <v>0.77657906152256095</v>
      </c>
      <c r="X217">
        <v>0.10125049635578599</v>
      </c>
      <c r="Y217">
        <v>0.122170442121653</v>
      </c>
      <c r="Z217">
        <v>0.22342093847743899</v>
      </c>
      <c r="AA217">
        <v>315.72815908492203</v>
      </c>
      <c r="AB217">
        <v>8411.5806155372393</v>
      </c>
      <c r="AC217" s="1">
        <v>767.94679901569702</v>
      </c>
      <c r="AD217">
        <v>249049.84511336501</v>
      </c>
      <c r="AE217" s="1" t="e">
        <v>#N/A</v>
      </c>
      <c r="AF217">
        <v>43920.35</v>
      </c>
      <c r="AG217" s="1">
        <v>74219.917537179907</v>
      </c>
      <c r="AH217" s="1">
        <v>44.015451866321598</v>
      </c>
      <c r="AI217">
        <v>23.837211245002901</v>
      </c>
      <c r="AJ217">
        <v>26.586288580557401</v>
      </c>
      <c r="AK217">
        <v>1.879</v>
      </c>
      <c r="AL217">
        <v>1.2356247499999999</v>
      </c>
      <c r="AM217">
        <v>1.53008375</v>
      </c>
      <c r="AN217">
        <v>1283.38397282498</v>
      </c>
      <c r="AO217" s="1">
        <v>1.1147632645501999</v>
      </c>
      <c r="AP217">
        <v>2022.67344576541</v>
      </c>
      <c r="AQ217" s="1">
        <v>2880.3692482900301</v>
      </c>
      <c r="AR217" s="1">
        <v>8398.5359507992998</v>
      </c>
      <c r="AS217" s="1">
        <v>993.57853361500497</v>
      </c>
      <c r="AT217">
        <v>420.29568141791202</v>
      </c>
      <c r="AU217">
        <v>14715.4528598877</v>
      </c>
      <c r="AV217" s="1">
        <v>5997.0502642340798</v>
      </c>
      <c r="AW217" s="1">
        <v>0.36267414398499997</v>
      </c>
      <c r="AX217">
        <v>7982.9056359937003</v>
      </c>
      <c r="AY217" s="1">
        <v>0.47048029843</v>
      </c>
      <c r="AZ217">
        <v>1508.7310666045</v>
      </c>
      <c r="BA217">
        <v>9.0402307720000005E-2</v>
      </c>
      <c r="BB217">
        <v>1283.2865944473299</v>
      </c>
      <c r="BC217" s="1">
        <v>7.6443249874999994E-2</v>
      </c>
      <c r="BD217">
        <v>16771.973561279599</v>
      </c>
      <c r="BE217" s="1">
        <v>0.53883083540429699</v>
      </c>
      <c r="BF217">
        <v>0.23365954479832701</v>
      </c>
      <c r="BG217">
        <v>0.16720432213439099</v>
      </c>
      <c r="BH217">
        <v>4.0047371524652299E-2</v>
      </c>
      <c r="BI217">
        <v>2.0257926138332601E-2</v>
      </c>
    </row>
    <row r="218" spans="1:61" x14ac:dyDescent="0.35">
      <c r="A218" t="s">
        <v>1468</v>
      </c>
      <c r="B218" t="s">
        <v>841</v>
      </c>
      <c r="C218">
        <v>164.95</v>
      </c>
      <c r="D218">
        <v>12.003386758183201</v>
      </c>
      <c r="E218">
        <v>1588.8804682</v>
      </c>
      <c r="F218">
        <v>7.0488060681045701E-3</v>
      </c>
      <c r="G218">
        <v>1.3272951757281199E-2</v>
      </c>
      <c r="H218" t="e">
        <v>#N/A</v>
      </c>
      <c r="I218">
        <v>2.9893720237584201E-2</v>
      </c>
      <c r="J218">
        <v>0.92211874613513201</v>
      </c>
      <c r="K218">
        <v>3.5932100036306001E-2</v>
      </c>
      <c r="L218">
        <v>0.57781604323926605</v>
      </c>
      <c r="M218">
        <v>1.47706446304381E-2</v>
      </c>
      <c r="N218">
        <v>0.17417777155066799</v>
      </c>
      <c r="O218">
        <v>62997.480609936501</v>
      </c>
      <c r="P218" s="1">
        <v>0.205579956296495</v>
      </c>
      <c r="Q218">
        <v>0.16919534572669701</v>
      </c>
      <c r="R218">
        <v>0.62522469797680802</v>
      </c>
      <c r="S218">
        <v>14.1465</v>
      </c>
      <c r="T218">
        <v>86190.390605403998</v>
      </c>
      <c r="U218" s="1">
        <v>118.34902798761</v>
      </c>
      <c r="V218">
        <v>278005.701182244</v>
      </c>
      <c r="W218" s="1">
        <v>0.69469176800801502</v>
      </c>
      <c r="X218">
        <v>0.14476229339528399</v>
      </c>
      <c r="Y218">
        <v>0.16054593859670099</v>
      </c>
      <c r="Z218">
        <v>0.30530823199198498</v>
      </c>
      <c r="AA218">
        <v>278.00570118224499</v>
      </c>
      <c r="AB218">
        <v>6443.2136533726598</v>
      </c>
      <c r="AC218" s="1">
        <v>554.66162740005996</v>
      </c>
      <c r="AD218">
        <v>204447.55602329</v>
      </c>
      <c r="AE218" s="1" t="e">
        <v>#N/A</v>
      </c>
      <c r="AF218">
        <v>38084.525000000001</v>
      </c>
      <c r="AG218" s="1">
        <v>60521.691476965301</v>
      </c>
      <c r="AH218" s="1">
        <v>30.680220893149301</v>
      </c>
      <c r="AI218">
        <v>20.722319223691802</v>
      </c>
      <c r="AJ218">
        <v>22.1208856774191</v>
      </c>
      <c r="AK218">
        <v>1.8425</v>
      </c>
      <c r="AL218">
        <v>1.1674572000000001</v>
      </c>
      <c r="AM218">
        <v>1.5201442000000001</v>
      </c>
      <c r="AN218">
        <v>476.77715639100199</v>
      </c>
      <c r="AO218" s="1">
        <v>0.98648780997187901</v>
      </c>
      <c r="AP218">
        <v>1876.77749775694</v>
      </c>
      <c r="AQ218" s="1">
        <v>3366.0434437203598</v>
      </c>
      <c r="AR218" s="1">
        <v>8969.9618529713407</v>
      </c>
      <c r="AS218" s="1">
        <v>882.82590753444799</v>
      </c>
      <c r="AT218">
        <v>398.50957277370202</v>
      </c>
      <c r="AU218">
        <v>15494.1182747568</v>
      </c>
      <c r="AV218" s="1">
        <v>8159.9920570979502</v>
      </c>
      <c r="AW218" s="1">
        <v>0.48097010969999998</v>
      </c>
      <c r="AX218">
        <v>5897.4829765740697</v>
      </c>
      <c r="AY218" s="1">
        <v>0.32693110327000002</v>
      </c>
      <c r="AZ218">
        <v>1110.85269201854</v>
      </c>
      <c r="BA218">
        <v>6.3438324429999998E-2</v>
      </c>
      <c r="BB218">
        <v>2238.6891594851199</v>
      </c>
      <c r="BC218" s="1">
        <v>0.128660462595</v>
      </c>
      <c r="BD218">
        <v>17407.016885175701</v>
      </c>
      <c r="BE218" s="1">
        <v>0.53958481684549298</v>
      </c>
      <c r="BF218">
        <v>0.260670168257715</v>
      </c>
      <c r="BG218">
        <v>0.143323908979134</v>
      </c>
      <c r="BH218">
        <v>3.95852777150262E-2</v>
      </c>
      <c r="BI218">
        <v>1.6835828202630999E-2</v>
      </c>
    </row>
    <row r="219" spans="1:61" x14ac:dyDescent="0.35">
      <c r="A219" t="s">
        <v>1469</v>
      </c>
      <c r="B219" t="s">
        <v>842</v>
      </c>
      <c r="C219">
        <v>60.5</v>
      </c>
      <c r="D219">
        <v>29.781719121160702</v>
      </c>
      <c r="E219">
        <v>1660.44461845</v>
      </c>
      <c r="F219">
        <v>1.22084842684347E-2</v>
      </c>
      <c r="G219">
        <v>1.8865435356561901E-2</v>
      </c>
      <c r="H219">
        <v>5.6960136252813404E-3</v>
      </c>
      <c r="I219">
        <v>3.7243566619238597E-2</v>
      </c>
      <c r="J219">
        <v>0.89177395450557095</v>
      </c>
      <c r="K219">
        <v>4.54688435271563E-2</v>
      </c>
      <c r="L219">
        <v>0.431294023244223</v>
      </c>
      <c r="M219">
        <v>1.2151717521847599E-2</v>
      </c>
      <c r="N219">
        <v>0.15084334085203499</v>
      </c>
      <c r="O219">
        <v>66037.390150272506</v>
      </c>
      <c r="P219" s="1">
        <v>0.214934872036007</v>
      </c>
      <c r="Q219">
        <v>0.15417729847547201</v>
      </c>
      <c r="R219">
        <v>0.63088782948852096</v>
      </c>
      <c r="S219">
        <v>12.170500000000001</v>
      </c>
      <c r="T219">
        <v>91629.189056468502</v>
      </c>
      <c r="U219" s="1">
        <v>144.20831695252599</v>
      </c>
      <c r="V219">
        <v>273457.06129221502</v>
      </c>
      <c r="W219" s="1">
        <v>0.79050436903521304</v>
      </c>
      <c r="X219">
        <v>0.13163579204415099</v>
      </c>
      <c r="Y219">
        <v>7.7859838920636096E-2</v>
      </c>
      <c r="Z219">
        <v>0.20949563096478699</v>
      </c>
      <c r="AA219">
        <v>273.45706129221497</v>
      </c>
      <c r="AB219">
        <v>7196.5606755413801</v>
      </c>
      <c r="AC219" s="1">
        <v>724.39645244821202</v>
      </c>
      <c r="AD219">
        <v>210081.076160911</v>
      </c>
      <c r="AE219" s="1" t="e">
        <v>#N/A</v>
      </c>
      <c r="AF219">
        <v>44253.724999999999</v>
      </c>
      <c r="AG219" s="1">
        <v>74717.246224999806</v>
      </c>
      <c r="AH219" s="1">
        <v>43.874829350387898</v>
      </c>
      <c r="AI219">
        <v>24.381877056677801</v>
      </c>
      <c r="AJ219">
        <v>29.203477665137001</v>
      </c>
      <c r="AK219">
        <v>1.7370000000000001</v>
      </c>
      <c r="AL219">
        <v>1.2637343999999999</v>
      </c>
      <c r="AM219">
        <v>1.5541442000000001</v>
      </c>
      <c r="AN219">
        <v>1165.7260753630801</v>
      </c>
      <c r="AO219" s="1">
        <v>1.0405542880646901</v>
      </c>
      <c r="AP219">
        <v>1783.60565957328</v>
      </c>
      <c r="AQ219" s="1">
        <v>2800.03059451238</v>
      </c>
      <c r="AR219" s="1">
        <v>7995.8296658130503</v>
      </c>
      <c r="AS219" s="1">
        <v>936.98203553531903</v>
      </c>
      <c r="AT219" s="1">
        <v>409.01236670262199</v>
      </c>
      <c r="AU219">
        <v>13925.4603221366</v>
      </c>
      <c r="AV219" s="1">
        <v>5827.3332659310199</v>
      </c>
      <c r="AW219" s="1">
        <v>0.37792194901999998</v>
      </c>
      <c r="AX219">
        <v>7156.8152948811303</v>
      </c>
      <c r="AY219" s="1">
        <v>0.44715206140000002</v>
      </c>
      <c r="AZ219">
        <v>1395.6792929001199</v>
      </c>
      <c r="BA219">
        <v>8.6893781645000001E-2</v>
      </c>
      <c r="BB219">
        <v>1350.40615824201</v>
      </c>
      <c r="BC219" s="1">
        <v>8.8032207944999996E-2</v>
      </c>
      <c r="BD219">
        <v>15730.234011954301</v>
      </c>
      <c r="BE219" s="1">
        <v>0.54818566884092201</v>
      </c>
      <c r="BF219">
        <v>0.228367151826987</v>
      </c>
      <c r="BG219">
        <v>0.167350773734703</v>
      </c>
      <c r="BH219">
        <v>3.5295789972072701E-2</v>
      </c>
      <c r="BI219">
        <v>2.0800615625315801E-2</v>
      </c>
    </row>
    <row r="220" spans="1:61" x14ac:dyDescent="0.35">
      <c r="A220" t="s">
        <v>1921</v>
      </c>
      <c r="B220" t="s">
        <v>843</v>
      </c>
      <c r="C220">
        <v>99.6</v>
      </c>
      <c r="D220">
        <v>21.491293840492698</v>
      </c>
      <c r="E220">
        <v>1961.8605774499999</v>
      </c>
      <c r="F220">
        <v>1.29163976958658E-2</v>
      </c>
      <c r="G220">
        <v>1.2338982589507301E-2</v>
      </c>
      <c r="H220" t="e">
        <v>#N/A</v>
      </c>
      <c r="I220">
        <v>3.8436633374368798E-2</v>
      </c>
      <c r="J220">
        <v>0.90072502777349395</v>
      </c>
      <c r="K220">
        <v>4.2394974723517199E-2</v>
      </c>
      <c r="L220">
        <v>0.52100253259816298</v>
      </c>
      <c r="M220">
        <v>1.3552649948664499E-2</v>
      </c>
      <c r="N220">
        <v>0.16631864079136999</v>
      </c>
      <c r="O220">
        <v>65064.365849827998</v>
      </c>
      <c r="P220" s="1">
        <v>0.17796943009204499</v>
      </c>
      <c r="Q220">
        <v>0.17211994581998399</v>
      </c>
      <c r="R220">
        <v>0.64991062408797196</v>
      </c>
      <c r="S220">
        <v>15.3405</v>
      </c>
      <c r="T220">
        <v>88554.179163879002</v>
      </c>
      <c r="U220" s="1">
        <v>139.42396924591901</v>
      </c>
      <c r="V220">
        <v>245920.315106975</v>
      </c>
      <c r="W220" s="1">
        <v>0.75959632493028195</v>
      </c>
      <c r="X220">
        <v>0.14996309270838001</v>
      </c>
      <c r="Y220">
        <v>9.0440582361339006E-2</v>
      </c>
      <c r="Z220">
        <v>0.24040367506971899</v>
      </c>
      <c r="AA220">
        <v>245.92031510697501</v>
      </c>
      <c r="AB220">
        <v>6147.6196796123404</v>
      </c>
      <c r="AC220" s="1">
        <v>657.03660342430499</v>
      </c>
      <c r="AD220">
        <v>181508.65545300001</v>
      </c>
      <c r="AE220" s="1" t="e">
        <v>#N/A</v>
      </c>
      <c r="AF220">
        <v>38892.425000000003</v>
      </c>
      <c r="AG220" s="1">
        <v>63492.908417411403</v>
      </c>
      <c r="AH220" s="1">
        <v>37.432005281013701</v>
      </c>
      <c r="AI220">
        <v>22.756824097865199</v>
      </c>
      <c r="AJ220">
        <v>26.092829184750901</v>
      </c>
      <c r="AK220">
        <v>1.6225000000000001</v>
      </c>
      <c r="AL220">
        <v>1.0510244</v>
      </c>
      <c r="AM220">
        <v>1.4181625499999999</v>
      </c>
      <c r="AN220">
        <v>1176.0838097063699</v>
      </c>
      <c r="AO220">
        <v>1.2006689716777199</v>
      </c>
      <c r="AP220">
        <v>1832.95478862562</v>
      </c>
      <c r="AQ220" s="1">
        <v>2975.0887558736499</v>
      </c>
      <c r="AR220" s="1">
        <v>8199.6633369109495</v>
      </c>
      <c r="AS220" s="1">
        <v>1015.04915116094</v>
      </c>
      <c r="AT220" s="1">
        <v>443.456091141363</v>
      </c>
      <c r="AU220">
        <v>14466.212123712499</v>
      </c>
      <c r="AV220" s="1">
        <v>7026.0455645108896</v>
      </c>
      <c r="AW220" s="1">
        <v>0.42511074326999998</v>
      </c>
      <c r="AX220">
        <v>6273.4367966661603</v>
      </c>
      <c r="AY220" s="1">
        <v>0.37366156790999999</v>
      </c>
      <c r="AZ220">
        <v>1176.2566991754099</v>
      </c>
      <c r="BA220">
        <v>7.0315373035000003E-2</v>
      </c>
      <c r="BB220">
        <v>2178.3191273007501</v>
      </c>
      <c r="BC220" s="1">
        <v>0.13091231577000001</v>
      </c>
      <c r="BD220">
        <v>16654.058187653201</v>
      </c>
      <c r="BE220" s="1">
        <v>0.547468907651111</v>
      </c>
      <c r="BF220">
        <v>0.24491514300901601</v>
      </c>
      <c r="BG220">
        <v>0.14877555397994999</v>
      </c>
      <c r="BH220">
        <v>3.7765037191395401E-2</v>
      </c>
      <c r="BI220">
        <v>2.1075358168527101E-2</v>
      </c>
    </row>
    <row r="221" spans="1:61" x14ac:dyDescent="0.35">
      <c r="A221" t="s">
        <v>1470</v>
      </c>
      <c r="B221" t="s">
        <v>844</v>
      </c>
      <c r="C221">
        <v>22.85</v>
      </c>
      <c r="D221">
        <v>256.04384775950598</v>
      </c>
      <c r="E221">
        <v>4966.7918014500001</v>
      </c>
      <c r="F221">
        <v>3.1211387898968799E-2</v>
      </c>
      <c r="G221">
        <v>0.30814525707965301</v>
      </c>
      <c r="H221">
        <v>2.4743058927355899E-3</v>
      </c>
      <c r="I221">
        <v>0.125843203699778</v>
      </c>
      <c r="J221">
        <v>0.43625425910423499</v>
      </c>
      <c r="K221">
        <v>9.8405084629976297E-2</v>
      </c>
      <c r="L221">
        <v>0.76038619564390297</v>
      </c>
      <c r="M221">
        <v>8.1677935232468205E-2</v>
      </c>
      <c r="N221">
        <v>0.180497010675854</v>
      </c>
      <c r="O221">
        <v>72239.209867226498</v>
      </c>
      <c r="P221" s="1">
        <v>0.255990564716709</v>
      </c>
      <c r="Q221">
        <v>0.193731738032733</v>
      </c>
      <c r="R221">
        <v>0.55027769725055697</v>
      </c>
      <c r="S221">
        <v>38.0565</v>
      </c>
      <c r="T221">
        <v>103774.74361314499</v>
      </c>
      <c r="U221" s="1">
        <v>135.45658375409499</v>
      </c>
      <c r="V221">
        <v>209468.26009899599</v>
      </c>
      <c r="W221" s="1">
        <v>0.72917863079481204</v>
      </c>
      <c r="X221">
        <v>0.22288128924102499</v>
      </c>
      <c r="Y221">
        <v>4.7940079964162698E-2</v>
      </c>
      <c r="Z221">
        <v>0.27082136920518801</v>
      </c>
      <c r="AA221">
        <v>209.46826009899601</v>
      </c>
      <c r="AB221">
        <v>6621.0716306079603</v>
      </c>
      <c r="AC221" s="1">
        <v>666.24714819984501</v>
      </c>
      <c r="AD221">
        <v>136771.92060741299</v>
      </c>
      <c r="AE221" s="1" t="e">
        <v>#N/A</v>
      </c>
      <c r="AF221">
        <v>38333.224999999999</v>
      </c>
      <c r="AG221" s="1">
        <v>57680.991383612702</v>
      </c>
      <c r="AH221" s="1">
        <v>59.596610927593701</v>
      </c>
      <c r="AI221">
        <v>28.0518092021609</v>
      </c>
      <c r="AJ221">
        <v>37.489598081192298</v>
      </c>
      <c r="AK221">
        <v>1.5925</v>
      </c>
      <c r="AL221">
        <v>1.1127161000000001</v>
      </c>
      <c r="AM221">
        <v>1.3607282999999999</v>
      </c>
      <c r="AN221">
        <v>122.388742750245</v>
      </c>
      <c r="AO221" s="1">
        <v>1.00974364605862</v>
      </c>
      <c r="AP221">
        <v>2103.4029011340399</v>
      </c>
      <c r="AQ221" s="1">
        <v>3115.4332361297702</v>
      </c>
      <c r="AR221" s="1">
        <v>9282.2717091804097</v>
      </c>
      <c r="AS221" s="1">
        <v>1235.3551936914801</v>
      </c>
      <c r="AT221">
        <v>580.59511863179</v>
      </c>
      <c r="AU221">
        <v>16317.058158767501</v>
      </c>
      <c r="AV221" s="1">
        <v>7858.2545782694197</v>
      </c>
      <c r="AW221" s="1">
        <v>0.454236719565</v>
      </c>
      <c r="AX221">
        <v>5776.0522574073702</v>
      </c>
      <c r="AY221" s="1">
        <v>0.32961254963499997</v>
      </c>
      <c r="AZ221">
        <v>1311.3322792950601</v>
      </c>
      <c r="BA221">
        <v>7.3053510305E-2</v>
      </c>
      <c r="BB221">
        <v>2589.26589133076</v>
      </c>
      <c r="BC221" s="1">
        <v>0.14309722049000001</v>
      </c>
      <c r="BD221">
        <v>17534.905006302601</v>
      </c>
      <c r="BE221" s="1">
        <v>0.56453267060324697</v>
      </c>
      <c r="BF221">
        <v>0.21877401726987</v>
      </c>
      <c r="BG221">
        <v>0.16666666153189399</v>
      </c>
      <c r="BH221">
        <v>3.10326915867969E-2</v>
      </c>
      <c r="BI221">
        <v>1.8993959008191699E-2</v>
      </c>
    </row>
    <row r="222" spans="1:61" x14ac:dyDescent="0.35">
      <c r="A222" t="s">
        <v>1471</v>
      </c>
      <c r="B222" t="s">
        <v>845</v>
      </c>
      <c r="C222">
        <v>22.25</v>
      </c>
      <c r="D222">
        <v>310.34191318540701</v>
      </c>
      <c r="E222">
        <v>6204.2767307499998</v>
      </c>
      <c r="F222">
        <v>1.1809777484623901E-2</v>
      </c>
      <c r="G222">
        <v>0.36152272538725999</v>
      </c>
      <c r="H222">
        <v>2.05119281326376E-3</v>
      </c>
      <c r="I222">
        <v>0.120174264772251</v>
      </c>
      <c r="J222">
        <v>0.36915871485303298</v>
      </c>
      <c r="K222">
        <v>0.13849219095226101</v>
      </c>
      <c r="L222">
        <v>0.970159235176836</v>
      </c>
      <c r="M222">
        <v>6.1104929539283898E-2</v>
      </c>
      <c r="N222">
        <v>0.20656033464885801</v>
      </c>
      <c r="O222">
        <v>69985.511104980498</v>
      </c>
      <c r="P222" s="1">
        <v>0.26923801966582001</v>
      </c>
      <c r="Q222">
        <v>0.17955124842009601</v>
      </c>
      <c r="R222">
        <v>0.55121073191408398</v>
      </c>
      <c r="S222">
        <v>77.304000000000002</v>
      </c>
      <c r="T222">
        <v>92581.451301363995</v>
      </c>
      <c r="U222" s="1">
        <v>89.877304434676702</v>
      </c>
      <c r="V222">
        <v>152655.34147799801</v>
      </c>
      <c r="W222" s="1">
        <v>0.67622768882169604</v>
      </c>
      <c r="X222">
        <v>0.244995765047476</v>
      </c>
      <c r="Y222">
        <v>7.8776546130828295E-2</v>
      </c>
      <c r="Z222">
        <v>0.32377231117830402</v>
      </c>
      <c r="AA222">
        <v>152.65534147799801</v>
      </c>
      <c r="AB222">
        <v>5659.70880598852</v>
      </c>
      <c r="AC222" s="1">
        <v>583.14721165561298</v>
      </c>
      <c r="AD222">
        <v>84540.3813711603</v>
      </c>
      <c r="AE222" s="1" t="e">
        <v>#N/A</v>
      </c>
      <c r="AF222">
        <v>32071.3</v>
      </c>
      <c r="AG222" s="1">
        <v>45554.9258040809</v>
      </c>
      <c r="AH222" s="1">
        <v>58.800235973650402</v>
      </c>
      <c r="AI222">
        <v>32.791198191309199</v>
      </c>
      <c r="AJ222">
        <v>42.424302881425902</v>
      </c>
      <c r="AK222">
        <v>2.242</v>
      </c>
      <c r="AL222">
        <v>1.59970265</v>
      </c>
      <c r="AM222">
        <v>1.9491609999999999</v>
      </c>
      <c r="AN222">
        <v>7.1053212906563204E-2</v>
      </c>
      <c r="AO222" s="1">
        <v>1.15011705353614</v>
      </c>
      <c r="AP222">
        <v>2721.0224543700801</v>
      </c>
      <c r="AQ222" s="1">
        <v>4410.1993459411096</v>
      </c>
      <c r="AR222" s="1">
        <v>10408.9234335414</v>
      </c>
      <c r="AS222" s="1">
        <v>1507.7094755488099</v>
      </c>
      <c r="AT222">
        <v>790.36397574621401</v>
      </c>
      <c r="AU222">
        <v>19838.2186851476</v>
      </c>
      <c r="AV222" s="1">
        <v>10539.9603124075</v>
      </c>
      <c r="AW222" s="1">
        <v>0.49011177246499998</v>
      </c>
      <c r="AX222">
        <v>4944.1408679553797</v>
      </c>
      <c r="AY222" s="1">
        <v>0.23043226049500001</v>
      </c>
      <c r="AZ222">
        <v>1020.57134247763</v>
      </c>
      <c r="BA222">
        <v>4.8326469300000001E-2</v>
      </c>
      <c r="BB222">
        <v>5115.8302175141798</v>
      </c>
      <c r="BC222" s="1">
        <v>0.23112949773499999</v>
      </c>
      <c r="BD222">
        <v>21620.502740354699</v>
      </c>
      <c r="BE222" s="1">
        <v>0.55921111222642494</v>
      </c>
      <c r="BF222">
        <v>0.225991487200876</v>
      </c>
      <c r="BG222">
        <v>0.16959854567736701</v>
      </c>
      <c r="BH222">
        <v>3.2497823036160299E-2</v>
      </c>
      <c r="BI222">
        <v>1.27010318591722E-2</v>
      </c>
    </row>
    <row r="223" spans="1:61" x14ac:dyDescent="0.35">
      <c r="A223" t="s">
        <v>1472</v>
      </c>
      <c r="B223" t="s">
        <v>846</v>
      </c>
      <c r="C223">
        <v>33.700000000000003</v>
      </c>
      <c r="D223">
        <v>128.384523893855</v>
      </c>
      <c r="E223">
        <v>2963.1749691</v>
      </c>
      <c r="F223">
        <v>1.40448059692559E-2</v>
      </c>
      <c r="G223">
        <v>8.6736807533649901E-2</v>
      </c>
      <c r="H223">
        <v>2.63548443244105E-3</v>
      </c>
      <c r="I223">
        <v>0.105435429414001</v>
      </c>
      <c r="J223">
        <v>0.70050518992752397</v>
      </c>
      <c r="K223">
        <v>9.40353194035079E-2</v>
      </c>
      <c r="L223">
        <v>0.65739759683221299</v>
      </c>
      <c r="M223">
        <v>4.21660513675121E-2</v>
      </c>
      <c r="N223">
        <v>0.18131472096905599</v>
      </c>
      <c r="O223">
        <v>69147.575139545006</v>
      </c>
      <c r="P223" s="1">
        <v>0.19221235331587899</v>
      </c>
      <c r="Q223">
        <v>0.15415921751202899</v>
      </c>
      <c r="R223">
        <v>0.65362842917209096</v>
      </c>
      <c r="S223">
        <v>23.598500000000001</v>
      </c>
      <c r="T223">
        <v>93507.234839273995</v>
      </c>
      <c r="U223" s="1">
        <v>127.89942406984601</v>
      </c>
      <c r="V223">
        <v>200344.049764211</v>
      </c>
      <c r="W223" s="1">
        <v>0.75488244607569499</v>
      </c>
      <c r="X223">
        <v>0.194429203560815</v>
      </c>
      <c r="Y223">
        <v>5.0688350363489898E-2</v>
      </c>
      <c r="Z223">
        <v>0.24511755392430501</v>
      </c>
      <c r="AA223">
        <v>200.34404976421101</v>
      </c>
      <c r="AB223">
        <v>6051.8891419906804</v>
      </c>
      <c r="AC223" s="1">
        <v>670.33775721143195</v>
      </c>
      <c r="AD223">
        <v>137156.77744064201</v>
      </c>
      <c r="AE223" s="1" t="e">
        <v>#N/A</v>
      </c>
      <c r="AF223">
        <v>37860.724999999999</v>
      </c>
      <c r="AG223" s="1">
        <v>56988.847151208502</v>
      </c>
      <c r="AH223" s="1">
        <v>51.075769973674099</v>
      </c>
      <c r="AI223">
        <v>28.153683757126799</v>
      </c>
      <c r="AJ223">
        <v>34.787232911539398</v>
      </c>
      <c r="AK223">
        <v>1.6645000000000001</v>
      </c>
      <c r="AL223">
        <v>0.9494032</v>
      </c>
      <c r="AM223">
        <v>1.3688898</v>
      </c>
      <c r="AN223">
        <v>382.003711303138</v>
      </c>
      <c r="AO223" s="1">
        <v>1.05323318366995</v>
      </c>
      <c r="AP223">
        <v>1817.1612670703601</v>
      </c>
      <c r="AQ223" s="1">
        <v>2730.0891947631198</v>
      </c>
      <c r="AR223" s="1">
        <v>8964.9426690495293</v>
      </c>
      <c r="AS223" s="1">
        <v>1066.9170915345901</v>
      </c>
      <c r="AT223">
        <v>490.34130875679898</v>
      </c>
      <c r="AU223">
        <v>15069.4515311744</v>
      </c>
      <c r="AV223" s="1">
        <v>7659.6421282296797</v>
      </c>
      <c r="AW223" s="1">
        <v>0.46785637709</v>
      </c>
      <c r="AX223">
        <v>5514.63739250659</v>
      </c>
      <c r="AY223" s="1">
        <v>0.33632155301</v>
      </c>
      <c r="AZ223">
        <v>1029.55530828408</v>
      </c>
      <c r="BA223">
        <v>6.283459559E-2</v>
      </c>
      <c r="BB223">
        <v>2178.6540416113899</v>
      </c>
      <c r="BC223" s="1">
        <v>0.13298747428999999</v>
      </c>
      <c r="BD223">
        <v>16382.4888706317</v>
      </c>
      <c r="BE223" s="1">
        <v>0.55479392379332004</v>
      </c>
      <c r="BF223">
        <v>0.24418155308349801</v>
      </c>
      <c r="BG223">
        <v>0.15171311398924001</v>
      </c>
      <c r="BH223">
        <v>3.1543027115043198E-2</v>
      </c>
      <c r="BI223">
        <v>1.7768382018898101E-2</v>
      </c>
    </row>
    <row r="224" spans="1:61" x14ac:dyDescent="0.35">
      <c r="A224" t="s">
        <v>1473</v>
      </c>
      <c r="B224" t="s">
        <v>847</v>
      </c>
      <c r="C224">
        <v>94.1</v>
      </c>
      <c r="D224">
        <v>6.8209933308023203</v>
      </c>
      <c r="E224">
        <v>587.33584329999996</v>
      </c>
      <c r="F224" t="e">
        <v>#N/A</v>
      </c>
      <c r="G224">
        <v>4.3382060814633E-2</v>
      </c>
      <c r="H224" t="e">
        <v>#N/A</v>
      </c>
      <c r="I224">
        <v>3.6037817531406301E-2</v>
      </c>
      <c r="J224">
        <v>0.93116360479967097</v>
      </c>
      <c r="K224">
        <v>3.0810777977388799E-2</v>
      </c>
      <c r="L224">
        <v>0.44389135368413202</v>
      </c>
      <c r="M224" t="e">
        <v>#N/A</v>
      </c>
      <c r="N224">
        <v>0.162845600106584</v>
      </c>
      <c r="O224">
        <v>61821.003693583501</v>
      </c>
      <c r="P224" s="1">
        <v>0.21642969436279</v>
      </c>
      <c r="Q224">
        <v>0.177660902698175</v>
      </c>
      <c r="R224">
        <v>0.60590940293903495</v>
      </c>
      <c r="S224">
        <v>7.2454999999999998</v>
      </c>
      <c r="T224">
        <v>81488.653043461498</v>
      </c>
      <c r="U224" s="1">
        <v>84.908367778423397</v>
      </c>
      <c r="V224">
        <v>261623.74421672901</v>
      </c>
      <c r="W224" s="1">
        <v>0.82705276628869595</v>
      </c>
      <c r="X224">
        <v>5.1478794737438903E-2</v>
      </c>
      <c r="Y224">
        <v>0.121468438973865</v>
      </c>
      <c r="Z224">
        <v>0.17294723371130399</v>
      </c>
      <c r="AA224">
        <v>261.62374421672899</v>
      </c>
      <c r="AB224">
        <v>6301.4231014832903</v>
      </c>
      <c r="AC224" s="1">
        <v>604.48065091730598</v>
      </c>
      <c r="AD224">
        <v>194715.107140571</v>
      </c>
      <c r="AE224" s="1" t="e">
        <v>#N/A</v>
      </c>
      <c r="AF224">
        <v>41191.974999999999</v>
      </c>
      <c r="AG224" s="1">
        <v>65509.976621918198</v>
      </c>
      <c r="AH224" s="1">
        <v>34.932898935715201</v>
      </c>
      <c r="AI224">
        <v>20.660179811939098</v>
      </c>
      <c r="AJ224">
        <v>23.178376591577699</v>
      </c>
      <c r="AK224">
        <v>1.1000000000000001</v>
      </c>
      <c r="AL224">
        <v>0.71335504999999999</v>
      </c>
      <c r="AM224">
        <v>0.95716235000000005</v>
      </c>
      <c r="AN224">
        <v>2004.6317822057999</v>
      </c>
      <c r="AO224" s="1">
        <v>1.3958400850018</v>
      </c>
      <c r="AP224">
        <v>2585.65663735415</v>
      </c>
      <c r="AQ224" s="1">
        <v>3747.56695794098</v>
      </c>
      <c r="AR224" s="1">
        <v>9304.6287350185703</v>
      </c>
      <c r="AS224" s="1">
        <v>900.47673722852301</v>
      </c>
      <c r="AT224">
        <v>520.42990432962699</v>
      </c>
      <c r="AU224">
        <v>17058.758971871801</v>
      </c>
      <c r="AV224" s="1">
        <v>9672.7449865616109</v>
      </c>
      <c r="AW224" s="1">
        <v>0.486755723305</v>
      </c>
      <c r="AX224">
        <v>7052.4194278668101</v>
      </c>
      <c r="AY224" s="1">
        <v>0.34196616901499999</v>
      </c>
      <c r="AZ224">
        <v>1768.4136456067099</v>
      </c>
      <c r="BA224">
        <v>8.7078242084999993E-2</v>
      </c>
      <c r="BB224">
        <v>1700.97937696332</v>
      </c>
      <c r="BC224" s="1">
        <v>8.4199865575000005E-2</v>
      </c>
      <c r="BD224">
        <v>20194.557436998399</v>
      </c>
      <c r="BE224" s="1">
        <v>0.53208524403028601</v>
      </c>
      <c r="BF224">
        <v>0.235013608071133</v>
      </c>
      <c r="BG224">
        <v>0.16184948328796001</v>
      </c>
      <c r="BH224">
        <v>4.1487824392531202E-2</v>
      </c>
      <c r="BI224">
        <v>2.95638402180897E-2</v>
      </c>
    </row>
    <row r="225" spans="1:61" x14ac:dyDescent="0.35">
      <c r="A225" t="s">
        <v>1474</v>
      </c>
      <c r="B225" t="s">
        <v>848</v>
      </c>
      <c r="C225">
        <v>94.35</v>
      </c>
      <c r="D225">
        <v>8.8822746168266296</v>
      </c>
      <c r="E225">
        <v>744.60233704999996</v>
      </c>
      <c r="F225">
        <v>2.37136802801345E-2</v>
      </c>
      <c r="G225" t="e">
        <v>#N/A</v>
      </c>
      <c r="H225" t="e">
        <v>#N/A</v>
      </c>
      <c r="I225">
        <v>3.0262623840813501E-2</v>
      </c>
      <c r="J225">
        <v>0.93405713397549395</v>
      </c>
      <c r="K225">
        <v>2.8164890706646399E-2</v>
      </c>
      <c r="L225">
        <v>0.412929575828618</v>
      </c>
      <c r="M225">
        <v>2.2399519500295E-2</v>
      </c>
      <c r="N225">
        <v>0.16064366992436099</v>
      </c>
      <c r="O225">
        <v>61680.0252556985</v>
      </c>
      <c r="P225" s="1">
        <v>0.23550002489880301</v>
      </c>
      <c r="Q225">
        <v>0.20395602551609099</v>
      </c>
      <c r="R225">
        <v>0.560543949585107</v>
      </c>
      <c r="S225">
        <v>8.8904999999999994</v>
      </c>
      <c r="T225">
        <v>76999.575843974002</v>
      </c>
      <c r="U225" s="1">
        <v>89.250920099915007</v>
      </c>
      <c r="V225">
        <v>279562.63948750199</v>
      </c>
      <c r="W225" s="1">
        <v>0.80048748544564496</v>
      </c>
      <c r="X225">
        <v>4.4092667612913299E-2</v>
      </c>
      <c r="Y225">
        <v>0.15541984694144201</v>
      </c>
      <c r="Z225">
        <v>0.19951251455435501</v>
      </c>
      <c r="AA225">
        <v>279.562639487502</v>
      </c>
      <c r="AB225">
        <v>7247.2888819377804</v>
      </c>
      <c r="AC225" s="1">
        <v>628.47850294507998</v>
      </c>
      <c r="AD225">
        <v>210698.52160640099</v>
      </c>
      <c r="AE225" s="1" t="e">
        <v>#N/A</v>
      </c>
      <c r="AF225">
        <v>42744.425000000003</v>
      </c>
      <c r="AG225" s="1">
        <v>69563.857081890499</v>
      </c>
      <c r="AH225" s="1">
        <v>34.474969148634599</v>
      </c>
      <c r="AI225">
        <v>21.500234962125901</v>
      </c>
      <c r="AJ225">
        <v>24.081330195505402</v>
      </c>
      <c r="AK225">
        <v>1.7549999999999999</v>
      </c>
      <c r="AL225">
        <v>0.86712060000000002</v>
      </c>
      <c r="AM225">
        <v>1.3643080000000001</v>
      </c>
      <c r="AN225">
        <v>2069.68142075065</v>
      </c>
      <c r="AO225">
        <v>1.3644487397059299</v>
      </c>
      <c r="AP225">
        <v>2345.6517969812699</v>
      </c>
      <c r="AQ225" s="1">
        <v>3674.0108233649498</v>
      </c>
      <c r="AR225" s="1">
        <v>9189.5593941761708</v>
      </c>
      <c r="AS225" s="1">
        <v>878.96277372248699</v>
      </c>
      <c r="AT225">
        <v>521.94364964104295</v>
      </c>
      <c r="AU225">
        <v>16610.128437885902</v>
      </c>
      <c r="AV225" s="1">
        <v>8462.9715809054105</v>
      </c>
      <c r="AW225" s="1">
        <v>0.44904413561000001</v>
      </c>
      <c r="AX225">
        <v>7728.8203262746802</v>
      </c>
      <c r="AY225" s="1">
        <v>0.38870696227500001</v>
      </c>
      <c r="AZ225">
        <v>1779.3269743031001</v>
      </c>
      <c r="BA225">
        <v>9.2526600079999993E-2</v>
      </c>
      <c r="BB225">
        <v>1331.44504339323</v>
      </c>
      <c r="BC225" s="1">
        <v>6.9722302025000002E-2</v>
      </c>
      <c r="BD225">
        <v>19302.563924876398</v>
      </c>
      <c r="BE225" s="1">
        <v>0.52714986106535799</v>
      </c>
      <c r="BF225">
        <v>0.22878918318137101</v>
      </c>
      <c r="BG225">
        <v>0.17325787556323299</v>
      </c>
      <c r="BH225">
        <v>4.1290423379957503E-2</v>
      </c>
      <c r="BI225">
        <v>2.9512656810080602E-2</v>
      </c>
    </row>
    <row r="226" spans="1:61" x14ac:dyDescent="0.35">
      <c r="A226" t="s">
        <v>1475</v>
      </c>
      <c r="B226" t="s">
        <v>849</v>
      </c>
      <c r="C226">
        <v>185.8</v>
      </c>
      <c r="D226">
        <v>7.9648767001461804</v>
      </c>
      <c r="E226">
        <v>1288.5676914999999</v>
      </c>
      <c r="F226" t="e">
        <v>#N/A</v>
      </c>
      <c r="G226">
        <v>1.48955783894853E-2</v>
      </c>
      <c r="H226" t="e">
        <v>#N/A</v>
      </c>
      <c r="I226">
        <v>3.0101039224760501E-2</v>
      </c>
      <c r="J226">
        <v>0.92631608598473203</v>
      </c>
      <c r="K226">
        <v>3.4645295715732799E-2</v>
      </c>
      <c r="L226">
        <v>0.586848785601498</v>
      </c>
      <c r="M226">
        <v>1.4676817270359801E-2</v>
      </c>
      <c r="N226">
        <v>0.16890660271685401</v>
      </c>
      <c r="O226">
        <v>62887.335647671003</v>
      </c>
      <c r="P226" s="1">
        <v>0.19180834674900299</v>
      </c>
      <c r="Q226">
        <v>0.17041949110002699</v>
      </c>
      <c r="R226">
        <v>0.63777216215096999</v>
      </c>
      <c r="S226">
        <v>13.045999999999999</v>
      </c>
      <c r="T226">
        <v>83730.430295804501</v>
      </c>
      <c r="U226" s="1">
        <v>107.101213034281</v>
      </c>
      <c r="V226">
        <v>246204.60814004799</v>
      </c>
      <c r="W226" s="1">
        <v>0.74693550458928704</v>
      </c>
      <c r="X226">
        <v>7.9242931831893598E-2</v>
      </c>
      <c r="Y226">
        <v>0.173821563578819</v>
      </c>
      <c r="Z226">
        <v>0.25306449541071302</v>
      </c>
      <c r="AA226">
        <v>246.20460814004801</v>
      </c>
      <c r="AB226">
        <v>6428.12242243745</v>
      </c>
      <c r="AC226" s="1">
        <v>535.29982017087605</v>
      </c>
      <c r="AD226">
        <v>196853.85017999701</v>
      </c>
      <c r="AE226" s="1" t="e">
        <v>#N/A</v>
      </c>
      <c r="AF226">
        <v>38953.974999999999</v>
      </c>
      <c r="AG226" s="1">
        <v>60256.557621237102</v>
      </c>
      <c r="AH226" s="1">
        <v>29.685825227730799</v>
      </c>
      <c r="AI226">
        <v>21.235673370262202</v>
      </c>
      <c r="AJ226">
        <v>22.868445291934002</v>
      </c>
      <c r="AK226">
        <v>1.46</v>
      </c>
      <c r="AL226">
        <v>0.99255455000000004</v>
      </c>
      <c r="AM226">
        <v>1.2599774500000001</v>
      </c>
      <c r="AN226">
        <v>780.84183869896299</v>
      </c>
      <c r="AO226" s="1">
        <v>1.12126900259203</v>
      </c>
      <c r="AP226">
        <v>2110.3628350342801</v>
      </c>
      <c r="AQ226" s="1">
        <v>3709.4065525122701</v>
      </c>
      <c r="AR226" s="1">
        <v>9135.8772389928108</v>
      </c>
      <c r="AS226" s="1">
        <v>1004.7557821612299</v>
      </c>
      <c r="AT226">
        <v>496.03303875075397</v>
      </c>
      <c r="AU226">
        <v>16456.435447451298</v>
      </c>
      <c r="AV226" s="1">
        <v>8596.8992457662807</v>
      </c>
      <c r="AW226" s="1">
        <v>0.48235394649500002</v>
      </c>
      <c r="AX226">
        <v>5692.5090661361</v>
      </c>
      <c r="AY226" s="1">
        <v>0.31699657234</v>
      </c>
      <c r="AZ226">
        <v>1296.4709200495299</v>
      </c>
      <c r="BA226">
        <v>7.1819744830000004E-2</v>
      </c>
      <c r="BB226">
        <v>2335.4037230823401</v>
      </c>
      <c r="BC226" s="1">
        <v>0.128829736335</v>
      </c>
      <c r="BD226">
        <v>17921.282955034199</v>
      </c>
      <c r="BE226" s="1">
        <v>0.54448501475885203</v>
      </c>
      <c r="BF226">
        <v>0.25164999339108601</v>
      </c>
      <c r="BG226">
        <v>0.13714956446288201</v>
      </c>
      <c r="BH226">
        <v>4.8050237523082601E-2</v>
      </c>
      <c r="BI226">
        <v>1.8665189864097799E-2</v>
      </c>
    </row>
    <row r="227" spans="1:61" x14ac:dyDescent="0.35">
      <c r="A227" t="s">
        <v>1476</v>
      </c>
      <c r="B227" t="s">
        <v>850</v>
      </c>
      <c r="C227">
        <v>23.8</v>
      </c>
      <c r="D227">
        <v>104.450933475075</v>
      </c>
      <c r="E227">
        <v>1830.00759655</v>
      </c>
      <c r="F227">
        <v>2.0174070446910101E-2</v>
      </c>
      <c r="G227">
        <v>4.1464250422313498E-2</v>
      </c>
      <c r="H227" t="e">
        <v>#N/A</v>
      </c>
      <c r="I227">
        <v>8.2702637656093203E-2</v>
      </c>
      <c r="J227">
        <v>0.79839814682558896</v>
      </c>
      <c r="K227">
        <v>6.12590683308619E-2</v>
      </c>
      <c r="L227">
        <v>0.47857422882566297</v>
      </c>
      <c r="M227">
        <v>2.83916022903399E-2</v>
      </c>
      <c r="N227">
        <v>0.160326167083813</v>
      </c>
      <c r="O227">
        <v>70480.813339409506</v>
      </c>
      <c r="P227" s="1">
        <v>0.18616995735162101</v>
      </c>
      <c r="Q227">
        <v>0.14410909649169301</v>
      </c>
      <c r="R227">
        <v>0.66972094615668598</v>
      </c>
      <c r="S227">
        <v>15.147500000000001</v>
      </c>
      <c r="T227">
        <v>90816.069295655499</v>
      </c>
      <c r="U227" s="1">
        <v>125.12847409431799</v>
      </c>
      <c r="V227">
        <v>256136.37148155301</v>
      </c>
      <c r="W227" s="1">
        <v>0.73790741070535404</v>
      </c>
      <c r="X227">
        <v>0.210853399368119</v>
      </c>
      <c r="Y227">
        <v>5.1239189926526402E-2</v>
      </c>
      <c r="Z227">
        <v>0.26209258929464602</v>
      </c>
      <c r="AA227">
        <v>256.136371481553</v>
      </c>
      <c r="AB227">
        <v>8643.9861836499604</v>
      </c>
      <c r="AC227" s="1">
        <v>807.26473473964904</v>
      </c>
      <c r="AD227">
        <v>189337.94396672701</v>
      </c>
      <c r="AE227" s="1" t="e">
        <v>#N/A</v>
      </c>
      <c r="AF227">
        <v>41469.824999999997</v>
      </c>
      <c r="AG227" s="1">
        <v>67384.7626508494</v>
      </c>
      <c r="AH227" s="1">
        <v>57.622261971684402</v>
      </c>
      <c r="AI227">
        <v>29.579367709354099</v>
      </c>
      <c r="AJ227">
        <v>40.325940210911902</v>
      </c>
      <c r="AK227">
        <v>1.8774999999999999</v>
      </c>
      <c r="AL227">
        <v>1.0852733000000001</v>
      </c>
      <c r="AM227">
        <v>1.5790374</v>
      </c>
      <c r="AN227">
        <v>87.284122054471595</v>
      </c>
      <c r="AO227" s="1">
        <v>0.97470981354475295</v>
      </c>
      <c r="AP227">
        <v>2014.36484776117</v>
      </c>
      <c r="AQ227" s="1">
        <v>3003.1139636203702</v>
      </c>
      <c r="AR227" s="1">
        <v>8866.4286675875301</v>
      </c>
      <c r="AS227" s="1">
        <v>1022.1522711909601</v>
      </c>
      <c r="AT227">
        <v>460.408517996108</v>
      </c>
      <c r="AU227">
        <v>15366.468268156101</v>
      </c>
      <c r="AV227" s="1">
        <v>6095.6061279962996</v>
      </c>
      <c r="AW227" s="1">
        <v>0.37159910748500002</v>
      </c>
      <c r="AX227">
        <v>7795.9432444112399</v>
      </c>
      <c r="AY227" s="1">
        <v>0.45770994168500001</v>
      </c>
      <c r="AZ227">
        <v>1318.1317788270101</v>
      </c>
      <c r="BA227">
        <v>7.7226986334999997E-2</v>
      </c>
      <c r="BB227">
        <v>1550.51354317966</v>
      </c>
      <c r="BC227" s="1">
        <v>9.3463964484999995E-2</v>
      </c>
      <c r="BD227">
        <v>16760.1946944142</v>
      </c>
      <c r="BE227" s="1">
        <v>0.54660271667897797</v>
      </c>
      <c r="BF227">
        <v>0.234167217324424</v>
      </c>
      <c r="BG227">
        <v>0.166827555690853</v>
      </c>
      <c r="BH227">
        <v>3.2472754524238603E-2</v>
      </c>
      <c r="BI227">
        <v>1.9929755781506801E-2</v>
      </c>
    </row>
    <row r="228" spans="1:61" x14ac:dyDescent="0.35">
      <c r="A228" t="s">
        <v>1477</v>
      </c>
      <c r="B228" t="s">
        <v>851</v>
      </c>
      <c r="C228">
        <v>64.75</v>
      </c>
      <c r="D228">
        <v>18.517494166306498</v>
      </c>
      <c r="E228">
        <v>1059.7892197000001</v>
      </c>
      <c r="F228">
        <v>2.5447494625490799E-2</v>
      </c>
      <c r="G228">
        <v>1.6184443054674601E-2</v>
      </c>
      <c r="H228" t="e">
        <v>#N/A</v>
      </c>
      <c r="I228">
        <v>5.98577308940276E-2</v>
      </c>
      <c r="J228">
        <v>0.885851117451388</v>
      </c>
      <c r="K228">
        <v>3.9824412267716998E-2</v>
      </c>
      <c r="L228">
        <v>0.462796006119712</v>
      </c>
      <c r="M228">
        <v>1.55205918953632E-2</v>
      </c>
      <c r="N228">
        <v>0.15628750321542401</v>
      </c>
      <c r="O228">
        <v>63113.748301560503</v>
      </c>
      <c r="P228" s="1">
        <v>0.19437622473757701</v>
      </c>
      <c r="Q228">
        <v>0.16913100642031101</v>
      </c>
      <c r="R228">
        <v>0.63649276884211203</v>
      </c>
      <c r="S228">
        <v>10.0495</v>
      </c>
      <c r="T228">
        <v>82071.640369752</v>
      </c>
      <c r="U228" s="1">
        <v>108.90348900053201</v>
      </c>
      <c r="V228">
        <v>278875.039332118</v>
      </c>
      <c r="W228" s="1">
        <v>0.77314067109582496</v>
      </c>
      <c r="X228">
        <v>0.13328766761609301</v>
      </c>
      <c r="Y228">
        <v>9.3571661288082295E-2</v>
      </c>
      <c r="Z228">
        <v>0.22685932890417501</v>
      </c>
      <c r="AA228">
        <v>278.87503933211798</v>
      </c>
      <c r="AB228">
        <v>7246.2140902412402</v>
      </c>
      <c r="AC228" s="1">
        <v>741.08015622849302</v>
      </c>
      <c r="AD228">
        <v>205378.381696848</v>
      </c>
      <c r="AE228" s="1" t="e">
        <v>#N/A</v>
      </c>
      <c r="AF228">
        <v>41217.175000000003</v>
      </c>
      <c r="AG228" s="1">
        <v>67919.760905787101</v>
      </c>
      <c r="AH228" s="1">
        <v>41.812809006030001</v>
      </c>
      <c r="AI228">
        <v>23.317946173783898</v>
      </c>
      <c r="AJ228">
        <v>29.3152091409322</v>
      </c>
      <c r="AK228">
        <v>2.0249999999999999</v>
      </c>
      <c r="AL228">
        <v>1.37761695</v>
      </c>
      <c r="AM228">
        <v>1.8175514500000001</v>
      </c>
      <c r="AN228">
        <v>1518.88676415442</v>
      </c>
      <c r="AO228" s="1">
        <v>1.2204487824551999</v>
      </c>
      <c r="AP228">
        <v>2048.17418000518</v>
      </c>
      <c r="AQ228" s="1">
        <v>3016.7379773395401</v>
      </c>
      <c r="AR228" s="1">
        <v>8873.3829853356001</v>
      </c>
      <c r="AS228" s="1">
        <v>1034.4877452527801</v>
      </c>
      <c r="AT228">
        <v>531.59233182264495</v>
      </c>
      <c r="AU228">
        <v>15504.375219755801</v>
      </c>
      <c r="AV228" s="1">
        <v>6992.1245057585302</v>
      </c>
      <c r="AW228" s="1">
        <v>0.39310859166000001</v>
      </c>
      <c r="AX228">
        <v>7630.4077874955001</v>
      </c>
      <c r="AY228" s="1">
        <v>0.42203755765000001</v>
      </c>
      <c r="AZ228">
        <v>1693.8298807989599</v>
      </c>
      <c r="BA228">
        <v>9.1625507519999996E-2</v>
      </c>
      <c r="BB228">
        <v>1664.3758725032501</v>
      </c>
      <c r="BC228" s="1">
        <v>9.3228343130000002E-2</v>
      </c>
      <c r="BD228">
        <v>17980.738046556198</v>
      </c>
      <c r="BE228" s="1">
        <v>0.54865549432080796</v>
      </c>
      <c r="BF228">
        <v>0.230273046389393</v>
      </c>
      <c r="BG228">
        <v>0.16632702698802801</v>
      </c>
      <c r="BH228">
        <v>3.1833257553575897E-2</v>
      </c>
      <c r="BI228">
        <v>2.29111747481952E-2</v>
      </c>
    </row>
    <row r="229" spans="1:61" x14ac:dyDescent="0.35">
      <c r="A229" t="s">
        <v>1478</v>
      </c>
      <c r="B229" t="s">
        <v>852</v>
      </c>
      <c r="C229">
        <v>76.55</v>
      </c>
      <c r="D229">
        <v>39.228013575578998</v>
      </c>
      <c r="E229">
        <v>2507.1428182499999</v>
      </c>
      <c r="F229">
        <v>2.1134643560858701E-2</v>
      </c>
      <c r="G229">
        <v>2.1757708592289201E-2</v>
      </c>
      <c r="H229">
        <v>2.7507736462314501E-3</v>
      </c>
      <c r="I229">
        <v>4.3722064763661597E-2</v>
      </c>
      <c r="J229">
        <v>0.87898039635821101</v>
      </c>
      <c r="K229">
        <v>3.6541199918938401E-2</v>
      </c>
      <c r="L229">
        <v>0.20905780454983</v>
      </c>
      <c r="M229">
        <v>2.9275467978403701E-2</v>
      </c>
      <c r="N229">
        <v>0.1169590264282</v>
      </c>
      <c r="O229">
        <v>74008.706008164998</v>
      </c>
      <c r="P229" s="1">
        <v>0.166834022024131</v>
      </c>
      <c r="Q229">
        <v>0.170125945888951</v>
      </c>
      <c r="R229">
        <v>0.66304003208691797</v>
      </c>
      <c r="S229">
        <v>17.236499999999999</v>
      </c>
      <c r="T229">
        <v>101675.109396752</v>
      </c>
      <c r="U229" s="1">
        <v>147.41790577823599</v>
      </c>
      <c r="V229">
        <v>363182.30306989298</v>
      </c>
      <c r="W229" s="1">
        <v>0.85359217103845797</v>
      </c>
      <c r="X229">
        <v>9.2549154538865697E-2</v>
      </c>
      <c r="Y229">
        <v>5.3858674422676597E-2</v>
      </c>
      <c r="Z229">
        <v>0.146407828961542</v>
      </c>
      <c r="AA229">
        <v>363.18230306989301</v>
      </c>
      <c r="AB229">
        <v>9787.9249551703706</v>
      </c>
      <c r="AC229" s="1">
        <v>1050.1822413811301</v>
      </c>
      <c r="AD229">
        <v>277760.79792360199</v>
      </c>
      <c r="AE229" s="1" t="e">
        <v>#N/A</v>
      </c>
      <c r="AF229">
        <v>57889.4</v>
      </c>
      <c r="AG229" s="1">
        <v>119239.232892138</v>
      </c>
      <c r="AH229" s="1">
        <v>51.384467081680697</v>
      </c>
      <c r="AI229">
        <v>25.057808308102199</v>
      </c>
      <c r="AJ229">
        <v>30.067462842839401</v>
      </c>
      <c r="AK229">
        <v>1.9690000000000001</v>
      </c>
      <c r="AL229">
        <v>1.44233905</v>
      </c>
      <c r="AM229">
        <v>1.7306636500000001</v>
      </c>
      <c r="AN229">
        <v>1294.07375435631</v>
      </c>
      <c r="AO229" s="1">
        <v>0.79247086712239101</v>
      </c>
      <c r="AP229">
        <v>1877.2365827240999</v>
      </c>
      <c r="AQ229" s="1">
        <v>2973.0867392441801</v>
      </c>
      <c r="AR229" s="1">
        <v>8264.8146650334402</v>
      </c>
      <c r="AS229" s="1">
        <v>907.39701882596398</v>
      </c>
      <c r="AT229" s="1">
        <v>509.28615368086298</v>
      </c>
      <c r="AU229">
        <v>14531.821159508499</v>
      </c>
      <c r="AV229" s="1">
        <v>3891.2789539935902</v>
      </c>
      <c r="AW229" s="1">
        <v>0.25268926938500003</v>
      </c>
      <c r="AX229">
        <v>9647.9621163935299</v>
      </c>
      <c r="AY229" s="1">
        <v>0.59631278790999998</v>
      </c>
      <c r="AZ229">
        <v>1577.05357132581</v>
      </c>
      <c r="BA229">
        <v>9.9521674739999996E-2</v>
      </c>
      <c r="BB229">
        <v>803.38977291703497</v>
      </c>
      <c r="BC229" s="1">
        <v>5.1476267950000001E-2</v>
      </c>
      <c r="BD229">
        <v>15919.684414629901</v>
      </c>
      <c r="BE229" s="1">
        <v>0.56741271613640598</v>
      </c>
      <c r="BF229">
        <v>0.22779512797293999</v>
      </c>
      <c r="BG229">
        <v>0.15104550464184599</v>
      </c>
      <c r="BH229">
        <v>3.7464304244351002E-2</v>
      </c>
      <c r="BI229">
        <v>1.62823470044571E-2</v>
      </c>
    </row>
    <row r="230" spans="1:61" x14ac:dyDescent="0.35">
      <c r="A230" t="s">
        <v>1479</v>
      </c>
      <c r="B230" t="s">
        <v>853</v>
      </c>
      <c r="C230">
        <v>125.8</v>
      </c>
      <c r="D230">
        <v>12.1848049589473</v>
      </c>
      <c r="E230">
        <v>1438.4323984499999</v>
      </c>
      <c r="F230">
        <v>6.0882968369708797E-3</v>
      </c>
      <c r="G230">
        <v>9.8857647586925897E-3</v>
      </c>
      <c r="H230" t="e">
        <v>#N/A</v>
      </c>
      <c r="I230">
        <v>2.5285598953764501E-2</v>
      </c>
      <c r="J230">
        <v>0.93556207100920397</v>
      </c>
      <c r="K230">
        <v>3.0364403401077301E-2</v>
      </c>
      <c r="L230">
        <v>0.39728488605726098</v>
      </c>
      <c r="M230" t="e">
        <v>#N/A</v>
      </c>
      <c r="N230">
        <v>0.153249024219482</v>
      </c>
      <c r="O230">
        <v>65110.641438282502</v>
      </c>
      <c r="P230" s="1">
        <v>0.20744690599628399</v>
      </c>
      <c r="Q230">
        <v>0.15435010660171899</v>
      </c>
      <c r="R230">
        <v>0.63820298740199699</v>
      </c>
      <c r="S230">
        <v>13.7865</v>
      </c>
      <c r="T230">
        <v>84750.276977243993</v>
      </c>
      <c r="U230" s="1">
        <v>109.00225212207999</v>
      </c>
      <c r="V230">
        <v>270010.02922220097</v>
      </c>
      <c r="W230" s="1">
        <v>0.82987795293211697</v>
      </c>
      <c r="X230">
        <v>6.9981273999280197E-2</v>
      </c>
      <c r="Y230">
        <v>0.100140773068603</v>
      </c>
      <c r="Z230">
        <v>0.170122047067883</v>
      </c>
      <c r="AA230">
        <v>270.01002922220101</v>
      </c>
      <c r="AB230">
        <v>6304.7709307303203</v>
      </c>
      <c r="AC230" s="1">
        <v>640.53350979198899</v>
      </c>
      <c r="AD230">
        <v>206882.720663852</v>
      </c>
      <c r="AE230" s="1" t="e">
        <v>#N/A</v>
      </c>
      <c r="AF230">
        <v>44052.6</v>
      </c>
      <c r="AG230" s="1">
        <v>70387.872613526997</v>
      </c>
      <c r="AH230" s="1">
        <v>36.247898389164</v>
      </c>
      <c r="AI230">
        <v>21.5352191075396</v>
      </c>
      <c r="AJ230">
        <v>23.194265410159801</v>
      </c>
      <c r="AK230">
        <v>2.0575000000000001</v>
      </c>
      <c r="AL230">
        <v>0.99657340000000005</v>
      </c>
      <c r="AM230">
        <v>1.43741465</v>
      </c>
      <c r="AN230">
        <v>1576.9707608277799</v>
      </c>
      <c r="AO230" s="1">
        <v>1.2265821539747099</v>
      </c>
      <c r="AP230">
        <v>1982.3521632107299</v>
      </c>
      <c r="AQ230" s="1">
        <v>3063.74441152495</v>
      </c>
      <c r="AR230" s="1">
        <v>8439.2635190852907</v>
      </c>
      <c r="AS230" s="1">
        <v>873.400013579595</v>
      </c>
      <c r="AT230">
        <v>334.83221780128201</v>
      </c>
      <c r="AU230">
        <v>14693.5923252018</v>
      </c>
      <c r="AV230" s="1">
        <v>7022.9720574458297</v>
      </c>
      <c r="AW230" s="1">
        <v>0.42758215465999999</v>
      </c>
      <c r="AX230">
        <v>6999.5746833337298</v>
      </c>
      <c r="AY230" s="1">
        <v>0.41907665599499999</v>
      </c>
      <c r="AZ230">
        <v>1362.41652702482</v>
      </c>
      <c r="BA230">
        <v>8.1434753984999997E-2</v>
      </c>
      <c r="BB230">
        <v>1183.6237934855601</v>
      </c>
      <c r="BC230" s="1">
        <v>7.1906435355000006E-2</v>
      </c>
      <c r="BD230">
        <v>16568.587061289902</v>
      </c>
      <c r="BE230" s="1">
        <v>0.54923591488461998</v>
      </c>
      <c r="BF230">
        <v>0.23756893048160099</v>
      </c>
      <c r="BG230">
        <v>0.15190866378864401</v>
      </c>
      <c r="BH230">
        <v>4.3348482010716997E-2</v>
      </c>
      <c r="BI230">
        <v>1.79380088344182E-2</v>
      </c>
    </row>
    <row r="231" spans="1:61" x14ac:dyDescent="0.35">
      <c r="A231" t="s">
        <v>1480</v>
      </c>
      <c r="B231" t="s">
        <v>854</v>
      </c>
      <c r="C231">
        <v>32.450000000000003</v>
      </c>
      <c r="D231">
        <v>251.935736840468</v>
      </c>
      <c r="E231">
        <v>7994.8572592500004</v>
      </c>
      <c r="F231">
        <v>9.1959480852349798E-2</v>
      </c>
      <c r="G231">
        <v>0.104879493719196</v>
      </c>
      <c r="H231">
        <v>2.4634623486704402E-3</v>
      </c>
      <c r="I231">
        <v>6.2479039760224397E-2</v>
      </c>
      <c r="J231">
        <v>0.67774408768945205</v>
      </c>
      <c r="K231">
        <v>6.1461913647541097E-2</v>
      </c>
      <c r="L231">
        <v>0.26972760670810703</v>
      </c>
      <c r="M231">
        <v>5.3288618167004399E-2</v>
      </c>
      <c r="N231">
        <v>0.137886942305566</v>
      </c>
      <c r="O231">
        <v>83254.188814267996</v>
      </c>
      <c r="P231" s="1">
        <v>0.182117444316445</v>
      </c>
      <c r="Q231">
        <v>0.16423765469931201</v>
      </c>
      <c r="R231">
        <v>0.65364490098424299</v>
      </c>
      <c r="S231">
        <v>51.4405</v>
      </c>
      <c r="T231">
        <v>109909.312005003</v>
      </c>
      <c r="U231" s="1">
        <v>163.920908337002</v>
      </c>
      <c r="V231">
        <v>307912.55529957201</v>
      </c>
      <c r="W231" s="1">
        <v>0.79033243869000103</v>
      </c>
      <c r="X231">
        <v>0.182965785505106</v>
      </c>
      <c r="Y231">
        <v>2.67017758048925E-2</v>
      </c>
      <c r="Z231">
        <v>0.209667561309999</v>
      </c>
      <c r="AA231">
        <v>307.91255529957198</v>
      </c>
      <c r="AB231">
        <v>11439.055458480299</v>
      </c>
      <c r="AC231" s="1">
        <v>995.93805370709902</v>
      </c>
      <c r="AD231">
        <v>244329.643705611</v>
      </c>
      <c r="AE231" s="1" t="e">
        <v>#N/A</v>
      </c>
      <c r="AF231">
        <v>57089.474999999999</v>
      </c>
      <c r="AG231" s="1">
        <v>113710.575926486</v>
      </c>
      <c r="AH231" s="1">
        <v>74.640337137679893</v>
      </c>
      <c r="AI231">
        <v>34.220416756667099</v>
      </c>
      <c r="AJ231">
        <v>43.940531730206096</v>
      </c>
      <c r="AK231">
        <v>1.982</v>
      </c>
      <c r="AL231">
        <v>1.2545776</v>
      </c>
      <c r="AM231">
        <v>1.5156303499999999</v>
      </c>
      <c r="AN231">
        <v>209.295297747615</v>
      </c>
      <c r="AO231" s="1">
        <v>0.78136787012783004</v>
      </c>
      <c r="AP231">
        <v>1872.8028912326099</v>
      </c>
      <c r="AQ231" s="1">
        <v>2664.4321247688299</v>
      </c>
      <c r="AR231" s="1">
        <v>9306.64285479723</v>
      </c>
      <c r="AS231" s="1">
        <v>1176.2467762751801</v>
      </c>
      <c r="AT231">
        <v>466.74918032250901</v>
      </c>
      <c r="AU231">
        <v>15486.873827396301</v>
      </c>
      <c r="AV231" s="1">
        <v>3654.2208067533202</v>
      </c>
      <c r="AW231" s="1">
        <v>0.22949085559999999</v>
      </c>
      <c r="AX231">
        <v>10093.4648858246</v>
      </c>
      <c r="AY231" s="1">
        <v>0.61803314150999999</v>
      </c>
      <c r="AZ231">
        <v>1465.45075454375</v>
      </c>
      <c r="BA231">
        <v>9.1344654390000002E-2</v>
      </c>
      <c r="BB231">
        <v>985.28100534217003</v>
      </c>
      <c r="BC231" s="1">
        <v>6.1131348500000002E-2</v>
      </c>
      <c r="BD231">
        <v>16198.4174524639</v>
      </c>
      <c r="BE231" s="1">
        <v>0.59474530760531097</v>
      </c>
      <c r="BF231">
        <v>0.23461527046130401</v>
      </c>
      <c r="BG231">
        <v>0.12135992334802</v>
      </c>
      <c r="BH231">
        <v>3.0696709444557199E-2</v>
      </c>
      <c r="BI231">
        <v>1.8582789140807798E-2</v>
      </c>
    </row>
    <row r="232" spans="1:61" x14ac:dyDescent="0.35">
      <c r="A232" t="s">
        <v>1481</v>
      </c>
      <c r="B232" t="s">
        <v>855</v>
      </c>
      <c r="C232">
        <v>117.6</v>
      </c>
      <c r="D232">
        <v>17.794840407088799</v>
      </c>
      <c r="E232">
        <v>1719.6932086500001</v>
      </c>
      <c r="F232">
        <v>1.9144490686228199E-2</v>
      </c>
      <c r="G232">
        <v>1.41025379944492E-2</v>
      </c>
      <c r="H232" t="e">
        <v>#N/A</v>
      </c>
      <c r="I232">
        <v>4.3700285531788202E-2</v>
      </c>
      <c r="J232">
        <v>0.89081656196763803</v>
      </c>
      <c r="K232">
        <v>4.5626735014029897E-2</v>
      </c>
      <c r="L232">
        <v>0.54525115747048303</v>
      </c>
      <c r="M232">
        <v>1.55938103100552E-2</v>
      </c>
      <c r="N232">
        <v>0.16734257197418201</v>
      </c>
      <c r="O232">
        <v>63970.103385492999</v>
      </c>
      <c r="P232" s="1">
        <v>0.18542596658046401</v>
      </c>
      <c r="Q232">
        <v>0.167279831104132</v>
      </c>
      <c r="R232">
        <v>0.64729420231540402</v>
      </c>
      <c r="S232">
        <v>14.933</v>
      </c>
      <c r="T232">
        <v>86958.391070788493</v>
      </c>
      <c r="U232" s="1">
        <v>130.74080138561899</v>
      </c>
      <c r="V232">
        <v>243439.11230967601</v>
      </c>
      <c r="W232" s="1">
        <v>0.73333699303523903</v>
      </c>
      <c r="X232">
        <v>0.14430669692997</v>
      </c>
      <c r="Y232">
        <v>0.122356310034791</v>
      </c>
      <c r="Z232">
        <v>0.26666300696476097</v>
      </c>
      <c r="AA232">
        <v>243.43911230967601</v>
      </c>
      <c r="AB232">
        <v>6440.6707610388903</v>
      </c>
      <c r="AC232" s="1">
        <v>579.42846977646605</v>
      </c>
      <c r="AD232">
        <v>183563.36727786899</v>
      </c>
      <c r="AE232" s="1" t="e">
        <v>#N/A</v>
      </c>
      <c r="AF232">
        <v>38387.949999999997</v>
      </c>
      <c r="AG232" s="1">
        <v>61644.082448078603</v>
      </c>
      <c r="AH232" s="1">
        <v>35.032297864084398</v>
      </c>
      <c r="AI232">
        <v>22.248335155332601</v>
      </c>
      <c r="AJ232">
        <v>24.9723994972125</v>
      </c>
      <c r="AK232">
        <v>1.8580000000000001</v>
      </c>
      <c r="AL232">
        <v>1.2387651500000001</v>
      </c>
      <c r="AM232">
        <v>1.5906131999999999</v>
      </c>
      <c r="AN232">
        <v>861.76673988420498</v>
      </c>
      <c r="AO232" s="1">
        <v>1.1242131362174299</v>
      </c>
      <c r="AP232">
        <v>1859.4806389062301</v>
      </c>
      <c r="AQ232" s="1">
        <v>3089.3003389781802</v>
      </c>
      <c r="AR232" s="1">
        <v>8397.5421344502502</v>
      </c>
      <c r="AS232" s="1">
        <v>920.21990580997704</v>
      </c>
      <c r="AT232">
        <v>369.61740252166101</v>
      </c>
      <c r="AU232">
        <v>14636.1604206663</v>
      </c>
      <c r="AV232" s="1">
        <v>7584.4029255764499</v>
      </c>
      <c r="AW232" s="1">
        <v>0.46063637885999997</v>
      </c>
      <c r="AX232">
        <v>5738.5698042456797</v>
      </c>
      <c r="AY232" s="1">
        <v>0.34504124312000001</v>
      </c>
      <c r="AZ232">
        <v>1153.0168219694499</v>
      </c>
      <c r="BA232">
        <v>6.9545498169999997E-2</v>
      </c>
      <c r="BB232">
        <v>2101.1307176177502</v>
      </c>
      <c r="BC232" s="1">
        <v>0.12477687984499999</v>
      </c>
      <c r="BD232">
        <v>16577.120269409301</v>
      </c>
      <c r="BE232" s="1">
        <v>0.54100024780764699</v>
      </c>
      <c r="BF232">
        <v>0.25384318598678701</v>
      </c>
      <c r="BG232">
        <v>0.147974829775228</v>
      </c>
      <c r="BH232">
        <v>4.1550920976088097E-2</v>
      </c>
      <c r="BI232">
        <v>1.56308154542497E-2</v>
      </c>
    </row>
    <row r="233" spans="1:61" x14ac:dyDescent="0.35">
      <c r="A233" t="s">
        <v>1482</v>
      </c>
      <c r="B233" t="s">
        <v>856</v>
      </c>
      <c r="C233">
        <v>93.55</v>
      </c>
      <c r="D233">
        <v>9.1509047447097505</v>
      </c>
      <c r="E233">
        <v>782.40086395000003</v>
      </c>
      <c r="F233" t="e">
        <v>#N/A</v>
      </c>
      <c r="G233" t="e">
        <v>#N/A</v>
      </c>
      <c r="H233" t="e">
        <v>#N/A</v>
      </c>
      <c r="I233">
        <v>2.25251569064998E-2</v>
      </c>
      <c r="J233">
        <v>0.95066096322721205</v>
      </c>
      <c r="K233">
        <v>2.5889201130768001E-2</v>
      </c>
      <c r="L233">
        <v>0.42697706567905602</v>
      </c>
      <c r="M233" t="e">
        <v>#N/A</v>
      </c>
      <c r="N233">
        <v>0.14801149600626401</v>
      </c>
      <c r="O233">
        <v>61456.786645417502</v>
      </c>
      <c r="P233" s="1">
        <v>0.201369090016986</v>
      </c>
      <c r="Q233">
        <v>0.17417255752357</v>
      </c>
      <c r="R233">
        <v>0.62445835245944403</v>
      </c>
      <c r="S233">
        <v>7.9139999999999997</v>
      </c>
      <c r="T233">
        <v>81793.991688551003</v>
      </c>
      <c r="U233" s="1">
        <v>104.158122306544</v>
      </c>
      <c r="V233">
        <v>307336.91296440701</v>
      </c>
      <c r="W233" s="1">
        <v>0.73728442003917405</v>
      </c>
      <c r="X233">
        <v>4.5054573329946099E-2</v>
      </c>
      <c r="Y233">
        <v>0.21766100663087901</v>
      </c>
      <c r="Z233">
        <v>0.26271557996082601</v>
      </c>
      <c r="AA233">
        <v>307.33691296440702</v>
      </c>
      <c r="AB233">
        <v>8225.2274730490408</v>
      </c>
      <c r="AC233" s="1">
        <v>631.86964615946601</v>
      </c>
      <c r="AD233">
        <v>233501.079952125</v>
      </c>
      <c r="AE233" s="1" t="e">
        <v>#N/A</v>
      </c>
      <c r="AF233">
        <v>41238.574999999997</v>
      </c>
      <c r="AG233" s="1">
        <v>67835.501963885807</v>
      </c>
      <c r="AH233" s="1">
        <v>34.7776604192495</v>
      </c>
      <c r="AI233">
        <v>21.992491735880201</v>
      </c>
      <c r="AJ233">
        <v>23.712843653945502</v>
      </c>
      <c r="AK233">
        <v>1.9970000000000001</v>
      </c>
      <c r="AL233">
        <v>1.1274393</v>
      </c>
      <c r="AM233">
        <v>1.4017006999999999</v>
      </c>
      <c r="AN233">
        <v>1297.33349398211</v>
      </c>
      <c r="AO233" s="1">
        <v>1.2248801708853101</v>
      </c>
      <c r="AP233">
        <v>2254.2327490797902</v>
      </c>
      <c r="AQ233" s="1">
        <v>3550.0369261011701</v>
      </c>
      <c r="AR233" s="1">
        <v>9179.8885237640006</v>
      </c>
      <c r="AS233" s="1">
        <v>956.81908182197003</v>
      </c>
      <c r="AT233">
        <v>527.91590875950305</v>
      </c>
      <c r="AU233">
        <v>16468.8931895264</v>
      </c>
      <c r="AV233" s="1">
        <v>8338.6868150262308</v>
      </c>
      <c r="AW233" s="1">
        <v>0.44895452790500001</v>
      </c>
      <c r="AX233">
        <v>7625.2482492340996</v>
      </c>
      <c r="AY233" s="1">
        <v>0.38758716541999999</v>
      </c>
      <c r="AZ233">
        <v>1733.7905108676</v>
      </c>
      <c r="BA233" s="1">
        <v>8.8184328204999995E-2</v>
      </c>
      <c r="BB233">
        <v>1414.60241888462</v>
      </c>
      <c r="BC233" s="1">
        <v>7.5273978465000002E-2</v>
      </c>
      <c r="BD233">
        <v>19112.327994012499</v>
      </c>
      <c r="BE233" s="1">
        <v>0.53828685558785705</v>
      </c>
      <c r="BF233">
        <v>0.242904024396386</v>
      </c>
      <c r="BG233">
        <v>0.162693531466444</v>
      </c>
      <c r="BH233">
        <v>3.8202806882976698E-2</v>
      </c>
      <c r="BI233">
        <v>1.7912781666335899E-2</v>
      </c>
    </row>
    <row r="234" spans="1:61" x14ac:dyDescent="0.35">
      <c r="A234" t="s">
        <v>1483</v>
      </c>
      <c r="B234" t="s">
        <v>857</v>
      </c>
      <c r="C234">
        <v>76.05</v>
      </c>
      <c r="D234">
        <v>8.4287720377342001</v>
      </c>
      <c r="E234">
        <v>579.04617855000004</v>
      </c>
      <c r="F234" t="e">
        <v>#N/A</v>
      </c>
      <c r="G234">
        <v>4.3382060814633E-2</v>
      </c>
      <c r="H234" t="e">
        <v>#N/A</v>
      </c>
      <c r="I234">
        <v>0.102106381996294</v>
      </c>
      <c r="J234">
        <v>0.86573961271501598</v>
      </c>
      <c r="K234">
        <v>2.8995203529682999E-2</v>
      </c>
      <c r="L234">
        <v>0.39145257064327399</v>
      </c>
      <c r="M234">
        <v>3.6860376436905297E-2</v>
      </c>
      <c r="N234">
        <v>0.15051985090983599</v>
      </c>
      <c r="O234">
        <v>63710.633620054497</v>
      </c>
      <c r="P234" s="1">
        <v>0.21769854312187101</v>
      </c>
      <c r="Q234">
        <v>0.165047874645883</v>
      </c>
      <c r="R234">
        <v>0.61725358223224602</v>
      </c>
      <c r="S234">
        <v>6.9835000000000003</v>
      </c>
      <c r="T234">
        <v>76860.962720747993</v>
      </c>
      <c r="U234" s="1">
        <v>89.434366731588796</v>
      </c>
      <c r="V234">
        <v>253818.90891439401</v>
      </c>
      <c r="W234" s="1">
        <v>0.78433876798361502</v>
      </c>
      <c r="X234">
        <v>6.9888417030790503E-2</v>
      </c>
      <c r="Y234">
        <v>0.145772814985594</v>
      </c>
      <c r="Z234">
        <v>0.21566123201638501</v>
      </c>
      <c r="AA234">
        <v>253.818908914394</v>
      </c>
      <c r="AB234">
        <v>6153.8867397089698</v>
      </c>
      <c r="AC234" s="1">
        <v>599.347168940762</v>
      </c>
      <c r="AD234">
        <v>199598.04710165199</v>
      </c>
      <c r="AE234" s="1" t="e">
        <v>#N/A</v>
      </c>
      <c r="AF234">
        <v>41489.599999999999</v>
      </c>
      <c r="AG234" s="1">
        <v>66285.131916206505</v>
      </c>
      <c r="AH234" s="1">
        <v>38.180420827895603</v>
      </c>
      <c r="AI234">
        <v>21.423355194037601</v>
      </c>
      <c r="AJ234">
        <v>27.669047691644501</v>
      </c>
      <c r="AK234">
        <v>2.0419999999999998</v>
      </c>
      <c r="AL234">
        <v>1.3817899499999999</v>
      </c>
      <c r="AM234">
        <v>1.8783557</v>
      </c>
      <c r="AN234">
        <v>2268.5434019344402</v>
      </c>
      <c r="AO234" s="1">
        <v>1.45430659993745</v>
      </c>
      <c r="AP234">
        <v>2558.95988581346</v>
      </c>
      <c r="AQ234" s="1">
        <v>3517.5870494064902</v>
      </c>
      <c r="AR234" s="1">
        <v>9481.59716026157</v>
      </c>
      <c r="AS234" s="1">
        <v>869.70148874696702</v>
      </c>
      <c r="AT234">
        <v>389.50718655328802</v>
      </c>
      <c r="AU234">
        <v>16817.352770781799</v>
      </c>
      <c r="AV234" s="1">
        <v>9109.8864637752704</v>
      </c>
      <c r="AW234" s="1">
        <v>0.47816296588500001</v>
      </c>
      <c r="AX234">
        <v>7093.5729819469198</v>
      </c>
      <c r="AY234" s="1">
        <v>0.36798166621</v>
      </c>
      <c r="AZ234">
        <v>1673.8331193899901</v>
      </c>
      <c r="BA234">
        <v>8.7602189019999999E-2</v>
      </c>
      <c r="BB234">
        <v>1285.3753149127299</v>
      </c>
      <c r="BC234" s="1">
        <v>6.6253178864999998E-2</v>
      </c>
      <c r="BD234">
        <v>19162.667880024899</v>
      </c>
      <c r="BE234" s="1">
        <v>0.54199831606923699</v>
      </c>
      <c r="BF234">
        <v>0.240994438785572</v>
      </c>
      <c r="BG234">
        <v>0.15607658840399199</v>
      </c>
      <c r="BH234">
        <v>3.7643102093750803E-2</v>
      </c>
      <c r="BI234">
        <v>2.3287554647447899E-2</v>
      </c>
    </row>
    <row r="235" spans="1:61" x14ac:dyDescent="0.35">
      <c r="A235" t="s">
        <v>1484</v>
      </c>
      <c r="B235" t="s">
        <v>858</v>
      </c>
      <c r="C235">
        <v>75.400000000000006</v>
      </c>
      <c r="D235">
        <v>11.2010680238535</v>
      </c>
      <c r="E235">
        <v>788.14336809999998</v>
      </c>
      <c r="F235" t="e">
        <v>#N/A</v>
      </c>
      <c r="G235">
        <v>1.42305295599836E-2</v>
      </c>
      <c r="H235" t="e">
        <v>#N/A</v>
      </c>
      <c r="I235">
        <v>6.8496953065887003E-2</v>
      </c>
      <c r="J235">
        <v>0.89160531957654598</v>
      </c>
      <c r="K235">
        <v>3.2250708797966099E-2</v>
      </c>
      <c r="L235">
        <v>0.33348752735032799</v>
      </c>
      <c r="M235">
        <v>1.85943144631023E-2</v>
      </c>
      <c r="N235">
        <v>0.14829094683465699</v>
      </c>
      <c r="O235">
        <v>65745.404349519493</v>
      </c>
      <c r="P235" s="1">
        <v>0.20607261315841499</v>
      </c>
      <c r="Q235">
        <v>0.19564186402063999</v>
      </c>
      <c r="R235">
        <v>0.59828552282094505</v>
      </c>
      <c r="S235">
        <v>8.2810000000000006</v>
      </c>
      <c r="T235">
        <v>79333.353194491501</v>
      </c>
      <c r="U235" s="1">
        <v>105.714667163294</v>
      </c>
      <c r="V235">
        <v>271123.65672095498</v>
      </c>
      <c r="W235" s="1">
        <v>0.74200232551935397</v>
      </c>
      <c r="X235">
        <v>6.2773039697749097E-2</v>
      </c>
      <c r="Y235">
        <v>0.19522463478289701</v>
      </c>
      <c r="Z235">
        <v>0.25799767448064598</v>
      </c>
      <c r="AA235">
        <v>271.12365672095501</v>
      </c>
      <c r="AB235">
        <v>7354.7017296898102</v>
      </c>
      <c r="AC235" s="1">
        <v>585.30279716531197</v>
      </c>
      <c r="AD235">
        <v>224791.58319669601</v>
      </c>
      <c r="AE235" s="1" t="e">
        <v>#N/A</v>
      </c>
      <c r="AF235">
        <v>43274.425000000003</v>
      </c>
      <c r="AG235" s="1">
        <v>70384.115963927601</v>
      </c>
      <c r="AH235" s="1">
        <v>40.141064233198598</v>
      </c>
      <c r="AI235">
        <v>21.825851401147499</v>
      </c>
      <c r="AJ235">
        <v>28.373834412819601</v>
      </c>
      <c r="AK235">
        <v>2.1800000000000002</v>
      </c>
      <c r="AL235">
        <v>1.24726465</v>
      </c>
      <c r="AM235">
        <v>1.8434093499999999</v>
      </c>
      <c r="AN235">
        <v>2042.84631316175</v>
      </c>
      <c r="AO235" s="1">
        <v>1.3229925128406801</v>
      </c>
      <c r="AP235">
        <v>2352.40376513396</v>
      </c>
      <c r="AQ235" s="1">
        <v>3178.9069354824301</v>
      </c>
      <c r="AR235" s="1">
        <v>8937.7862300364395</v>
      </c>
      <c r="AS235" s="1">
        <v>899.55396614683298</v>
      </c>
      <c r="AT235">
        <v>446.78247427454102</v>
      </c>
      <c r="AU235">
        <v>15815.433371074199</v>
      </c>
      <c r="AV235" s="1">
        <v>7790.8243587117704</v>
      </c>
      <c r="AW235" s="1">
        <v>0.42704694744499999</v>
      </c>
      <c r="AX235">
        <v>7817.42178786554</v>
      </c>
      <c r="AY235" s="1">
        <v>0.42046187566499998</v>
      </c>
      <c r="AZ235">
        <v>1662.1900467171699</v>
      </c>
      <c r="BA235">
        <v>9.1519714015000003E-2</v>
      </c>
      <c r="BB235">
        <v>1120.6016445155401</v>
      </c>
      <c r="BC235" s="1">
        <v>6.0971462859999999E-2</v>
      </c>
      <c r="BD235">
        <v>18391.037837809999</v>
      </c>
      <c r="BE235" s="1">
        <v>0.54982890720739397</v>
      </c>
      <c r="BF235">
        <v>0.22880867656423101</v>
      </c>
      <c r="BG235">
        <v>0.16531441931527699</v>
      </c>
      <c r="BH235">
        <v>3.8949967105438799E-2</v>
      </c>
      <c r="BI235">
        <v>1.7098029807658802E-2</v>
      </c>
    </row>
    <row r="236" spans="1:61" x14ac:dyDescent="0.35">
      <c r="A236" t="s">
        <v>1485</v>
      </c>
      <c r="B236" t="s">
        <v>859</v>
      </c>
      <c r="C236">
        <v>25.25</v>
      </c>
      <c r="D236">
        <v>121.8891484963</v>
      </c>
      <c r="E236">
        <v>2626.0648636000001</v>
      </c>
      <c r="F236">
        <v>2.05104141090783E-2</v>
      </c>
      <c r="G236">
        <v>4.4275609089970198E-2</v>
      </c>
      <c r="H236">
        <v>1.989030832136E-3</v>
      </c>
      <c r="I236">
        <v>8.5708063725716099E-2</v>
      </c>
      <c r="J236">
        <v>0.786927074532912</v>
      </c>
      <c r="K236">
        <v>6.5225914625969397E-2</v>
      </c>
      <c r="L236">
        <v>0.45188581527125399</v>
      </c>
      <c r="M236">
        <v>3.0636249065147801E-2</v>
      </c>
      <c r="N236">
        <v>0.16009771103052201</v>
      </c>
      <c r="O236">
        <v>72068.853326865996</v>
      </c>
      <c r="P236" s="1">
        <v>0.19672559208389601</v>
      </c>
      <c r="Q236">
        <v>0.140591473769207</v>
      </c>
      <c r="R236">
        <v>0.66268293414689705</v>
      </c>
      <c r="S236">
        <v>22.423999999999999</v>
      </c>
      <c r="T236">
        <v>93891.721561398997</v>
      </c>
      <c r="U236" s="1">
        <v>119.55289344289</v>
      </c>
      <c r="V236">
        <v>262230.05347356602</v>
      </c>
      <c r="W236" s="1">
        <v>0.72927019947415594</v>
      </c>
      <c r="X236">
        <v>0.21907184678459399</v>
      </c>
      <c r="Y236">
        <v>5.1657953741250602E-2</v>
      </c>
      <c r="Z236">
        <v>0.270729800525844</v>
      </c>
      <c r="AA236">
        <v>262.23005347356599</v>
      </c>
      <c r="AB236">
        <v>8889.9900441447207</v>
      </c>
      <c r="AC236" s="1">
        <v>827.06699732572895</v>
      </c>
      <c r="AD236">
        <v>198619.20401723101</v>
      </c>
      <c r="AE236" s="1" t="e">
        <v>#N/A</v>
      </c>
      <c r="AF236">
        <v>42131.375</v>
      </c>
      <c r="AG236" s="1">
        <v>69963.314849633098</v>
      </c>
      <c r="AH236" s="1">
        <v>60.443277280838402</v>
      </c>
      <c r="AI236">
        <v>29.589638628980701</v>
      </c>
      <c r="AJ236">
        <v>39.867655029377502</v>
      </c>
      <c r="AK236">
        <v>2.1385000000000001</v>
      </c>
      <c r="AL236">
        <v>1.4368685999999999</v>
      </c>
      <c r="AM236">
        <v>1.8310168499999999</v>
      </c>
      <c r="AN236">
        <v>237.30689981993601</v>
      </c>
      <c r="AO236">
        <v>0.94945940151441599</v>
      </c>
      <c r="AP236">
        <v>1962.8582734860699</v>
      </c>
      <c r="AQ236" s="1">
        <v>2817.5462787347401</v>
      </c>
      <c r="AR236" s="1">
        <v>8875.3442666379397</v>
      </c>
      <c r="AS236" s="1">
        <v>1025.9843098624799</v>
      </c>
      <c r="AT236" s="1">
        <v>400.70910991419998</v>
      </c>
      <c r="AU236">
        <v>15082.4422386354</v>
      </c>
      <c r="AV236" s="1">
        <v>5422.7941938678396</v>
      </c>
      <c r="AW236" s="1">
        <v>0.34064763707500001</v>
      </c>
      <c r="AX236">
        <v>8210.0807464613208</v>
      </c>
      <c r="AY236" s="1">
        <v>0.48781930783999999</v>
      </c>
      <c r="AZ236">
        <v>1231.5587123687101</v>
      </c>
      <c r="BA236">
        <v>7.3756173980000006E-2</v>
      </c>
      <c r="BB236">
        <v>1586.5074306199399</v>
      </c>
      <c r="BC236" s="1">
        <v>9.7776881105000005E-2</v>
      </c>
      <c r="BD236">
        <v>16450.941083317801</v>
      </c>
      <c r="BE236" s="1">
        <v>0.56520192493719401</v>
      </c>
      <c r="BF236">
        <v>0.235802429006161</v>
      </c>
      <c r="BG236">
        <v>0.15029558686686001</v>
      </c>
      <c r="BH236">
        <v>3.2177099837666701E-2</v>
      </c>
      <c r="BI236">
        <v>1.6522959352118501E-2</v>
      </c>
    </row>
    <row r="237" spans="1:61" x14ac:dyDescent="0.35">
      <c r="A237" t="s">
        <v>1486</v>
      </c>
      <c r="B237" t="s">
        <v>860</v>
      </c>
      <c r="C237">
        <v>41.15</v>
      </c>
      <c r="D237">
        <v>58.145121835824902</v>
      </c>
      <c r="E237">
        <v>1876.8330099499999</v>
      </c>
      <c r="F237">
        <v>1.2525442455452E-2</v>
      </c>
      <c r="G237">
        <v>2.4533771438339701E-2</v>
      </c>
      <c r="H237" t="e">
        <v>#N/A</v>
      </c>
      <c r="I237">
        <v>5.7766183502431998E-2</v>
      </c>
      <c r="J237">
        <v>0.84901656946955195</v>
      </c>
      <c r="K237">
        <v>5.9821835664968598E-2</v>
      </c>
      <c r="L237">
        <v>0.47730495852895699</v>
      </c>
      <c r="M237">
        <v>1.3523552318377799E-2</v>
      </c>
      <c r="N237">
        <v>0.165944808565409</v>
      </c>
      <c r="O237">
        <v>67832.187824181994</v>
      </c>
      <c r="P237" s="1">
        <v>0.17516628720572899</v>
      </c>
      <c r="Q237">
        <v>0.15062338781290499</v>
      </c>
      <c r="R237">
        <v>0.67421032498136602</v>
      </c>
      <c r="S237">
        <v>14.727499999999999</v>
      </c>
      <c r="T237">
        <v>90547.744934178496</v>
      </c>
      <c r="U237" s="1">
        <v>133.90769882548</v>
      </c>
      <c r="V237">
        <v>261075.22843829499</v>
      </c>
      <c r="W237" s="1">
        <v>0.73270618367710605</v>
      </c>
      <c r="X237">
        <v>0.18721556178900001</v>
      </c>
      <c r="Y237">
        <v>8.0078254533894597E-2</v>
      </c>
      <c r="Z237">
        <v>0.26729381632289401</v>
      </c>
      <c r="AA237">
        <v>261.07522843829503</v>
      </c>
      <c r="AB237">
        <v>7319.4816748172698</v>
      </c>
      <c r="AC237" s="1">
        <v>733.64591573343898</v>
      </c>
      <c r="AD237" s="1">
        <v>194500.678899805</v>
      </c>
      <c r="AE237" s="1" t="e">
        <v>#N/A</v>
      </c>
      <c r="AF237">
        <v>39842.224999999999</v>
      </c>
      <c r="AG237" s="1">
        <v>66535.583600572107</v>
      </c>
      <c r="AH237" s="1">
        <v>47.050974317711301</v>
      </c>
      <c r="AI237">
        <v>25.095441636483301</v>
      </c>
      <c r="AJ237">
        <v>31.125512075342399</v>
      </c>
      <c r="AK237">
        <v>2.2534999999999998</v>
      </c>
      <c r="AL237">
        <v>1.4064138500000001</v>
      </c>
      <c r="AM237">
        <v>1.8605872999999999</v>
      </c>
      <c r="AN237">
        <v>502.86333870128499</v>
      </c>
      <c r="AO237" s="1">
        <v>0.99518590910574301</v>
      </c>
      <c r="AP237">
        <v>1885.57221044375</v>
      </c>
      <c r="AQ237" s="1">
        <v>2884.0100624564798</v>
      </c>
      <c r="AR237" s="1">
        <v>8528.8047642725996</v>
      </c>
      <c r="AS237" s="1">
        <v>1033.4456344150101</v>
      </c>
      <c r="AT237">
        <v>505.64187760950898</v>
      </c>
      <c r="AU237">
        <v>14837.474549197301</v>
      </c>
      <c r="AV237" s="1">
        <v>6195.5657171311004</v>
      </c>
      <c r="AW237" s="1">
        <v>0.39222831071499997</v>
      </c>
      <c r="AX237">
        <v>6895.6021633814398</v>
      </c>
      <c r="AY237" s="1">
        <v>0.422540215025</v>
      </c>
      <c r="AZ237">
        <v>1208.3575941294901</v>
      </c>
      <c r="BA237" s="1">
        <v>7.4635205905000002E-2</v>
      </c>
      <c r="BB237">
        <v>1787.1650189944901</v>
      </c>
      <c r="BC237" s="1">
        <v>0.110596268355</v>
      </c>
      <c r="BD237">
        <v>16086.690493636501</v>
      </c>
      <c r="BE237" s="1">
        <v>0.55925609209667104</v>
      </c>
      <c r="BF237">
        <v>0.226712213037985</v>
      </c>
      <c r="BG237">
        <v>0.163611133827301</v>
      </c>
      <c r="BH237">
        <v>3.2833428245250901E-2</v>
      </c>
      <c r="BI237">
        <v>1.75871327927924E-2</v>
      </c>
    </row>
    <row r="238" spans="1:61" x14ac:dyDescent="0.35">
      <c r="A238" t="s">
        <v>1487</v>
      </c>
      <c r="B238" t="s">
        <v>861</v>
      </c>
      <c r="C238">
        <v>26.2</v>
      </c>
      <c r="D238">
        <v>236.56214188016401</v>
      </c>
      <c r="E238">
        <v>5301.4287259499997</v>
      </c>
      <c r="F238">
        <v>3.7698831318576702E-2</v>
      </c>
      <c r="G238">
        <v>0.18312232536481499</v>
      </c>
      <c r="H238">
        <v>2.3709174060159801E-3</v>
      </c>
      <c r="I238">
        <v>0.100238742783062</v>
      </c>
      <c r="J238">
        <v>0.58353470603429303</v>
      </c>
      <c r="K238">
        <v>9.3851039784482101E-2</v>
      </c>
      <c r="L238">
        <v>0.61275127362716397</v>
      </c>
      <c r="M238">
        <v>5.3903860682788102E-2</v>
      </c>
      <c r="N238">
        <v>0.174882623369886</v>
      </c>
      <c r="O238">
        <v>74155.687729148995</v>
      </c>
      <c r="P238" s="1">
        <v>0.19546948325134</v>
      </c>
      <c r="Q238">
        <v>0.165342092945126</v>
      </c>
      <c r="R238">
        <v>0.63918842380353302</v>
      </c>
      <c r="S238">
        <v>38.125999999999998</v>
      </c>
      <c r="T238">
        <v>101209.710519054</v>
      </c>
      <c r="U238" s="1">
        <v>144.09830624834501</v>
      </c>
      <c r="V238">
        <v>243962.741798106</v>
      </c>
      <c r="W238" s="1">
        <v>0.73303656910381798</v>
      </c>
      <c r="X238">
        <v>0.22582091471219201</v>
      </c>
      <c r="Y238">
        <v>4.1142516183990001E-2</v>
      </c>
      <c r="Z238">
        <v>0.26696343089618202</v>
      </c>
      <c r="AA238">
        <v>243.96274179810601</v>
      </c>
      <c r="AB238">
        <v>8237.2724208977907</v>
      </c>
      <c r="AC238" s="1">
        <v>817.86542204632894</v>
      </c>
      <c r="AD238">
        <v>171431.29554729001</v>
      </c>
      <c r="AE238" s="1" t="e">
        <v>#N/A</v>
      </c>
      <c r="AF238">
        <v>40844.75</v>
      </c>
      <c r="AG238" s="1">
        <v>63535.717593234898</v>
      </c>
      <c r="AH238" s="1">
        <v>63.873483574578103</v>
      </c>
      <c r="AI238">
        <v>30.288941165428199</v>
      </c>
      <c r="AJ238">
        <v>39.744521353754401</v>
      </c>
      <c r="AK238">
        <v>1.6054999999999999</v>
      </c>
      <c r="AL238">
        <v>1.0691814500000001</v>
      </c>
      <c r="AM238">
        <v>1.36558405</v>
      </c>
      <c r="AN238">
        <v>49.243660252261698</v>
      </c>
      <c r="AO238">
        <v>0.95829371854942702</v>
      </c>
      <c r="AP238">
        <v>1815.80064982777</v>
      </c>
      <c r="AQ238" s="1">
        <v>2819.01634147706</v>
      </c>
      <c r="AR238" s="1">
        <v>9020.3454182705409</v>
      </c>
      <c r="AS238" s="1">
        <v>1139.6784437347201</v>
      </c>
      <c r="AT238">
        <v>483.23672948542799</v>
      </c>
      <c r="AU238">
        <v>15278.0775827955</v>
      </c>
      <c r="AV238" s="1">
        <v>6158.3667305801901</v>
      </c>
      <c r="AW238" s="1">
        <v>0.38036541815000002</v>
      </c>
      <c r="AX238">
        <v>7146.3439505894903</v>
      </c>
      <c r="AY238" s="1">
        <v>0.43006255365500001</v>
      </c>
      <c r="AZ238">
        <v>1215.6347129518699</v>
      </c>
      <c r="BA238">
        <v>7.4935619130000006E-2</v>
      </c>
      <c r="BB238">
        <v>1886.2810943644899</v>
      </c>
      <c r="BC238" s="1">
        <v>0.114636409065</v>
      </c>
      <c r="BD238">
        <v>16406.626488485999</v>
      </c>
      <c r="BE238" s="1">
        <v>0.57677317740348899</v>
      </c>
      <c r="BF238">
        <v>0.23326291278764</v>
      </c>
      <c r="BG238">
        <v>0.14227817736003601</v>
      </c>
      <c r="BH238">
        <v>2.9860316012285799E-2</v>
      </c>
      <c r="BI238">
        <v>1.78254164365487E-2</v>
      </c>
    </row>
    <row r="239" spans="1:61" x14ac:dyDescent="0.35">
      <c r="A239" t="s">
        <v>1488</v>
      </c>
      <c r="B239" t="s">
        <v>862</v>
      </c>
      <c r="C239">
        <v>21.6</v>
      </c>
      <c r="D239">
        <v>360.561148654367</v>
      </c>
      <c r="E239">
        <v>4077.0289504500001</v>
      </c>
      <c r="F239">
        <v>6.6812813643863503E-2</v>
      </c>
      <c r="G239">
        <v>4.0945757882913901E-2</v>
      </c>
      <c r="H239">
        <v>2.3888323986735599E-3</v>
      </c>
      <c r="I239">
        <v>4.58827215759392E-2</v>
      </c>
      <c r="J239">
        <v>0.79106968275584</v>
      </c>
      <c r="K239">
        <v>5.4193111993637702E-2</v>
      </c>
      <c r="L239">
        <v>0.111960489806622</v>
      </c>
      <c r="M239">
        <v>2.3308778183593101E-2</v>
      </c>
      <c r="N239">
        <v>0.11625336082141401</v>
      </c>
      <c r="O239">
        <v>85154.942420284002</v>
      </c>
      <c r="P239" s="1">
        <v>0.140062341913923</v>
      </c>
      <c r="Q239">
        <v>0.16523388223506799</v>
      </c>
      <c r="R239">
        <v>0.69470377585100895</v>
      </c>
      <c r="S239">
        <v>29.759499999999999</v>
      </c>
      <c r="T239">
        <v>107039.229109215</v>
      </c>
      <c r="U239" s="1">
        <v>135.916707528838</v>
      </c>
      <c r="V239">
        <v>382387.75369542802</v>
      </c>
      <c r="W239" s="1">
        <v>0.882525719734369</v>
      </c>
      <c r="X239">
        <v>9.2648863608448498E-2</v>
      </c>
      <c r="Y239">
        <v>2.48254166571827E-2</v>
      </c>
      <c r="Z239">
        <v>0.117474280265631</v>
      </c>
      <c r="AA239">
        <v>382.38775369542799</v>
      </c>
      <c r="AB239">
        <v>14055.8107767572</v>
      </c>
      <c r="AC239" s="1">
        <v>1390.1350083488001</v>
      </c>
      <c r="AD239">
        <v>323077.64056197897</v>
      </c>
      <c r="AE239" s="1" t="e">
        <v>#N/A</v>
      </c>
      <c r="AF239">
        <v>76871.774999999994</v>
      </c>
      <c r="AG239" s="1">
        <v>216796.67873827601</v>
      </c>
      <c r="AH239" s="1">
        <v>90.309864272823802</v>
      </c>
      <c r="AI239">
        <v>36.798592154110302</v>
      </c>
      <c r="AJ239">
        <v>50.038603914776203</v>
      </c>
      <c r="AK239">
        <v>1.8839999999999999</v>
      </c>
      <c r="AL239">
        <v>1.41440115</v>
      </c>
      <c r="AM239">
        <v>1.523296</v>
      </c>
      <c r="AN239">
        <v>622.37129717693199</v>
      </c>
      <c r="AO239" s="1">
        <v>0.56614276973844502</v>
      </c>
      <c r="AP239">
        <v>2255.3727695469502</v>
      </c>
      <c r="AQ239" s="1">
        <v>2762.3864333996999</v>
      </c>
      <c r="AR239" s="1">
        <v>10673.8118477261</v>
      </c>
      <c r="AS239" s="1">
        <v>1289.3756753222599</v>
      </c>
      <c r="AT239">
        <v>626.72826891267403</v>
      </c>
      <c r="AU239">
        <v>17607.674994907698</v>
      </c>
      <c r="AV239" s="1">
        <v>3207.3269037160699</v>
      </c>
      <c r="AW239" s="1">
        <v>0.179065856095</v>
      </c>
      <c r="AX239">
        <v>12721.776545947099</v>
      </c>
      <c r="AY239" s="1">
        <v>0.67812389609000001</v>
      </c>
      <c r="AZ239">
        <v>1893.26106163226</v>
      </c>
      <c r="BA239">
        <v>0.10457513844499999</v>
      </c>
      <c r="BB239">
        <v>701.10233592914506</v>
      </c>
      <c r="BC239" s="1">
        <v>3.8235109344999997E-2</v>
      </c>
      <c r="BD239">
        <v>18523.466847224601</v>
      </c>
      <c r="BE239" s="1">
        <v>0.600188937877975</v>
      </c>
      <c r="BF239">
        <v>0.22081486376979401</v>
      </c>
      <c r="BG239">
        <v>0.12685258680821801</v>
      </c>
      <c r="BH239">
        <v>3.2788687348775103E-2</v>
      </c>
      <c r="BI239">
        <v>1.9354924195237499E-2</v>
      </c>
    </row>
    <row r="240" spans="1:61" x14ac:dyDescent="0.35">
      <c r="A240" t="s">
        <v>1489</v>
      </c>
      <c r="B240" t="s">
        <v>863</v>
      </c>
      <c r="C240">
        <v>144.35</v>
      </c>
      <c r="D240">
        <v>9.2040289243436195</v>
      </c>
      <c r="E240">
        <v>1052.77239955</v>
      </c>
      <c r="F240" t="e">
        <v>#N/A</v>
      </c>
      <c r="G240">
        <v>1.17945721695873E-2</v>
      </c>
      <c r="H240" t="e">
        <v>#N/A</v>
      </c>
      <c r="I240">
        <v>1.7691833137588001E-2</v>
      </c>
      <c r="J240">
        <v>0.95276899921806202</v>
      </c>
      <c r="K240">
        <v>2.6067340458435201E-2</v>
      </c>
      <c r="L240">
        <v>0.91145106272888798</v>
      </c>
      <c r="M240" t="e">
        <v>#N/A</v>
      </c>
      <c r="N240">
        <v>0.187533390799553</v>
      </c>
      <c r="O240">
        <v>63123.391836752497</v>
      </c>
      <c r="P240" s="1">
        <v>0.22229905740449099</v>
      </c>
      <c r="Q240">
        <v>0.17866715963514801</v>
      </c>
      <c r="R240">
        <v>0.59903378296036103</v>
      </c>
      <c r="S240">
        <v>11.3825</v>
      </c>
      <c r="T240">
        <v>82093.427581477998</v>
      </c>
      <c r="U240" s="1">
        <v>119.883489750544</v>
      </c>
      <c r="V240">
        <v>227540.98489075701</v>
      </c>
      <c r="W240" s="1">
        <v>0.60858744639997397</v>
      </c>
      <c r="X240">
        <v>9.5740656919127504E-2</v>
      </c>
      <c r="Y240">
        <v>0.29567189668089899</v>
      </c>
      <c r="Z240">
        <v>0.39141255360002603</v>
      </c>
      <c r="AA240">
        <v>227.54098489075699</v>
      </c>
      <c r="AB240">
        <v>5077.9093196369704</v>
      </c>
      <c r="AC240" s="1">
        <v>399.23968701028502</v>
      </c>
      <c r="AD240">
        <v>166403.625654084</v>
      </c>
      <c r="AE240" s="1" t="e">
        <v>#N/A</v>
      </c>
      <c r="AF240">
        <v>37147.675000000003</v>
      </c>
      <c r="AG240" s="1">
        <v>55650.469435846397</v>
      </c>
      <c r="AH240" s="1">
        <v>24.547974969780899</v>
      </c>
      <c r="AI240">
        <v>20.5140544589465</v>
      </c>
      <c r="AJ240">
        <v>21.835097423004601</v>
      </c>
      <c r="AK240">
        <v>0.98750000000000004</v>
      </c>
      <c r="AL240">
        <v>0.84290220000000005</v>
      </c>
      <c r="AM240">
        <v>0.89962850000000005</v>
      </c>
      <c r="AN240">
        <v>8.3383218476502097E-3</v>
      </c>
      <c r="AO240" s="1">
        <v>0.82521095960011204</v>
      </c>
      <c r="AP240">
        <v>2479.7363139975901</v>
      </c>
      <c r="AQ240" s="1">
        <v>4392.0458416322899</v>
      </c>
      <c r="AR240" s="1">
        <v>10650.7048963794</v>
      </c>
      <c r="AS240" s="1">
        <v>853.76890091199402</v>
      </c>
      <c r="AT240">
        <v>465.429784648912</v>
      </c>
      <c r="AU240">
        <v>18647.060770105101</v>
      </c>
      <c r="AV240" s="1">
        <v>11808.0019698345</v>
      </c>
      <c r="AW240" s="1">
        <v>0.572952964615</v>
      </c>
      <c r="AX240">
        <v>4417.5604228208404</v>
      </c>
      <c r="AY240" s="1">
        <v>0.20639411609</v>
      </c>
      <c r="AZ240">
        <v>1454.2345930051499</v>
      </c>
      <c r="BA240">
        <v>6.3956202375000007E-2</v>
      </c>
      <c r="BB240">
        <v>3196.3765359191202</v>
      </c>
      <c r="BC240" s="1">
        <v>0.15669671689</v>
      </c>
      <c r="BD240">
        <v>20876.1735215796</v>
      </c>
      <c r="BE240" s="1">
        <v>0.52721236757142997</v>
      </c>
      <c r="BF240">
        <v>0.25136982930597102</v>
      </c>
      <c r="BG240">
        <v>0.14307733917003701</v>
      </c>
      <c r="BH240">
        <v>4.2907714427700902E-2</v>
      </c>
      <c r="BI240">
        <v>3.5432749524861397E-2</v>
      </c>
    </row>
    <row r="241" spans="1:61" x14ac:dyDescent="0.35">
      <c r="A241" t="s">
        <v>1490</v>
      </c>
      <c r="B241" t="s">
        <v>864</v>
      </c>
      <c r="C241">
        <v>29.55</v>
      </c>
      <c r="D241">
        <v>57.449366581905302</v>
      </c>
      <c r="E241">
        <v>1482.2926022500001</v>
      </c>
      <c r="F241">
        <v>1.4900533808381199E-2</v>
      </c>
      <c r="G241">
        <v>2.5097750604578702E-2</v>
      </c>
      <c r="H241" t="e">
        <v>#N/A</v>
      </c>
      <c r="I241">
        <v>4.0696634850874103E-2</v>
      </c>
      <c r="J241">
        <v>0.88270063986032599</v>
      </c>
      <c r="K241">
        <v>4.5090195698474701E-2</v>
      </c>
      <c r="L241">
        <v>0.36313329391714</v>
      </c>
      <c r="M241">
        <v>1.25470981870308E-2</v>
      </c>
      <c r="N241">
        <v>0.132595670122934</v>
      </c>
      <c r="O241">
        <v>67974.554158340005</v>
      </c>
      <c r="P241" s="1">
        <v>0.203029319091203</v>
      </c>
      <c r="Q241">
        <v>0.167545600840319</v>
      </c>
      <c r="R241">
        <v>0.62942508006847797</v>
      </c>
      <c r="S241">
        <v>12.818</v>
      </c>
      <c r="T241">
        <v>90233.434799042006</v>
      </c>
      <c r="U241" s="1">
        <v>121.300956549085</v>
      </c>
      <c r="V241">
        <v>340522.24280935602</v>
      </c>
      <c r="W241" s="1">
        <v>0.729888106291806</v>
      </c>
      <c r="X241">
        <v>0.180417984681842</v>
      </c>
      <c r="Y241">
        <v>8.9693909026352603E-2</v>
      </c>
      <c r="Z241">
        <v>0.270111893708194</v>
      </c>
      <c r="AA241">
        <v>340.52224280935599</v>
      </c>
      <c r="AB241">
        <v>9482.2856731054599</v>
      </c>
      <c r="AC241" s="1">
        <v>846.03975569468003</v>
      </c>
      <c r="AD241">
        <v>270228.991209128</v>
      </c>
      <c r="AE241" s="1" t="e">
        <v>#N/A</v>
      </c>
      <c r="AF241">
        <v>43297.1</v>
      </c>
      <c r="AG241" s="1">
        <v>76348.148383084306</v>
      </c>
      <c r="AH241" s="1">
        <v>46.733882963611201</v>
      </c>
      <c r="AI241">
        <v>26.211214922551299</v>
      </c>
      <c r="AJ241">
        <v>30.6983391188277</v>
      </c>
      <c r="AK241">
        <v>1.84</v>
      </c>
      <c r="AL241">
        <v>1.3268841499999999</v>
      </c>
      <c r="AM241">
        <v>1.5576449999999999</v>
      </c>
      <c r="AN241">
        <v>465.913924907053</v>
      </c>
      <c r="AO241" s="1">
        <v>0.966921235533862</v>
      </c>
      <c r="AP241">
        <v>2127.6040340617001</v>
      </c>
      <c r="AQ241" s="1">
        <v>2886.8887435371398</v>
      </c>
      <c r="AR241" s="1">
        <v>8302.4250337207195</v>
      </c>
      <c r="AS241" s="1">
        <v>881.79307678451505</v>
      </c>
      <c r="AT241">
        <v>500.655329113481</v>
      </c>
      <c r="AU241">
        <v>14699.366217217599</v>
      </c>
      <c r="AV241" s="1">
        <v>5421.4965106479403</v>
      </c>
      <c r="AW241" s="1">
        <v>0.34773191371500001</v>
      </c>
      <c r="AX241">
        <v>8581.5757897115891</v>
      </c>
      <c r="AY241" s="1">
        <v>0.49939948835999998</v>
      </c>
      <c r="AZ241">
        <v>1463.66395593118</v>
      </c>
      <c r="BA241">
        <v>8.5097006325000002E-2</v>
      </c>
      <c r="BB241">
        <v>1071.5735079726701</v>
      </c>
      <c r="BC241" s="1">
        <v>6.7771591610000001E-2</v>
      </c>
      <c r="BD241">
        <v>16538.309764263398</v>
      </c>
      <c r="BE241" s="1">
        <v>0.56608129293078902</v>
      </c>
      <c r="BF241">
        <v>0.22690834178254299</v>
      </c>
      <c r="BG241">
        <v>0.15084504968353199</v>
      </c>
      <c r="BH241">
        <v>3.74861813355006E-2</v>
      </c>
      <c r="BI241">
        <v>1.8679134267635102E-2</v>
      </c>
    </row>
    <row r="242" spans="1:61" x14ac:dyDescent="0.35">
      <c r="A242" t="s">
        <v>1491</v>
      </c>
      <c r="B242" t="s">
        <v>865</v>
      </c>
      <c r="C242">
        <v>31</v>
      </c>
      <c r="D242">
        <v>129.40136278688999</v>
      </c>
      <c r="E242">
        <v>2366.4041264000002</v>
      </c>
      <c r="F242">
        <v>3.2592997992104203E-2</v>
      </c>
      <c r="G242">
        <v>3.0499702395954498E-2</v>
      </c>
      <c r="H242">
        <v>2.6886322725314699E-3</v>
      </c>
      <c r="I242">
        <v>4.1119105875838197E-2</v>
      </c>
      <c r="J242">
        <v>0.86719435956662805</v>
      </c>
      <c r="K242">
        <v>3.4301260977867697E-2</v>
      </c>
      <c r="L242">
        <v>0.19780758469486201</v>
      </c>
      <c r="M242">
        <v>1.9481429841746101E-2</v>
      </c>
      <c r="N242">
        <v>0.12240150725721</v>
      </c>
      <c r="O242">
        <v>77781.020734920996</v>
      </c>
      <c r="P242" s="1">
        <v>0.13095592467434899</v>
      </c>
      <c r="Q242">
        <v>0.15058306807956301</v>
      </c>
      <c r="R242">
        <v>0.71846100724608697</v>
      </c>
      <c r="S242">
        <v>17.561</v>
      </c>
      <c r="T242">
        <v>98418.319275383998</v>
      </c>
      <c r="U242" s="1">
        <v>135.88428996687</v>
      </c>
      <c r="V242">
        <v>368736.43959572399</v>
      </c>
      <c r="W242" s="1">
        <v>0.80426884493926998</v>
      </c>
      <c r="X242">
        <v>0.15416673678456999</v>
      </c>
      <c r="Y242">
        <v>4.1564418276160399E-2</v>
      </c>
      <c r="Z242">
        <v>0.19573115506072999</v>
      </c>
      <c r="AA242">
        <v>368.73643959572399</v>
      </c>
      <c r="AB242">
        <v>11766.997531235</v>
      </c>
      <c r="AC242" s="1">
        <v>1166.1215423045501</v>
      </c>
      <c r="AD242" s="1">
        <v>297979.79046459199</v>
      </c>
      <c r="AE242" s="1" t="e">
        <v>#N/A</v>
      </c>
      <c r="AF242">
        <v>55163.15</v>
      </c>
      <c r="AG242" s="1">
        <v>117187.465268617</v>
      </c>
      <c r="AH242" s="1">
        <v>61.0046369552675</v>
      </c>
      <c r="AI242">
        <v>30.361358106455601</v>
      </c>
      <c r="AJ242">
        <v>36.6483273797623</v>
      </c>
      <c r="AK242">
        <v>1.615</v>
      </c>
      <c r="AL242">
        <v>1.1664553499999999</v>
      </c>
      <c r="AM242">
        <v>1.3701509000000001</v>
      </c>
      <c r="AN242">
        <v>535.22988832943599</v>
      </c>
      <c r="AO242" s="1">
        <v>0.75918469754698403</v>
      </c>
      <c r="AP242">
        <v>1925.26611780805</v>
      </c>
      <c r="AQ242" s="1">
        <v>2843.6725008803901</v>
      </c>
      <c r="AR242" s="1">
        <v>9051.9637518856907</v>
      </c>
      <c r="AS242" s="1">
        <v>908.64287798395401</v>
      </c>
      <c r="AT242" s="1">
        <v>402.31457596545999</v>
      </c>
      <c r="AU242">
        <v>15131.859824523501</v>
      </c>
      <c r="AV242" s="1">
        <v>3642.99639952095</v>
      </c>
      <c r="AW242" s="1">
        <v>0.22464163288</v>
      </c>
      <c r="AX242">
        <v>10790.827861284501</v>
      </c>
      <c r="AY242" s="1">
        <v>0.6400841196</v>
      </c>
      <c r="AZ242">
        <v>1374.56558943859</v>
      </c>
      <c r="BA242" s="1">
        <v>8.1686068279999996E-2</v>
      </c>
      <c r="BB242">
        <v>903.46438574294496</v>
      </c>
      <c r="BC242" s="1">
        <v>5.3588179234999998E-2</v>
      </c>
      <c r="BD242">
        <v>16711.854235987001</v>
      </c>
      <c r="BE242" s="1">
        <v>0.57771005396362896</v>
      </c>
      <c r="BF242">
        <v>0.220744960886471</v>
      </c>
      <c r="BG242">
        <v>0.153034153117762</v>
      </c>
      <c r="BH242">
        <v>2.9254319299081202E-2</v>
      </c>
      <c r="BI242">
        <v>1.9256512733056799E-2</v>
      </c>
    </row>
    <row r="243" spans="1:61" x14ac:dyDescent="0.35">
      <c r="A243" t="s">
        <v>1492</v>
      </c>
      <c r="B243" t="s">
        <v>866</v>
      </c>
      <c r="C243">
        <v>78.7</v>
      </c>
      <c r="D243">
        <v>31.6230758788864</v>
      </c>
      <c r="E243">
        <v>2027.5800115</v>
      </c>
      <c r="F243">
        <v>1.25705904582254E-2</v>
      </c>
      <c r="G243">
        <v>2.32406261986558E-2</v>
      </c>
      <c r="H243" t="e">
        <v>#N/A</v>
      </c>
      <c r="I243">
        <v>5.5607602529152297E-2</v>
      </c>
      <c r="J243">
        <v>0.84685171051654995</v>
      </c>
      <c r="K243">
        <v>6.3221378371845299E-2</v>
      </c>
      <c r="L243">
        <v>0.54343697445486205</v>
      </c>
      <c r="M243">
        <v>2.2398584879525899E-2</v>
      </c>
      <c r="N243">
        <v>0.178972583322139</v>
      </c>
      <c r="O243">
        <v>65800.567287683996</v>
      </c>
      <c r="P243" s="1">
        <v>0.197526280727682</v>
      </c>
      <c r="Q243">
        <v>0.164696583779987</v>
      </c>
      <c r="R243">
        <v>0.63777713549233095</v>
      </c>
      <c r="S243">
        <v>16.6525</v>
      </c>
      <c r="T243">
        <v>88748.092247413006</v>
      </c>
      <c r="U243" s="1">
        <v>132.77656670352599</v>
      </c>
      <c r="V243">
        <v>267411.147094613</v>
      </c>
      <c r="W243" s="1">
        <v>0.76608458740640695</v>
      </c>
      <c r="X243">
        <v>0.16834873521362201</v>
      </c>
      <c r="Y243">
        <v>6.5566677379970698E-2</v>
      </c>
      <c r="Z243">
        <v>0.233915412593593</v>
      </c>
      <c r="AA243">
        <v>267.411147094613</v>
      </c>
      <c r="AB243">
        <v>7349.00549277149</v>
      </c>
      <c r="AC243" s="1">
        <v>688.00015018038005</v>
      </c>
      <c r="AD243">
        <v>187800.24492673401</v>
      </c>
      <c r="AE243" s="1" t="e">
        <v>#N/A</v>
      </c>
      <c r="AF243">
        <v>38818.949999999997</v>
      </c>
      <c r="AG243" s="1">
        <v>65824.784930871203</v>
      </c>
      <c r="AH243" s="1">
        <v>41.362179512649703</v>
      </c>
      <c r="AI243">
        <v>23.683465006162901</v>
      </c>
      <c r="AJ243">
        <v>28.035161127731701</v>
      </c>
      <c r="AK243">
        <v>1.381</v>
      </c>
      <c r="AL243">
        <v>0.87311455000000004</v>
      </c>
      <c r="AM243">
        <v>1.1823263500000001</v>
      </c>
      <c r="AN243">
        <v>965.38831969540001</v>
      </c>
      <c r="AO243" s="1">
        <v>1.14948596763477</v>
      </c>
      <c r="AP243">
        <v>1938.23923522277</v>
      </c>
      <c r="AQ243" s="1">
        <v>3074.50527325441</v>
      </c>
      <c r="AR243" s="1">
        <v>8437.5079951276093</v>
      </c>
      <c r="AS243" s="1">
        <v>1013.3765006528899</v>
      </c>
      <c r="AT243">
        <v>437.25541294739497</v>
      </c>
      <c r="AU243">
        <v>14900.884417205099</v>
      </c>
      <c r="AV243" s="1">
        <v>6561.3151552469499</v>
      </c>
      <c r="AW243" s="1">
        <v>0.39832137636999998</v>
      </c>
      <c r="AX243">
        <v>6525.1387870946401</v>
      </c>
      <c r="AY243" s="1">
        <v>0.39097881155500003</v>
      </c>
      <c r="AZ243">
        <v>1121.6714092407401</v>
      </c>
      <c r="BA243">
        <v>6.8114428719999995E-2</v>
      </c>
      <c r="BB243">
        <v>2396.43908798649</v>
      </c>
      <c r="BC243" s="1">
        <v>0.14258538333500001</v>
      </c>
      <c r="BD243">
        <v>16604.5644395688</v>
      </c>
      <c r="BE243" s="1">
        <v>0.54359566745978305</v>
      </c>
      <c r="BF243">
        <v>0.229450098273769</v>
      </c>
      <c r="BG243">
        <v>0.17329095956179499</v>
      </c>
      <c r="BH243">
        <v>3.2786505971936601E-2</v>
      </c>
      <c r="BI243">
        <v>2.0876768732715999E-2</v>
      </c>
    </row>
    <row r="244" spans="1:61" x14ac:dyDescent="0.35">
      <c r="A244" t="s">
        <v>1493</v>
      </c>
      <c r="B244" t="s">
        <v>867</v>
      </c>
      <c r="C244">
        <v>11.2</v>
      </c>
      <c r="D244">
        <v>508.35482395885498</v>
      </c>
      <c r="E244">
        <v>2769.6081162999999</v>
      </c>
      <c r="F244">
        <v>5.9993506420997503E-2</v>
      </c>
      <c r="G244">
        <v>5.04163328218823E-2</v>
      </c>
      <c r="H244">
        <v>2.6203096960630201E-3</v>
      </c>
      <c r="I244">
        <v>4.2692710745150901E-2</v>
      </c>
      <c r="J244">
        <v>0.78757057561371202</v>
      </c>
      <c r="K244">
        <v>5.84092637373912E-2</v>
      </c>
      <c r="L244">
        <v>9.3831552170972193E-2</v>
      </c>
      <c r="M244">
        <v>2.1036099655840499E-2</v>
      </c>
      <c r="N244">
        <v>0.124537709203439</v>
      </c>
      <c r="O244">
        <v>88634.284244915994</v>
      </c>
      <c r="P244" s="1">
        <v>0.12885038132183901</v>
      </c>
      <c r="Q244">
        <v>0.152458892585314</v>
      </c>
      <c r="R244">
        <v>0.71869072609284701</v>
      </c>
      <c r="S244">
        <v>21.731999999999999</v>
      </c>
      <c r="T244">
        <v>107569.051820305</v>
      </c>
      <c r="U244" s="1">
        <v>127.279515115994</v>
      </c>
      <c r="V244">
        <v>366330.314566847</v>
      </c>
      <c r="W244" s="1">
        <v>0.906900317843365</v>
      </c>
      <c r="X244">
        <v>7.4642430651653505E-2</v>
      </c>
      <c r="Y244">
        <v>1.8457251504981901E-2</v>
      </c>
      <c r="Z244">
        <v>9.3099682156635402E-2</v>
      </c>
      <c r="AA244">
        <v>366.33031456684699</v>
      </c>
      <c r="AB244">
        <v>15274.922091438601</v>
      </c>
      <c r="AC244" s="1">
        <v>1553.47048517088</v>
      </c>
      <c r="AD244">
        <v>315527.94911531301</v>
      </c>
      <c r="AE244" s="1" t="e">
        <v>#N/A</v>
      </c>
      <c r="AF244">
        <v>81952.7</v>
      </c>
      <c r="AG244" s="1">
        <v>232560.36035142199</v>
      </c>
      <c r="AH244" s="1">
        <v>106.498946088232</v>
      </c>
      <c r="AI244">
        <v>41.216349225416501</v>
      </c>
      <c r="AJ244">
        <v>58.816673779288102</v>
      </c>
      <c r="AK244">
        <v>2.0680000000000001</v>
      </c>
      <c r="AL244">
        <v>1.5285219000000001</v>
      </c>
      <c r="AM244">
        <v>1.6807491999999999</v>
      </c>
      <c r="AN244">
        <v>939.07126589705399</v>
      </c>
      <c r="AO244" s="1">
        <v>0.568807521803111</v>
      </c>
      <c r="AP244">
        <v>2546.4334216176198</v>
      </c>
      <c r="AQ244" s="1">
        <v>2773.0733569983599</v>
      </c>
      <c r="AR244" s="1">
        <v>11729.5646931801</v>
      </c>
      <c r="AS244" s="1">
        <v>1473.1042481258</v>
      </c>
      <c r="AT244">
        <v>612.83249142957902</v>
      </c>
      <c r="AU244">
        <v>19135.008211351502</v>
      </c>
      <c r="AV244" s="1">
        <v>3478.6437554435001</v>
      </c>
      <c r="AW244" s="1">
        <v>0.17847115475</v>
      </c>
      <c r="AX244">
        <v>14243.772200400101</v>
      </c>
      <c r="AY244" s="1">
        <v>0.70309688561000006</v>
      </c>
      <c r="AZ244">
        <v>1565.9832178440899</v>
      </c>
      <c r="BA244">
        <v>7.8859993810000001E-2</v>
      </c>
      <c r="BB244">
        <v>797.56858825202005</v>
      </c>
      <c r="BC244" s="1">
        <v>3.9571965809999998E-2</v>
      </c>
      <c r="BD244">
        <v>20085.967761939701</v>
      </c>
      <c r="BE244" s="1">
        <v>0.60232507792809298</v>
      </c>
      <c r="BF244">
        <v>0.222771759103921</v>
      </c>
      <c r="BG244">
        <v>0.128026702143307</v>
      </c>
      <c r="BH244">
        <v>2.77869765774547E-2</v>
      </c>
      <c r="BI244">
        <v>1.9089484247224599E-2</v>
      </c>
    </row>
    <row r="245" spans="1:61" x14ac:dyDescent="0.35">
      <c r="A245" t="s">
        <v>1494</v>
      </c>
      <c r="B245" t="s">
        <v>868</v>
      </c>
      <c r="C245">
        <v>84.15</v>
      </c>
      <c r="D245">
        <v>17.5839513260232</v>
      </c>
      <c r="E245">
        <v>1310.3780799000001</v>
      </c>
      <c r="F245">
        <v>1.1083892954136899E-2</v>
      </c>
      <c r="G245">
        <v>1.33856187129258E-2</v>
      </c>
      <c r="H245" t="e">
        <v>#N/A</v>
      </c>
      <c r="I245">
        <v>4.65478412080551E-2</v>
      </c>
      <c r="J245">
        <v>0.90094924836629098</v>
      </c>
      <c r="K245">
        <v>3.8684846284732698E-2</v>
      </c>
      <c r="L245">
        <v>0.50095308923567405</v>
      </c>
      <c r="M245">
        <v>1.7853944219176701E-2</v>
      </c>
      <c r="N245">
        <v>0.167454148199534</v>
      </c>
      <c r="O245">
        <v>63688.6692908435</v>
      </c>
      <c r="P245" s="1">
        <v>0.19320439002161299</v>
      </c>
      <c r="Q245">
        <v>0.162821805499588</v>
      </c>
      <c r="R245">
        <v>0.64397380447879904</v>
      </c>
      <c r="S245">
        <v>11.5975</v>
      </c>
      <c r="T245">
        <v>86028.510057606502</v>
      </c>
      <c r="U245" s="1">
        <v>118.88895395985401</v>
      </c>
      <c r="V245">
        <v>274169.37811423501</v>
      </c>
      <c r="W245" s="1">
        <v>0.79726979346120597</v>
      </c>
      <c r="X245">
        <v>0.135449241281282</v>
      </c>
      <c r="Y245">
        <v>6.7280965257511996E-2</v>
      </c>
      <c r="Z245">
        <v>0.202730206538795</v>
      </c>
      <c r="AA245">
        <v>274.16937811423497</v>
      </c>
      <c r="AB245">
        <v>6561.1776939988104</v>
      </c>
      <c r="AC245" s="1">
        <v>701.87262151650498</v>
      </c>
      <c r="AD245">
        <v>193711.90083620901</v>
      </c>
      <c r="AE245" s="1" t="e">
        <v>#N/A</v>
      </c>
      <c r="AF245">
        <v>40949.974999999999</v>
      </c>
      <c r="AG245" s="1">
        <v>66018.048743328298</v>
      </c>
      <c r="AH245" s="1">
        <v>38.320459788919003</v>
      </c>
      <c r="AI245">
        <v>21.974681610731299</v>
      </c>
      <c r="AJ245">
        <v>25.7307471409352</v>
      </c>
      <c r="AK245">
        <v>1.4624999999999999</v>
      </c>
      <c r="AL245">
        <v>0.82837415000000003</v>
      </c>
      <c r="AM245">
        <v>1.2396267999999999</v>
      </c>
      <c r="AN245">
        <v>1550.55419061058</v>
      </c>
      <c r="AO245">
        <v>1.21320968662164</v>
      </c>
      <c r="AP245">
        <v>2011.31753058349</v>
      </c>
      <c r="AQ245" s="1">
        <v>2967.7679177363598</v>
      </c>
      <c r="AR245" s="1">
        <v>8535.4991474154303</v>
      </c>
      <c r="AS245" s="1">
        <v>968.51349063079294</v>
      </c>
      <c r="AT245">
        <v>479.78968485057902</v>
      </c>
      <c r="AU245">
        <v>14962.8877712167</v>
      </c>
      <c r="AV245" s="1">
        <v>7057.0546590611602</v>
      </c>
      <c r="AW245" s="1">
        <v>0.41320371997499999</v>
      </c>
      <c r="AX245">
        <v>7031.1630432453203</v>
      </c>
      <c r="AY245" s="1">
        <v>0.40113919187500002</v>
      </c>
      <c r="AZ245">
        <v>1410.62412295325</v>
      </c>
      <c r="BA245">
        <v>7.9917960585000003E-2</v>
      </c>
      <c r="BB245">
        <v>1789.3396913632901</v>
      </c>
      <c r="BC245" s="1">
        <v>0.10573912755000001</v>
      </c>
      <c r="BD245">
        <v>17288.181516623001</v>
      </c>
      <c r="BE245" s="1">
        <v>0.54404240156615002</v>
      </c>
      <c r="BF245">
        <v>0.23755426768836299</v>
      </c>
      <c r="BG245">
        <v>0.159366761309508</v>
      </c>
      <c r="BH245">
        <v>3.6121917487859201E-2</v>
      </c>
      <c r="BI245">
        <v>2.29146519481199E-2</v>
      </c>
    </row>
    <row r="246" spans="1:61" x14ac:dyDescent="0.35">
      <c r="A246" t="s">
        <v>1495</v>
      </c>
      <c r="B246" t="s">
        <v>869</v>
      </c>
      <c r="C246">
        <v>133.85</v>
      </c>
      <c r="D246">
        <v>13.0948517910745</v>
      </c>
      <c r="E246">
        <v>1460.2350688500001</v>
      </c>
      <c r="F246">
        <v>5.1023918400349396E-3</v>
      </c>
      <c r="G246">
        <v>7.6677911124787097E-3</v>
      </c>
      <c r="H246" t="e">
        <v>#N/A</v>
      </c>
      <c r="I246">
        <v>1.73666571291867E-2</v>
      </c>
      <c r="J246">
        <v>0.95347943624893094</v>
      </c>
      <c r="K246">
        <v>2.3429374864489799E-2</v>
      </c>
      <c r="L246">
        <v>0.48629990394755201</v>
      </c>
      <c r="M246">
        <v>9.3055552075797E-3</v>
      </c>
      <c r="N246">
        <v>0.15098557703794899</v>
      </c>
      <c r="O246">
        <v>65452.018762412998</v>
      </c>
      <c r="P246" s="1">
        <v>0.15827213944170501</v>
      </c>
      <c r="Q246">
        <v>0.17262934266226401</v>
      </c>
      <c r="R246">
        <v>0.66909851789603103</v>
      </c>
      <c r="S246">
        <v>13.638999999999999</v>
      </c>
      <c r="T246">
        <v>80769.105050305006</v>
      </c>
      <c r="U246" s="1">
        <v>118.419019443409</v>
      </c>
      <c r="V246">
        <v>257114.054903237</v>
      </c>
      <c r="W246" s="1">
        <v>0.71237121516331403</v>
      </c>
      <c r="X246">
        <v>0.111702143208295</v>
      </c>
      <c r="Y246">
        <v>0.175926641628391</v>
      </c>
      <c r="Z246">
        <v>0.28762878483668602</v>
      </c>
      <c r="AA246">
        <v>257.11405490323699</v>
      </c>
      <c r="AB246">
        <v>7074.1800389294003</v>
      </c>
      <c r="AC246" s="1">
        <v>540.54717233981</v>
      </c>
      <c r="AD246">
        <v>205246.243522996</v>
      </c>
      <c r="AE246" s="1" t="e">
        <v>#N/A</v>
      </c>
      <c r="AF246">
        <v>39752.474999999999</v>
      </c>
      <c r="AG246" s="1">
        <v>65438.928986076302</v>
      </c>
      <c r="AH246" s="1">
        <v>31.149901095688701</v>
      </c>
      <c r="AI246">
        <v>21.266887225226601</v>
      </c>
      <c r="AJ246">
        <v>22.2246982426371</v>
      </c>
      <c r="AK246">
        <v>1.6325000000000001</v>
      </c>
      <c r="AL246">
        <v>1.1266495000000001</v>
      </c>
      <c r="AM246">
        <v>1.2787209500000001</v>
      </c>
      <c r="AN246">
        <v>601.37196560640098</v>
      </c>
      <c r="AO246" s="1">
        <v>0.960508941531524</v>
      </c>
      <c r="AP246">
        <v>1785.69881912901</v>
      </c>
      <c r="AQ246" s="1">
        <v>3284.37505510848</v>
      </c>
      <c r="AR246" s="1">
        <v>8518.0474954029796</v>
      </c>
      <c r="AS246" s="1">
        <v>884.79259936342601</v>
      </c>
      <c r="AT246">
        <v>403.54367773988503</v>
      </c>
      <c r="AU246">
        <v>14876.4576467438</v>
      </c>
      <c r="AV246" s="1">
        <v>7640.9593564965198</v>
      </c>
      <c r="AW246" s="1">
        <v>0.47504753315999998</v>
      </c>
      <c r="AX246">
        <v>5627.4342016520804</v>
      </c>
      <c r="AY246" s="1">
        <v>0.34158057405499997</v>
      </c>
      <c r="AZ246">
        <v>1103.1943659267399</v>
      </c>
      <c r="BA246">
        <v>6.8014792264999999E-2</v>
      </c>
      <c r="BB246">
        <v>1881.94102130532</v>
      </c>
      <c r="BC246" s="1">
        <v>0.11535710052500001</v>
      </c>
      <c r="BD246">
        <v>16253.5289453807</v>
      </c>
      <c r="BE246" s="1">
        <v>0.53684192074836401</v>
      </c>
      <c r="BF246">
        <v>0.25556062153750198</v>
      </c>
      <c r="BG246">
        <v>0.14631074469050301</v>
      </c>
      <c r="BH246">
        <v>4.2281303744151497E-2</v>
      </c>
      <c r="BI246">
        <v>1.9005409279478799E-2</v>
      </c>
    </row>
    <row r="247" spans="1:61" x14ac:dyDescent="0.35">
      <c r="A247" t="s">
        <v>1496</v>
      </c>
      <c r="B247" t="s">
        <v>870</v>
      </c>
      <c r="C247">
        <v>14.25</v>
      </c>
      <c r="D247">
        <v>198.559316809987</v>
      </c>
      <c r="E247">
        <v>2103.9495696499998</v>
      </c>
      <c r="F247">
        <v>7.5782692676215702E-3</v>
      </c>
      <c r="G247">
        <v>9.2714237424191201E-2</v>
      </c>
      <c r="H247" t="e">
        <v>#N/A</v>
      </c>
      <c r="I247">
        <v>5.2414259212966399E-2</v>
      </c>
      <c r="J247">
        <v>0.73684625620426902</v>
      </c>
      <c r="K247">
        <v>0.11125203092661699</v>
      </c>
      <c r="L247">
        <v>0.92411324131532102</v>
      </c>
      <c r="M247">
        <v>2.2710279594237701E-2</v>
      </c>
      <c r="N247">
        <v>0.19255850721832701</v>
      </c>
      <c r="O247">
        <v>66118.245646725496</v>
      </c>
      <c r="P247" s="1">
        <v>0.238219065766865</v>
      </c>
      <c r="Q247">
        <v>0.18082747877564301</v>
      </c>
      <c r="R247">
        <v>0.580953455457492</v>
      </c>
      <c r="S247">
        <v>21.163499999999999</v>
      </c>
      <c r="T247">
        <v>86905.538286510506</v>
      </c>
      <c r="U247" s="1">
        <v>107.118573105452</v>
      </c>
      <c r="V247">
        <v>160273.15668521801</v>
      </c>
      <c r="W247" s="1">
        <v>0.69172327703376502</v>
      </c>
      <c r="X247">
        <v>0.219383993769978</v>
      </c>
      <c r="Y247">
        <v>8.8892729196257195E-2</v>
      </c>
      <c r="Z247">
        <v>0.30827672296623498</v>
      </c>
      <c r="AA247">
        <v>160.273156685218</v>
      </c>
      <c r="AB247">
        <v>4367.3195879764799</v>
      </c>
      <c r="AC247" s="1">
        <v>508.593694373071</v>
      </c>
      <c r="AD247">
        <v>103457.66113344399</v>
      </c>
      <c r="AE247" s="1" t="e">
        <v>#N/A</v>
      </c>
      <c r="AF247">
        <v>33665.5</v>
      </c>
      <c r="AG247" s="1">
        <v>49706.745782318198</v>
      </c>
      <c r="AH247" s="1">
        <v>44.002372775039902</v>
      </c>
      <c r="AI247">
        <v>25.164427817319702</v>
      </c>
      <c r="AJ247">
        <v>29.687067364943399</v>
      </c>
      <c r="AK247">
        <v>2.1315</v>
      </c>
      <c r="AL247">
        <v>1.6409503000000001</v>
      </c>
      <c r="AM247">
        <v>1.8863654000000001</v>
      </c>
      <c r="AN247">
        <v>208.46038916044901</v>
      </c>
      <c r="AO247" s="1">
        <v>0.97361609238481595</v>
      </c>
      <c r="AP247">
        <v>2163.1608964524498</v>
      </c>
      <c r="AQ247" s="1">
        <v>3937.2806766816798</v>
      </c>
      <c r="AR247" s="1">
        <v>9595.5706874136595</v>
      </c>
      <c r="AS247" s="1">
        <v>1146.52721825604</v>
      </c>
      <c r="AT247">
        <v>578.38097839472903</v>
      </c>
      <c r="AU247">
        <v>17420.920457198601</v>
      </c>
      <c r="AV247" s="1">
        <v>10007.8189983705</v>
      </c>
      <c r="AW247" s="1">
        <v>0.53741964427</v>
      </c>
      <c r="AX247">
        <v>3979.4452404931699</v>
      </c>
      <c r="AY247" s="1">
        <v>0.21660202329</v>
      </c>
      <c r="AZ247">
        <v>964.338032811125</v>
      </c>
      <c r="BA247">
        <v>5.1605867045000003E-2</v>
      </c>
      <c r="BB247">
        <v>3664.0893194637301</v>
      </c>
      <c r="BC247" s="1">
        <v>0.194372465375</v>
      </c>
      <c r="BD247">
        <v>18615.6915911385</v>
      </c>
      <c r="BE247" s="1">
        <v>0.54209107867195405</v>
      </c>
      <c r="BF247">
        <v>0.237440891941301</v>
      </c>
      <c r="BG247">
        <v>0.16801497323756301</v>
      </c>
      <c r="BH247">
        <v>3.66129915513582E-2</v>
      </c>
      <c r="BI247">
        <v>1.5840064597823798E-2</v>
      </c>
    </row>
    <row r="248" spans="1:61" x14ac:dyDescent="0.35">
      <c r="A248" t="s">
        <v>1497</v>
      </c>
      <c r="B248" t="s">
        <v>871</v>
      </c>
      <c r="C248">
        <v>64.650000000000006</v>
      </c>
      <c r="D248">
        <v>10.1494852768662</v>
      </c>
      <c r="E248">
        <v>604.20981864999999</v>
      </c>
      <c r="F248" t="e">
        <v>#N/A</v>
      </c>
      <c r="G248">
        <v>2.11748283034283E-2</v>
      </c>
      <c r="H248" t="e">
        <v>#N/A</v>
      </c>
      <c r="I248">
        <v>2.6405538376257202E-2</v>
      </c>
      <c r="J248">
        <v>0.952790523584782</v>
      </c>
      <c r="K248">
        <v>2.5972733145614001E-2</v>
      </c>
      <c r="L248">
        <v>0.29096794752430399</v>
      </c>
      <c r="M248" t="e">
        <v>#N/A</v>
      </c>
      <c r="N248">
        <v>0.13842355544646701</v>
      </c>
      <c r="O248">
        <v>63040.825644342003</v>
      </c>
      <c r="P248" s="1">
        <v>0.173564213270434</v>
      </c>
      <c r="Q248">
        <v>0.16449137158161201</v>
      </c>
      <c r="R248">
        <v>0.66194441514795399</v>
      </c>
      <c r="S248">
        <v>6.3380000000000001</v>
      </c>
      <c r="T248">
        <v>82735.827855418494</v>
      </c>
      <c r="U248" s="1">
        <v>100.02762098661201</v>
      </c>
      <c r="V248">
        <v>267407.39021600399</v>
      </c>
      <c r="W248" s="1">
        <v>0.81013255900079495</v>
      </c>
      <c r="X248">
        <v>4.3507650412112499E-2</v>
      </c>
      <c r="Y248">
        <v>0.146359790587093</v>
      </c>
      <c r="Z248">
        <v>0.18986744099920499</v>
      </c>
      <c r="AA248">
        <v>267.40739021600501</v>
      </c>
      <c r="AB248">
        <v>6780.2579831466701</v>
      </c>
      <c r="AC248" s="1">
        <v>585.63776905868303</v>
      </c>
      <c r="AD248">
        <v>207757.83550865599</v>
      </c>
      <c r="AE248" s="1" t="e">
        <v>#N/A</v>
      </c>
      <c r="AF248">
        <v>44621.275000000001</v>
      </c>
      <c r="AG248" s="1">
        <v>74178.965695217805</v>
      </c>
      <c r="AH248" s="1">
        <v>34.113804709303899</v>
      </c>
      <c r="AI248">
        <v>21.230769090018999</v>
      </c>
      <c r="AJ248">
        <v>23.895299220480901</v>
      </c>
      <c r="AK248">
        <v>1.3625</v>
      </c>
      <c r="AL248">
        <v>0.8514254</v>
      </c>
      <c r="AM248">
        <v>1.11150755</v>
      </c>
      <c r="AN248">
        <v>2010.2033771454601</v>
      </c>
      <c r="AO248">
        <v>1.30622345099679</v>
      </c>
      <c r="AP248">
        <v>2269.0189573342</v>
      </c>
      <c r="AQ248" s="1">
        <v>3394.77268723013</v>
      </c>
      <c r="AR248" s="1">
        <v>8972.1986253329305</v>
      </c>
      <c r="AS248" s="1">
        <v>877.98177337034997</v>
      </c>
      <c r="AT248">
        <v>512.40491920850195</v>
      </c>
      <c r="AU248">
        <v>16026.376962476101</v>
      </c>
      <c r="AV248" s="1">
        <v>8834.3631974338496</v>
      </c>
      <c r="AW248" s="1">
        <v>0.47748713649500002</v>
      </c>
      <c r="AX248">
        <v>7458.5364995889304</v>
      </c>
      <c r="AY248" s="1">
        <v>0.38406682681999998</v>
      </c>
      <c r="AZ248">
        <v>1660.04209387427</v>
      </c>
      <c r="BA248">
        <v>8.6769747174999995E-2</v>
      </c>
      <c r="BB248">
        <v>978.86127790170997</v>
      </c>
      <c r="BC248" s="1">
        <v>5.1676289505E-2</v>
      </c>
      <c r="BD248">
        <v>18931.803068798799</v>
      </c>
      <c r="BE248" s="1">
        <v>0.54764572325399996</v>
      </c>
      <c r="BF248">
        <v>0.24567344063825899</v>
      </c>
      <c r="BG248">
        <v>0.14104575974171801</v>
      </c>
      <c r="BH248">
        <v>3.959016725542E-2</v>
      </c>
      <c r="BI248">
        <v>2.60449091106029E-2</v>
      </c>
    </row>
    <row r="249" spans="1:61" x14ac:dyDescent="0.35">
      <c r="A249" t="s">
        <v>1498</v>
      </c>
      <c r="B249" t="s">
        <v>872</v>
      </c>
      <c r="C249">
        <v>132.55000000000001</v>
      </c>
      <c r="D249">
        <v>14.627122568619599</v>
      </c>
      <c r="E249">
        <v>1711.26374175</v>
      </c>
      <c r="F249">
        <v>7.4274854249243502E-3</v>
      </c>
      <c r="G249">
        <v>1.06412548170692E-2</v>
      </c>
      <c r="H249" t="e">
        <v>#N/A</v>
      </c>
      <c r="I249">
        <v>2.25218961314291E-2</v>
      </c>
      <c r="J249">
        <v>0.938247956205572</v>
      </c>
      <c r="K249">
        <v>3.03459473554628E-2</v>
      </c>
      <c r="L249">
        <v>0.53470625110291503</v>
      </c>
      <c r="M249">
        <v>7.5754074427009802E-3</v>
      </c>
      <c r="N249">
        <v>0.158746296653448</v>
      </c>
      <c r="O249">
        <v>65401.009841446001</v>
      </c>
      <c r="P249" s="1">
        <v>0.171520241041897</v>
      </c>
      <c r="Q249">
        <v>0.151563458478915</v>
      </c>
      <c r="R249">
        <v>0.67691630047918805</v>
      </c>
      <c r="S249">
        <v>14.818</v>
      </c>
      <c r="T249">
        <v>83470.413268057004</v>
      </c>
      <c r="U249" s="1">
        <v>125.38873655166699</v>
      </c>
      <c r="V249">
        <v>260160.71489425001</v>
      </c>
      <c r="W249" s="1">
        <v>0.71447498459581105</v>
      </c>
      <c r="X249">
        <v>0.137728115059148</v>
      </c>
      <c r="Y249">
        <v>0.14779690034504001</v>
      </c>
      <c r="Z249">
        <v>0.28552501540418901</v>
      </c>
      <c r="AA249">
        <v>260.16071489425002</v>
      </c>
      <c r="AB249">
        <v>6110.3248889576298</v>
      </c>
      <c r="AC249" s="1">
        <v>563.53711094642199</v>
      </c>
      <c r="AD249">
        <v>191856.96071227401</v>
      </c>
      <c r="AE249" s="1" t="e">
        <v>#N/A</v>
      </c>
      <c r="AF249">
        <v>39068.525000000001</v>
      </c>
      <c r="AG249" s="1">
        <v>64039.730139338397</v>
      </c>
      <c r="AH249" s="1">
        <v>31.708222520487102</v>
      </c>
      <c r="AI249">
        <v>21.282978123320799</v>
      </c>
      <c r="AJ249">
        <v>22.6216876236894</v>
      </c>
      <c r="AK249">
        <v>1.4225000000000001</v>
      </c>
      <c r="AL249">
        <v>0.84083914999999998</v>
      </c>
      <c r="AM249">
        <v>1.11420685</v>
      </c>
      <c r="AN249">
        <v>386.70312588406802</v>
      </c>
      <c r="AO249" s="1">
        <v>0.92829698638522895</v>
      </c>
      <c r="AP249">
        <v>1734.36119839095</v>
      </c>
      <c r="AQ249" s="1">
        <v>3303.1585965503</v>
      </c>
      <c r="AR249" s="1">
        <v>8427.5687052295107</v>
      </c>
      <c r="AS249" s="1">
        <v>856.41431708561004</v>
      </c>
      <c r="AT249">
        <v>390.03422231097397</v>
      </c>
      <c r="AU249">
        <v>14711.5370395673</v>
      </c>
      <c r="AV249" s="1">
        <v>7773.0802583982804</v>
      </c>
      <c r="AW249" s="1">
        <v>0.47658619814499997</v>
      </c>
      <c r="AX249">
        <v>5513.2620797706204</v>
      </c>
      <c r="AY249" s="1">
        <v>0.32800211700999998</v>
      </c>
      <c r="AZ249">
        <v>1162.2221104269699</v>
      </c>
      <c r="BA249">
        <v>7.0257790675000001E-2</v>
      </c>
      <c r="BB249">
        <v>2087.35914470742</v>
      </c>
      <c r="BC249" s="1">
        <v>0.12515389417</v>
      </c>
      <c r="BD249">
        <v>16535.923593303301</v>
      </c>
      <c r="BE249" s="1">
        <v>0.54047234263478505</v>
      </c>
      <c r="BF249">
        <v>0.25378554819924798</v>
      </c>
      <c r="BG249">
        <v>0.14378681323393</v>
      </c>
      <c r="BH249">
        <v>4.5340797327781901E-2</v>
      </c>
      <c r="BI249">
        <v>1.66144986042546E-2</v>
      </c>
    </row>
    <row r="250" spans="1:61" x14ac:dyDescent="0.35">
      <c r="A250" t="s">
        <v>1499</v>
      </c>
      <c r="B250" t="s">
        <v>873</v>
      </c>
      <c r="C250">
        <v>28.85</v>
      </c>
      <c r="D250">
        <v>179.79049270967201</v>
      </c>
      <c r="E250">
        <v>4788.4350378999998</v>
      </c>
      <c r="F250">
        <v>3.67635600046698E-2</v>
      </c>
      <c r="G250">
        <v>5.2920869090467997E-2</v>
      </c>
      <c r="H250">
        <v>2.5734794862132399E-3</v>
      </c>
      <c r="I250">
        <v>5.4007517065869301E-2</v>
      </c>
      <c r="J250">
        <v>0.80323184172006201</v>
      </c>
      <c r="K250">
        <v>5.15646051385973E-2</v>
      </c>
      <c r="L250">
        <v>0.29023956780173299</v>
      </c>
      <c r="M250">
        <v>3.0471797161377E-2</v>
      </c>
      <c r="N250">
        <v>0.14861609371898499</v>
      </c>
      <c r="O250">
        <v>79493.288155193004</v>
      </c>
      <c r="P250" s="1">
        <v>0.17764304108666101</v>
      </c>
      <c r="Q250">
        <v>0.179310711317476</v>
      </c>
      <c r="R250">
        <v>0.64304624759586204</v>
      </c>
      <c r="S250">
        <v>33.954999999999998</v>
      </c>
      <c r="T250">
        <v>103981.447078668</v>
      </c>
      <c r="U250" s="1">
        <v>145.24508678982099</v>
      </c>
      <c r="V250">
        <v>300377.04847663897</v>
      </c>
      <c r="W250" s="1">
        <v>0.79195988827679997</v>
      </c>
      <c r="X250">
        <v>0.16582657265662101</v>
      </c>
      <c r="Y250">
        <v>4.2213539066579001E-2</v>
      </c>
      <c r="Z250">
        <v>0.2080401117232</v>
      </c>
      <c r="AA250">
        <v>300.37704847664003</v>
      </c>
      <c r="AB250">
        <v>10631.0627138493</v>
      </c>
      <c r="AC250" s="1">
        <v>1054.1829575699701</v>
      </c>
      <c r="AD250">
        <v>243973.04165074299</v>
      </c>
      <c r="AE250" s="1" t="e">
        <v>#N/A</v>
      </c>
      <c r="AF250">
        <v>50637.025000000001</v>
      </c>
      <c r="AG250" s="1">
        <v>89489.102430351399</v>
      </c>
      <c r="AH250" s="1">
        <v>67.060535764885799</v>
      </c>
      <c r="AI250">
        <v>33.242339253289302</v>
      </c>
      <c r="AJ250">
        <v>39.135381745210097</v>
      </c>
      <c r="AK250">
        <v>2.0695000000000001</v>
      </c>
      <c r="AL250">
        <v>1.5907064</v>
      </c>
      <c r="AM250">
        <v>1.7680051999999999</v>
      </c>
      <c r="AN250">
        <v>0</v>
      </c>
      <c r="AO250" s="1">
        <v>0.828537470762156</v>
      </c>
      <c r="AP250">
        <v>1967.498493476</v>
      </c>
      <c r="AQ250" s="1">
        <v>2767.1084714783001</v>
      </c>
      <c r="AR250" s="1">
        <v>9048.0768213362298</v>
      </c>
      <c r="AS250" s="1">
        <v>1132.28644683835</v>
      </c>
      <c r="AT250">
        <v>432.99618248376902</v>
      </c>
      <c r="AU250">
        <v>15347.9664156127</v>
      </c>
      <c r="AV250" s="1">
        <v>4202.1084712377497</v>
      </c>
      <c r="AW250" s="1">
        <v>0.27015011089000002</v>
      </c>
      <c r="AX250">
        <v>9254.1632770508404</v>
      </c>
      <c r="AY250" s="1">
        <v>0.57436877769000005</v>
      </c>
      <c r="AZ250">
        <v>1477.06528016897</v>
      </c>
      <c r="BA250">
        <v>9.4600185554999994E-2</v>
      </c>
      <c r="BB250">
        <v>957.03910935585998</v>
      </c>
      <c r="BC250" s="1">
        <v>6.0880925869999998E-2</v>
      </c>
      <c r="BD250">
        <v>15890.3761378134</v>
      </c>
      <c r="BE250" s="1">
        <v>0.58463747774692798</v>
      </c>
      <c r="BF250">
        <v>0.237345160171238</v>
      </c>
      <c r="BG250">
        <v>0.129993930463318</v>
      </c>
      <c r="BH250">
        <v>3.13141676783786E-2</v>
      </c>
      <c r="BI250">
        <v>1.6709263940137602E-2</v>
      </c>
    </row>
    <row r="251" spans="1:61" x14ac:dyDescent="0.35">
      <c r="A251" t="s">
        <v>1500</v>
      </c>
      <c r="B251" t="s">
        <v>874</v>
      </c>
      <c r="C251">
        <v>78.900000000000006</v>
      </c>
      <c r="D251">
        <v>10.8589126412057</v>
      </c>
      <c r="E251">
        <v>814.52797884999995</v>
      </c>
      <c r="F251">
        <v>2.37136802801345E-2</v>
      </c>
      <c r="G251" t="e">
        <v>#N/A</v>
      </c>
      <c r="H251" t="e">
        <v>#N/A</v>
      </c>
      <c r="I251">
        <v>2.54733529538008E-2</v>
      </c>
      <c r="J251">
        <v>0.93754950677548998</v>
      </c>
      <c r="K251">
        <v>3.10719130663797E-2</v>
      </c>
      <c r="L251">
        <v>0.45791626102438499</v>
      </c>
      <c r="M251">
        <v>2.2399519500295E-2</v>
      </c>
      <c r="N251">
        <v>0.16929578864400899</v>
      </c>
      <c r="O251">
        <v>61342.036638578</v>
      </c>
      <c r="P251" s="1">
        <v>0.22666276926875001</v>
      </c>
      <c r="Q251">
        <v>0.17568781259358299</v>
      </c>
      <c r="R251">
        <v>0.59764941813766703</v>
      </c>
      <c r="S251">
        <v>8.6434999999999995</v>
      </c>
      <c r="T251">
        <v>79507.843370368995</v>
      </c>
      <c r="U251" s="1">
        <v>101.262843275828</v>
      </c>
      <c r="V251">
        <v>259655.92478934699</v>
      </c>
      <c r="W251" s="1">
        <v>0.82673859383807902</v>
      </c>
      <c r="X251">
        <v>5.6329184450230399E-2</v>
      </c>
      <c r="Y251">
        <v>0.11693222171169</v>
      </c>
      <c r="Z251">
        <v>0.17326140616192101</v>
      </c>
      <c r="AA251">
        <v>259.65592478934701</v>
      </c>
      <c r="AB251">
        <v>6704.0980598377801</v>
      </c>
      <c r="AC251" s="1">
        <v>633.844287461411</v>
      </c>
      <c r="AD251">
        <v>192386.888408008</v>
      </c>
      <c r="AE251" s="1" t="e">
        <v>#N/A</v>
      </c>
      <c r="AF251">
        <v>41196.949999999997</v>
      </c>
      <c r="AG251" s="1">
        <v>64996.012915378902</v>
      </c>
      <c r="AH251" s="1">
        <v>35.241929543166599</v>
      </c>
      <c r="AI251">
        <v>22.065078410191301</v>
      </c>
      <c r="AJ251">
        <v>24.6678432458522</v>
      </c>
      <c r="AK251">
        <v>1.657</v>
      </c>
      <c r="AL251">
        <v>0.93889630000000002</v>
      </c>
      <c r="AM251">
        <v>1.3866980499999999</v>
      </c>
      <c r="AN251">
        <v>1214.1782318652499</v>
      </c>
      <c r="AO251" s="1">
        <v>1.2019305691378599</v>
      </c>
      <c r="AP251">
        <v>2286.8173413272202</v>
      </c>
      <c r="AQ251" s="1">
        <v>3503.0772770138501</v>
      </c>
      <c r="AR251" s="1">
        <v>8978.2328749933695</v>
      </c>
      <c r="AS251" s="1">
        <v>956.80949633133002</v>
      </c>
      <c r="AT251">
        <v>500.34144699513303</v>
      </c>
      <c r="AU251">
        <v>16225.278436660899</v>
      </c>
      <c r="AV251" s="1">
        <v>9087.1692108541993</v>
      </c>
      <c r="AW251" s="1">
        <v>0.49469883604499998</v>
      </c>
      <c r="AX251">
        <v>6403.7848625248698</v>
      </c>
      <c r="AY251" s="1">
        <v>0.33663100460500001</v>
      </c>
      <c r="AZ251">
        <v>1393.2078611136701</v>
      </c>
      <c r="BA251">
        <v>7.4745693360000004E-2</v>
      </c>
      <c r="BB251">
        <v>1742.7204589857099</v>
      </c>
      <c r="BC251" s="1">
        <v>9.3924465984999997E-2</v>
      </c>
      <c r="BD251">
        <v>18626.882393478401</v>
      </c>
      <c r="BE251" s="1">
        <v>0.53229290508592597</v>
      </c>
      <c r="BF251">
        <v>0.230182448713624</v>
      </c>
      <c r="BG251">
        <v>0.17530399308959699</v>
      </c>
      <c r="BH251">
        <v>4.3371354917313802E-2</v>
      </c>
      <c r="BI251">
        <v>1.8849298193539699E-2</v>
      </c>
    </row>
    <row r="252" spans="1:61" x14ac:dyDescent="0.35">
      <c r="A252" t="s">
        <v>1501</v>
      </c>
      <c r="B252" t="s">
        <v>875</v>
      </c>
      <c r="C252">
        <v>84.4</v>
      </c>
      <c r="D252">
        <v>16.318301645090799</v>
      </c>
      <c r="E252">
        <v>1242.3391998</v>
      </c>
      <c r="F252" t="e">
        <v>#N/A</v>
      </c>
      <c r="G252">
        <v>8.2490644320795895E-3</v>
      </c>
      <c r="H252" t="e">
        <v>#N/A</v>
      </c>
      <c r="I252">
        <v>2.48715818794665E-2</v>
      </c>
      <c r="J252">
        <v>0.94295836394159904</v>
      </c>
      <c r="K252">
        <v>2.59428198634141E-2</v>
      </c>
      <c r="L252">
        <v>0.41230535183969302</v>
      </c>
      <c r="M252">
        <v>8.0201248018386493E-3</v>
      </c>
      <c r="N252">
        <v>0.14851719980646899</v>
      </c>
      <c r="O252">
        <v>63926.849481851998</v>
      </c>
      <c r="P252" s="1">
        <v>0.16089086233283501</v>
      </c>
      <c r="Q252">
        <v>0.17092137714901001</v>
      </c>
      <c r="R252">
        <v>0.66818776051815398</v>
      </c>
      <c r="S252">
        <v>11.6875</v>
      </c>
      <c r="T252">
        <v>82124.195236391504</v>
      </c>
      <c r="U252" s="1">
        <v>111.44613699145</v>
      </c>
      <c r="V252">
        <v>268156.06798381603</v>
      </c>
      <c r="W252" s="1">
        <v>0.77123930652871098</v>
      </c>
      <c r="X252">
        <v>8.0820886899701197E-2</v>
      </c>
      <c r="Y252">
        <v>0.14793980657158701</v>
      </c>
      <c r="Z252">
        <v>0.228760693471289</v>
      </c>
      <c r="AA252">
        <v>268.156067983816</v>
      </c>
      <c r="AB252">
        <v>6771.3705722214399</v>
      </c>
      <c r="AC252" s="1">
        <v>617.20098217669397</v>
      </c>
      <c r="AD252">
        <v>211010.31423624101</v>
      </c>
      <c r="AE252" s="1" t="e">
        <v>#N/A</v>
      </c>
      <c r="AF252">
        <v>41324.375</v>
      </c>
      <c r="AG252" s="1">
        <v>68851.803388879707</v>
      </c>
      <c r="AH252" s="1">
        <v>35.585960342828102</v>
      </c>
      <c r="AI252">
        <v>22.434141284361399</v>
      </c>
      <c r="AJ252">
        <v>24.420364086733699</v>
      </c>
      <c r="AK252">
        <v>1.9964999999999999</v>
      </c>
      <c r="AL252">
        <v>1.26105285</v>
      </c>
      <c r="AM252">
        <v>1.57005835</v>
      </c>
      <c r="AN252">
        <v>1076.4571030888001</v>
      </c>
      <c r="AO252" s="1">
        <v>1.09979759727511</v>
      </c>
      <c r="AP252">
        <v>1941.8440937108601</v>
      </c>
      <c r="AQ252" s="1">
        <v>3037.61112728429</v>
      </c>
      <c r="AR252" s="1">
        <v>8270.4923860583804</v>
      </c>
      <c r="AS252" s="1">
        <v>881.17263824911197</v>
      </c>
      <c r="AT252">
        <v>410.35768199309501</v>
      </c>
      <c r="AU252">
        <v>14541.4779272957</v>
      </c>
      <c r="AV252" s="1">
        <v>7282.4507456702804</v>
      </c>
      <c r="AW252" s="1">
        <v>0.43779588601500002</v>
      </c>
      <c r="AX252">
        <v>6375.7119877774203</v>
      </c>
      <c r="AY252" s="1">
        <v>0.37980577705500002</v>
      </c>
      <c r="AZ252">
        <v>1400.7673803686</v>
      </c>
      <c r="BA252">
        <v>8.3065029834999998E-2</v>
      </c>
      <c r="BB252">
        <v>1653.78281157161</v>
      </c>
      <c r="BC252" s="1">
        <v>9.9333307115000005E-2</v>
      </c>
      <c r="BD252">
        <v>16712.712925387899</v>
      </c>
      <c r="BE252" s="1">
        <v>0.54969556775935202</v>
      </c>
      <c r="BF252">
        <v>0.24277249630152001</v>
      </c>
      <c r="BG252">
        <v>0.15170881097679401</v>
      </c>
      <c r="BH252">
        <v>4.0010882313558503E-2</v>
      </c>
      <c r="BI252">
        <v>1.5812242648775302E-2</v>
      </c>
    </row>
    <row r="253" spans="1:61" x14ac:dyDescent="0.35">
      <c r="A253" t="s">
        <v>1502</v>
      </c>
      <c r="B253" t="s">
        <v>876</v>
      </c>
      <c r="C253">
        <v>110.45</v>
      </c>
      <c r="D253">
        <v>15.3718252451865</v>
      </c>
      <c r="E253">
        <v>1438.1521549500001</v>
      </c>
      <c r="F253">
        <v>7.4487110914302603E-3</v>
      </c>
      <c r="G253">
        <v>1.1278801825163399E-2</v>
      </c>
      <c r="H253" t="e">
        <v>#N/A</v>
      </c>
      <c r="I253">
        <v>3.7590883539338801E-2</v>
      </c>
      <c r="J253">
        <v>0.91781812497273296</v>
      </c>
      <c r="K253">
        <v>3.2856670611560203E-2</v>
      </c>
      <c r="L253">
        <v>0.452545894297816</v>
      </c>
      <c r="M253">
        <v>1.0849875305916801E-2</v>
      </c>
      <c r="N253">
        <v>0.158408054358773</v>
      </c>
      <c r="O253">
        <v>63570.680207268997</v>
      </c>
      <c r="P253" s="1">
        <v>0.17903142942268299</v>
      </c>
      <c r="Q253">
        <v>0.17960428341806101</v>
      </c>
      <c r="R253">
        <v>0.64136428715925498</v>
      </c>
      <c r="S253">
        <v>13.863</v>
      </c>
      <c r="T253">
        <v>83155.121687934006</v>
      </c>
      <c r="U253" s="1">
        <v>112.57538514017</v>
      </c>
      <c r="V253">
        <v>268206.37070481997</v>
      </c>
      <c r="W253" s="1">
        <v>0.733729858824818</v>
      </c>
      <c r="X253">
        <v>0.1028023242262</v>
      </c>
      <c r="Y253">
        <v>0.16346781694898199</v>
      </c>
      <c r="Z253">
        <v>0.266270141175182</v>
      </c>
      <c r="AA253">
        <v>268.20637070482002</v>
      </c>
      <c r="AB253">
        <v>7203.1223891988902</v>
      </c>
      <c r="AC253" s="1">
        <v>629.535821544442</v>
      </c>
      <c r="AD253">
        <v>223449.288119192</v>
      </c>
      <c r="AE253" s="1" t="e">
        <v>#N/A</v>
      </c>
      <c r="AF253">
        <v>40807.199999999997</v>
      </c>
      <c r="AG253" s="1">
        <v>67299.174477910405</v>
      </c>
      <c r="AH253" s="1">
        <v>37.503134019891199</v>
      </c>
      <c r="AI253">
        <v>23.187995206211099</v>
      </c>
      <c r="AJ253">
        <v>25.929971137744399</v>
      </c>
      <c r="AK253">
        <v>2.0150000000000001</v>
      </c>
      <c r="AL253">
        <v>1.3412126499999999</v>
      </c>
      <c r="AM253">
        <v>1.63222</v>
      </c>
      <c r="AN253">
        <v>419.01211528424801</v>
      </c>
      <c r="AO253" s="1">
        <v>0.96421947886672899</v>
      </c>
      <c r="AP253">
        <v>1917.3112511945801</v>
      </c>
      <c r="AQ253" s="1">
        <v>3218.0096119292002</v>
      </c>
      <c r="AR253" s="1">
        <v>8533.1480671171903</v>
      </c>
      <c r="AS253" s="1">
        <v>1009.33993610358</v>
      </c>
      <c r="AT253" s="1">
        <v>406.15355308804601</v>
      </c>
      <c r="AU253">
        <v>15083.962419432601</v>
      </c>
      <c r="AV253" s="1">
        <v>7340.7111810071101</v>
      </c>
      <c r="AW253" s="1">
        <v>0.43991167062999997</v>
      </c>
      <c r="AX253">
        <v>6220.9836742625703</v>
      </c>
      <c r="AY253" s="1">
        <v>0.36911062343000001</v>
      </c>
      <c r="AZ253">
        <v>1371.62118126578</v>
      </c>
      <c r="BA253">
        <v>8.1690884749999998E-2</v>
      </c>
      <c r="BB253">
        <v>1836.36190818107</v>
      </c>
      <c r="BC253" s="1">
        <v>0.109286821215</v>
      </c>
      <c r="BD253">
        <v>16769.677944716499</v>
      </c>
      <c r="BE253" s="1">
        <v>0.55297718768686199</v>
      </c>
      <c r="BF253">
        <v>0.24472613624251999</v>
      </c>
      <c r="BG253">
        <v>0.14872747810834999</v>
      </c>
      <c r="BH253">
        <v>3.8705560273059998E-2</v>
      </c>
      <c r="BI253">
        <v>1.48636376892088E-2</v>
      </c>
    </row>
    <row r="254" spans="1:61" x14ac:dyDescent="0.35">
      <c r="A254" t="s">
        <v>1503</v>
      </c>
      <c r="B254" t="s">
        <v>877</v>
      </c>
      <c r="C254">
        <v>54.1</v>
      </c>
      <c r="D254">
        <v>24.264167734281401</v>
      </c>
      <c r="E254">
        <v>1123.2762263499999</v>
      </c>
      <c r="F254">
        <v>9.8501397949153306E-3</v>
      </c>
      <c r="G254">
        <v>1.3620464051849201E-2</v>
      </c>
      <c r="H254" t="e">
        <v>#N/A</v>
      </c>
      <c r="I254">
        <v>4.0132631144212998E-2</v>
      </c>
      <c r="J254">
        <v>0.91133932490743197</v>
      </c>
      <c r="K254">
        <v>3.7389415552282403E-2</v>
      </c>
      <c r="L254">
        <v>0.45266009650832001</v>
      </c>
      <c r="M254">
        <v>2.3440890876478201E-2</v>
      </c>
      <c r="N254">
        <v>0.153668664640075</v>
      </c>
      <c r="O254">
        <v>63412.145706440999</v>
      </c>
      <c r="P254" s="1">
        <v>0.218306419232143</v>
      </c>
      <c r="Q254">
        <v>0.156052009514795</v>
      </c>
      <c r="R254">
        <v>0.62564157125306197</v>
      </c>
      <c r="S254">
        <v>10.4635</v>
      </c>
      <c r="T254">
        <v>86077.874756321005</v>
      </c>
      <c r="U254" s="1">
        <v>115.008578053505</v>
      </c>
      <c r="V254">
        <v>272611.86300512101</v>
      </c>
      <c r="W254" s="1">
        <v>0.83337728104826403</v>
      </c>
      <c r="X254">
        <v>0.102035428754655</v>
      </c>
      <c r="Y254">
        <v>6.4587290197080802E-2</v>
      </c>
      <c r="Z254">
        <v>0.166622718951736</v>
      </c>
      <c r="AA254">
        <v>272.61186300512099</v>
      </c>
      <c r="AB254">
        <v>6841.8458687763896</v>
      </c>
      <c r="AC254" s="1">
        <v>757.14898171524203</v>
      </c>
      <c r="AD254">
        <v>199539.19269482899</v>
      </c>
      <c r="AE254" s="1" t="e">
        <v>#N/A</v>
      </c>
      <c r="AF254">
        <v>42687.35</v>
      </c>
      <c r="AG254" s="1">
        <v>69152.721687926096</v>
      </c>
      <c r="AH254" s="1">
        <v>43.269638272235902</v>
      </c>
      <c r="AI254">
        <v>23.472009415907699</v>
      </c>
      <c r="AJ254">
        <v>27.009467978087201</v>
      </c>
      <c r="AK254">
        <v>1.6</v>
      </c>
      <c r="AL254">
        <v>1.0584444</v>
      </c>
      <c r="AM254">
        <v>1.3612373499999999</v>
      </c>
      <c r="AN254">
        <v>1290.1743264300801</v>
      </c>
      <c r="AO254" s="1">
        <v>1.1820357337940799</v>
      </c>
      <c r="AP254">
        <v>2009.9460115823699</v>
      </c>
      <c r="AQ254" s="1">
        <v>2943.3021265263001</v>
      </c>
      <c r="AR254" s="1">
        <v>8073.14420491081</v>
      </c>
      <c r="AS254" s="1">
        <v>904.61230526153099</v>
      </c>
      <c r="AT254">
        <v>587.21460993865105</v>
      </c>
      <c r="AU254">
        <v>14518.2192582196</v>
      </c>
      <c r="AV254" s="1">
        <v>6911.8532049102096</v>
      </c>
      <c r="AW254" s="1">
        <v>0.41187564000499999</v>
      </c>
      <c r="AX254">
        <v>6972.8233839576396</v>
      </c>
      <c r="AY254" s="1">
        <v>0.40655630210499999</v>
      </c>
      <c r="AZ254">
        <v>1407.7826108162601</v>
      </c>
      <c r="BA254">
        <v>8.2620316264999993E-2</v>
      </c>
      <c r="BB254">
        <v>1681.81894351961</v>
      </c>
      <c r="BC254" s="1">
        <v>9.8947741605E-2</v>
      </c>
      <c r="BD254">
        <v>16974.278143203701</v>
      </c>
      <c r="BE254" s="1">
        <v>0.54601203824156697</v>
      </c>
      <c r="BF254">
        <v>0.22856203965348701</v>
      </c>
      <c r="BG254">
        <v>0.169730326692034</v>
      </c>
      <c r="BH254">
        <v>3.58321140336414E-2</v>
      </c>
      <c r="BI254">
        <v>1.9863481379270801E-2</v>
      </c>
    </row>
    <row r="255" spans="1:61" x14ac:dyDescent="0.35">
      <c r="A255" t="s">
        <v>1504</v>
      </c>
      <c r="B255" t="s">
        <v>878</v>
      </c>
      <c r="C255">
        <v>15.25</v>
      </c>
      <c r="D255">
        <v>86.065789319607802</v>
      </c>
      <c r="E255">
        <v>553.41001849999998</v>
      </c>
      <c r="F255" t="e">
        <v>#N/A</v>
      </c>
      <c r="G255">
        <v>0.23269265471469699</v>
      </c>
      <c r="H255" t="e">
        <v>#N/A</v>
      </c>
      <c r="I255">
        <v>6.9310972346647695E-2</v>
      </c>
      <c r="J255">
        <v>0.56628377316192002</v>
      </c>
      <c r="K255">
        <v>0.12896089921599699</v>
      </c>
      <c r="L255">
        <v>0.94687021566151497</v>
      </c>
      <c r="M255">
        <v>0.15684331140325999</v>
      </c>
      <c r="N255">
        <v>0.177952005763579</v>
      </c>
      <c r="O255">
        <v>62708.224599920002</v>
      </c>
      <c r="P255" s="1">
        <v>0.17394229341474901</v>
      </c>
      <c r="Q255">
        <v>0.217400314976857</v>
      </c>
      <c r="R255">
        <v>0.60865739160839405</v>
      </c>
      <c r="S255">
        <v>7.8925000000000001</v>
      </c>
      <c r="T255">
        <v>76263.824058635</v>
      </c>
      <c r="U255" s="1">
        <v>71.178349801448405</v>
      </c>
      <c r="V255">
        <v>165580.86064988701</v>
      </c>
      <c r="W255" s="1">
        <v>0.59234953885570396</v>
      </c>
      <c r="X255">
        <v>0.27443314293151999</v>
      </c>
      <c r="Y255">
        <v>0.13321731821277599</v>
      </c>
      <c r="Z255">
        <v>0.40765046114429598</v>
      </c>
      <c r="AA255">
        <v>165.580860649887</v>
      </c>
      <c r="AB255">
        <v>4833.1027880703696</v>
      </c>
      <c r="AC255" s="1">
        <v>377.51924167729698</v>
      </c>
      <c r="AD255">
        <v>117091.307116496</v>
      </c>
      <c r="AE255" s="1" t="e">
        <v>#N/A</v>
      </c>
      <c r="AF255">
        <v>35210.375</v>
      </c>
      <c r="AG255" s="1">
        <v>50636.367435109903</v>
      </c>
      <c r="AH255" s="1">
        <v>41.818712968459401</v>
      </c>
      <c r="AI255">
        <v>25.387316233577</v>
      </c>
      <c r="AJ255">
        <v>29.264784857500299</v>
      </c>
      <c r="AK255">
        <v>2.125</v>
      </c>
      <c r="AL255">
        <v>1.4400087500000001</v>
      </c>
      <c r="AM255">
        <v>1.8058447500000001</v>
      </c>
      <c r="AN255">
        <v>0</v>
      </c>
      <c r="AO255" s="1">
        <v>0.76572909808577605</v>
      </c>
      <c r="AP255">
        <v>3050.97180907241</v>
      </c>
      <c r="AQ255" s="1">
        <v>3260.4511362756198</v>
      </c>
      <c r="AR255" s="1">
        <v>10161.809933022399</v>
      </c>
      <c r="AS255" s="1">
        <v>1411.7147234742899</v>
      </c>
      <c r="AT255">
        <v>485.00530933795</v>
      </c>
      <c r="AU255">
        <v>18369.952911182601</v>
      </c>
      <c r="AV255" s="1">
        <v>12626.7565937452</v>
      </c>
      <c r="AW255" s="1">
        <v>0.56755481597500002</v>
      </c>
      <c r="AX255">
        <v>4432.8362709164203</v>
      </c>
      <c r="AY255" s="1">
        <v>0.20504238897499999</v>
      </c>
      <c r="AZ255">
        <v>2122.9055676224498</v>
      </c>
      <c r="BA255">
        <v>9.3558425949999996E-2</v>
      </c>
      <c r="BB255">
        <v>2926.9632956494202</v>
      </c>
      <c r="BC255" s="1">
        <v>0.133844369125</v>
      </c>
      <c r="BD255">
        <v>22109.4617279335</v>
      </c>
      <c r="BE255" s="1">
        <v>0.50815064594399495</v>
      </c>
      <c r="BF255">
        <v>0.23023682538173801</v>
      </c>
      <c r="BG255">
        <v>0.212137635946477</v>
      </c>
      <c r="BH255">
        <v>3.5591465424143702E-2</v>
      </c>
      <c r="BI255">
        <v>1.3883427303645701E-2</v>
      </c>
    </row>
    <row r="256" spans="1:61" x14ac:dyDescent="0.35">
      <c r="A256" t="s">
        <v>1505</v>
      </c>
      <c r="B256" t="s">
        <v>879</v>
      </c>
      <c r="C256">
        <v>56.45</v>
      </c>
      <c r="D256">
        <v>11.3279623243267</v>
      </c>
      <c r="E256">
        <v>593.78713104999997</v>
      </c>
      <c r="F256" t="e">
        <v>#N/A</v>
      </c>
      <c r="G256">
        <v>2.11748283034283E-2</v>
      </c>
      <c r="H256" t="e">
        <v>#N/A</v>
      </c>
      <c r="I256">
        <v>3.1373235535871097E-2</v>
      </c>
      <c r="J256">
        <v>0.96220852868571505</v>
      </c>
      <c r="K256">
        <v>2.0763446059458599E-2</v>
      </c>
      <c r="L256">
        <v>0.24346240161814101</v>
      </c>
      <c r="M256" t="e">
        <v>#N/A</v>
      </c>
      <c r="N256">
        <v>0.124368911037924</v>
      </c>
      <c r="O256">
        <v>61934.626508987501</v>
      </c>
      <c r="P256" s="1">
        <v>0.185565136816535</v>
      </c>
      <c r="Q256">
        <v>0.172657358942503</v>
      </c>
      <c r="R256">
        <v>0.64177750424096203</v>
      </c>
      <c r="S256">
        <v>5.9755000000000003</v>
      </c>
      <c r="T256">
        <v>79222.884800966</v>
      </c>
      <c r="U256" s="1">
        <v>103.584404645859</v>
      </c>
      <c r="V256">
        <v>246200.73150364301</v>
      </c>
      <c r="W256" s="1">
        <v>0.84835863252343002</v>
      </c>
      <c r="X256">
        <v>4.92424428525607E-2</v>
      </c>
      <c r="Y256">
        <v>0.10239892462401</v>
      </c>
      <c r="Z256">
        <v>0.151641367476571</v>
      </c>
      <c r="AA256">
        <v>246.200731503643</v>
      </c>
      <c r="AB256">
        <v>5838.8913180129002</v>
      </c>
      <c r="AC256" s="1">
        <v>589.86096332236298</v>
      </c>
      <c r="AD256">
        <v>183807.95188032099</v>
      </c>
      <c r="AE256" s="1" t="e">
        <v>#N/A</v>
      </c>
      <c r="AF256">
        <v>46542.025000000001</v>
      </c>
      <c r="AG256" s="1">
        <v>79755.214057675897</v>
      </c>
      <c r="AH256" s="1">
        <v>34.201564123825797</v>
      </c>
      <c r="AI256">
        <v>21.518392355203702</v>
      </c>
      <c r="AJ256">
        <v>23.759576942759601</v>
      </c>
      <c r="AK256">
        <v>1.3534999999999999</v>
      </c>
      <c r="AL256">
        <v>0.59502270000000002</v>
      </c>
      <c r="AM256">
        <v>0.86264235</v>
      </c>
      <c r="AN256">
        <v>1834.2175687892</v>
      </c>
      <c r="AO256" s="1">
        <v>1.2117378548383699</v>
      </c>
      <c r="AP256">
        <v>2113.3976463500499</v>
      </c>
      <c r="AQ256" s="1">
        <v>3123.58126536897</v>
      </c>
      <c r="AR256" s="1">
        <v>8845.5435287235105</v>
      </c>
      <c r="AS256" s="1">
        <v>735.804208252075</v>
      </c>
      <c r="AT256">
        <v>447.60765538372101</v>
      </c>
      <c r="AU256">
        <v>15265.934304078301</v>
      </c>
      <c r="AV256" s="1">
        <v>8861.4766532374106</v>
      </c>
      <c r="AW256" s="1">
        <v>0.48617198148500002</v>
      </c>
      <c r="AX256">
        <v>6842.8873012284603</v>
      </c>
      <c r="AY256" s="1">
        <v>0.36410239996999999</v>
      </c>
      <c r="AZ256">
        <v>1737.9147935798301</v>
      </c>
      <c r="BA256">
        <v>9.2702318539999995E-2</v>
      </c>
      <c r="BB256">
        <v>1048.6049245394699</v>
      </c>
      <c r="BC256" s="1">
        <v>5.7023299994999999E-2</v>
      </c>
      <c r="BD256">
        <v>18490.883672585202</v>
      </c>
      <c r="BE256" s="1">
        <v>0.55371648138103902</v>
      </c>
      <c r="BF256">
        <v>0.24777874513079901</v>
      </c>
      <c r="BG256">
        <v>0.134858127469177</v>
      </c>
      <c r="BH256">
        <v>3.93564067030353E-2</v>
      </c>
      <c r="BI256">
        <v>2.4290239315950202E-2</v>
      </c>
    </row>
    <row r="257" spans="1:61" x14ac:dyDescent="0.35">
      <c r="A257" t="s">
        <v>1506</v>
      </c>
      <c r="B257" t="s">
        <v>880</v>
      </c>
      <c r="C257">
        <v>64.7</v>
      </c>
      <c r="D257">
        <v>34.125894422522798</v>
      </c>
      <c r="E257">
        <v>1810.5014447999999</v>
      </c>
      <c r="F257">
        <v>1.9329517757262299E-2</v>
      </c>
      <c r="G257">
        <v>2.22734880566023E-2</v>
      </c>
      <c r="H257" t="e">
        <v>#N/A</v>
      </c>
      <c r="I257">
        <v>4.6875965301926802E-2</v>
      </c>
      <c r="J257">
        <v>0.88345080957901301</v>
      </c>
      <c r="K257">
        <v>3.4351879766068502E-2</v>
      </c>
      <c r="L257">
        <v>0.27063654968205297</v>
      </c>
      <c r="M257">
        <v>3.06737935568153E-2</v>
      </c>
      <c r="N257">
        <v>0.122508357784503</v>
      </c>
      <c r="O257">
        <v>68536.463779932499</v>
      </c>
      <c r="P257" s="1">
        <v>0.17094473458714099</v>
      </c>
      <c r="Q257">
        <v>0.17155421720754299</v>
      </c>
      <c r="R257">
        <v>0.65750104820531596</v>
      </c>
      <c r="S257">
        <v>14.343999999999999</v>
      </c>
      <c r="T257">
        <v>90918.483374676507</v>
      </c>
      <c r="U257" s="1">
        <v>134.99017501341001</v>
      </c>
      <c r="V257">
        <v>308068.68577135599</v>
      </c>
      <c r="W257" s="1">
        <v>0.81530374247354598</v>
      </c>
      <c r="X257">
        <v>0.116016535796291</v>
      </c>
      <c r="Y257">
        <v>6.8679721730162804E-2</v>
      </c>
      <c r="Z257">
        <v>0.18469625752645399</v>
      </c>
      <c r="AA257">
        <v>308.068685771356</v>
      </c>
      <c r="AB257">
        <v>8312.1105396978892</v>
      </c>
      <c r="AC257" s="1">
        <v>868.33756355626099</v>
      </c>
      <c r="AD257">
        <v>237769.49461008501</v>
      </c>
      <c r="AE257" s="1" t="e">
        <v>#N/A</v>
      </c>
      <c r="AF257">
        <v>49881.175000000003</v>
      </c>
      <c r="AG257" s="1">
        <v>92909.2054599353</v>
      </c>
      <c r="AH257" s="1">
        <v>45.965319160140503</v>
      </c>
      <c r="AI257">
        <v>25.795893080024101</v>
      </c>
      <c r="AJ257">
        <v>28.147902665855799</v>
      </c>
      <c r="AK257">
        <v>1.9065000000000001</v>
      </c>
      <c r="AL257">
        <v>1.3500951999999999</v>
      </c>
      <c r="AM257">
        <v>1.6351431000000001</v>
      </c>
      <c r="AN257">
        <v>1244.7453073286099</v>
      </c>
      <c r="AO257" s="1">
        <v>0.906493470796362</v>
      </c>
      <c r="AP257">
        <v>1878.7751248212401</v>
      </c>
      <c r="AQ257" s="1">
        <v>2761.1902147563701</v>
      </c>
      <c r="AR257" s="1">
        <v>7939.2418009172397</v>
      </c>
      <c r="AS257" s="1">
        <v>819.36178272559005</v>
      </c>
      <c r="AT257">
        <v>431.99362778941099</v>
      </c>
      <c r="AU257">
        <v>13830.5625510098</v>
      </c>
      <c r="AV257" s="1">
        <v>4656.3570081342104</v>
      </c>
      <c r="AW257" s="1">
        <v>0.31303205405500001</v>
      </c>
      <c r="AX257">
        <v>8463.3268537205404</v>
      </c>
      <c r="AY257" s="1">
        <v>0.54337070187000003</v>
      </c>
      <c r="AZ257">
        <v>1324.84701426166</v>
      </c>
      <c r="BA257">
        <v>8.7565693109999995E-2</v>
      </c>
      <c r="BB257">
        <v>850.37041170091004</v>
      </c>
      <c r="BC257" s="1">
        <v>5.6031550955000002E-2</v>
      </c>
      <c r="BD257">
        <v>15294.9012878173</v>
      </c>
      <c r="BE257" s="1">
        <v>0.55707212521389904</v>
      </c>
      <c r="BF257">
        <v>0.23012182535879899</v>
      </c>
      <c r="BG257">
        <v>0.15338582433683801</v>
      </c>
      <c r="BH257">
        <v>3.8893540812664301E-2</v>
      </c>
      <c r="BI257">
        <v>2.05266842777986E-2</v>
      </c>
    </row>
    <row r="258" spans="1:61" x14ac:dyDescent="0.35">
      <c r="A258" t="s">
        <v>1507</v>
      </c>
      <c r="B258" t="s">
        <v>881</v>
      </c>
      <c r="C258">
        <v>76.95</v>
      </c>
      <c r="D258">
        <v>26.095902949353</v>
      </c>
      <c r="E258">
        <v>1675.1470824999999</v>
      </c>
      <c r="F258">
        <v>1.9953244077829901E-2</v>
      </c>
      <c r="G258">
        <v>1.9267194710255699E-2</v>
      </c>
      <c r="H258" t="e">
        <v>#N/A</v>
      </c>
      <c r="I258">
        <v>4.9261437528845001E-2</v>
      </c>
      <c r="J258">
        <v>0.89052356222419005</v>
      </c>
      <c r="K258">
        <v>3.09364600710571E-2</v>
      </c>
      <c r="L258">
        <v>0.27898080703216599</v>
      </c>
      <c r="M258">
        <v>2.8866516471305701E-2</v>
      </c>
      <c r="N258">
        <v>0.12405748882234199</v>
      </c>
      <c r="O258">
        <v>68432.704661568496</v>
      </c>
      <c r="P258" s="1">
        <v>0.18493109160898499</v>
      </c>
      <c r="Q258">
        <v>0.175390462192726</v>
      </c>
      <c r="R258">
        <v>0.63967844619828895</v>
      </c>
      <c r="S258">
        <v>12.547499999999999</v>
      </c>
      <c r="T258">
        <v>93545.567452521005</v>
      </c>
      <c r="U258" s="1">
        <v>142.052925877484</v>
      </c>
      <c r="V258">
        <v>325821.48975277302</v>
      </c>
      <c r="W258" s="1">
        <v>0.81543939023551304</v>
      </c>
      <c r="X258">
        <v>9.7764282307543998E-2</v>
      </c>
      <c r="Y258">
        <v>8.6796327456943406E-2</v>
      </c>
      <c r="Z258">
        <v>0.18456060976448699</v>
      </c>
      <c r="AA258">
        <v>325.82148975277403</v>
      </c>
      <c r="AB258">
        <v>8296.0959020929895</v>
      </c>
      <c r="AC258" s="1">
        <v>829.13724352372299</v>
      </c>
      <c r="AD258">
        <v>252393.76795069399</v>
      </c>
      <c r="AE258" s="1" t="e">
        <v>#N/A</v>
      </c>
      <c r="AF258">
        <v>50235.425000000003</v>
      </c>
      <c r="AG258" s="1">
        <v>93297.064156046894</v>
      </c>
      <c r="AH258" s="1">
        <v>44.022671746283301</v>
      </c>
      <c r="AI258">
        <v>23.896748114383499</v>
      </c>
      <c r="AJ258">
        <v>26.496997008996701</v>
      </c>
      <c r="AK258">
        <v>1.474</v>
      </c>
      <c r="AL258">
        <v>1.17400635</v>
      </c>
      <c r="AM258">
        <v>1.3147468</v>
      </c>
      <c r="AN258">
        <v>1561.1628150742699</v>
      </c>
      <c r="AO258" s="1">
        <v>0.94232785798577701</v>
      </c>
      <c r="AP258">
        <v>1962.9775316636999</v>
      </c>
      <c r="AQ258" s="1">
        <v>2884.08004279431</v>
      </c>
      <c r="AR258" s="1">
        <v>8069.9429768976497</v>
      </c>
      <c r="AS258" s="1">
        <v>799.28736492681901</v>
      </c>
      <c r="AT258">
        <v>418.94678332630599</v>
      </c>
      <c r="AU258">
        <v>14135.2346996088</v>
      </c>
      <c r="AV258" s="1">
        <v>4879.9664338885796</v>
      </c>
      <c r="AW258" s="1">
        <v>0.31993803132999998</v>
      </c>
      <c r="AX258">
        <v>8526.7203116675792</v>
      </c>
      <c r="AY258" s="1">
        <v>0.53001400899999995</v>
      </c>
      <c r="AZ258">
        <v>1466.1662163497799</v>
      </c>
      <c r="BA258">
        <v>9.2963742710000005E-2</v>
      </c>
      <c r="BB258">
        <v>892.91938193074998</v>
      </c>
      <c r="BC258" s="1">
        <v>5.7084216945000002E-2</v>
      </c>
      <c r="BD258">
        <v>15765.772343836699</v>
      </c>
      <c r="BE258" s="1">
        <v>0.54500097849673601</v>
      </c>
      <c r="BF258">
        <v>0.227736766025087</v>
      </c>
      <c r="BG258">
        <v>0.16491136759160799</v>
      </c>
      <c r="BH258">
        <v>4.24118366632249E-2</v>
      </c>
      <c r="BI258">
        <v>1.99390512233448E-2</v>
      </c>
    </row>
    <row r="259" spans="1:61" x14ac:dyDescent="0.35">
      <c r="A259" t="s">
        <v>1508</v>
      </c>
      <c r="B259" t="s">
        <v>882</v>
      </c>
      <c r="C259">
        <v>94.3</v>
      </c>
      <c r="D259">
        <v>8.12813355692127</v>
      </c>
      <c r="E259">
        <v>733.1846448</v>
      </c>
      <c r="F259">
        <v>2.37136802801345E-2</v>
      </c>
      <c r="G259" t="e">
        <v>#N/A</v>
      </c>
      <c r="H259" t="e">
        <v>#N/A</v>
      </c>
      <c r="I259">
        <v>2.7579136442679598E-2</v>
      </c>
      <c r="J259">
        <v>0.94322402028714103</v>
      </c>
      <c r="K259">
        <v>2.7994206482243399E-2</v>
      </c>
      <c r="L259">
        <v>0.49096563630705198</v>
      </c>
      <c r="M259">
        <v>2.2399519500295E-2</v>
      </c>
      <c r="N259">
        <v>0.16019384391128699</v>
      </c>
      <c r="O259">
        <v>62768.789919253002</v>
      </c>
      <c r="P259" s="1">
        <v>0.22350657112574601</v>
      </c>
      <c r="Q259">
        <v>0.152678730646751</v>
      </c>
      <c r="R259">
        <v>0.62381469822750302</v>
      </c>
      <c r="S259">
        <v>8.6285000000000007</v>
      </c>
      <c r="T259">
        <v>81966.9979419765</v>
      </c>
      <c r="U259" s="1">
        <v>89.791943709536497</v>
      </c>
      <c r="V259">
        <v>243567.46670789699</v>
      </c>
      <c r="W259" s="1">
        <v>0.80063024654647896</v>
      </c>
      <c r="X259">
        <v>5.3164726911676702E-2</v>
      </c>
      <c r="Y259">
        <v>0.146205026541845</v>
      </c>
      <c r="Z259">
        <v>0.19936975345352101</v>
      </c>
      <c r="AA259">
        <v>243.56746670789701</v>
      </c>
      <c r="AB259">
        <v>6178.5309108868396</v>
      </c>
      <c r="AC259" s="1">
        <v>526.42690070960498</v>
      </c>
      <c r="AD259">
        <v>186276.569595237</v>
      </c>
      <c r="AE259" s="1" t="e">
        <v>#N/A</v>
      </c>
      <c r="AF259">
        <v>39455.275000000001</v>
      </c>
      <c r="AG259" s="1">
        <v>61804.587714937901</v>
      </c>
      <c r="AH259" s="1">
        <v>33.340927202308698</v>
      </c>
      <c r="AI259">
        <v>21.2461571029284</v>
      </c>
      <c r="AJ259">
        <v>23.400524537669899</v>
      </c>
      <c r="AK259">
        <v>1.1675</v>
      </c>
      <c r="AL259">
        <v>0.63016609999999995</v>
      </c>
      <c r="AM259">
        <v>0.86480639999999998</v>
      </c>
      <c r="AN259">
        <v>1669.43527189118</v>
      </c>
      <c r="AO259" s="1">
        <v>1.36570810880703</v>
      </c>
      <c r="AP259">
        <v>2407.9346564530601</v>
      </c>
      <c r="AQ259" s="1">
        <v>3691.4630977132201</v>
      </c>
      <c r="AR259" s="1">
        <v>9295.6750425632799</v>
      </c>
      <c r="AS259" s="1">
        <v>966.11862767722403</v>
      </c>
      <c r="AT259">
        <v>570.60494695579303</v>
      </c>
      <c r="AU259">
        <v>16931.796371362601</v>
      </c>
      <c r="AV259" s="1">
        <v>9706.8428964097602</v>
      </c>
      <c r="AW259" s="1">
        <v>0.49779189938500001</v>
      </c>
      <c r="AX259">
        <v>6518.1449086267803</v>
      </c>
      <c r="AY259" s="1">
        <v>0.31789442406500001</v>
      </c>
      <c r="AZ259">
        <v>1597.0553804824101</v>
      </c>
      <c r="BA259">
        <v>7.9597114839999997E-2</v>
      </c>
      <c r="BB259">
        <v>2064.0014992360998</v>
      </c>
      <c r="BC259" s="1">
        <v>0.104716561705</v>
      </c>
      <c r="BD259">
        <v>19886.044684755001</v>
      </c>
      <c r="BE259" s="1">
        <v>0.53847665383858301</v>
      </c>
      <c r="BF259">
        <v>0.23948533809505801</v>
      </c>
      <c r="BG259">
        <v>0.160488510502346</v>
      </c>
      <c r="BH259">
        <v>4.2425474148404703E-2</v>
      </c>
      <c r="BI259">
        <v>1.9124023415608E-2</v>
      </c>
    </row>
    <row r="260" spans="1:61" x14ac:dyDescent="0.35">
      <c r="A260" t="s">
        <v>1509</v>
      </c>
      <c r="B260" t="s">
        <v>883</v>
      </c>
      <c r="C260">
        <v>45</v>
      </c>
      <c r="D260">
        <v>13.8809495246289</v>
      </c>
      <c r="E260">
        <v>627.158682</v>
      </c>
      <c r="F260">
        <v>1.1529422898110099E-2</v>
      </c>
      <c r="G260" t="e">
        <v>#N/A</v>
      </c>
      <c r="H260" t="e">
        <v>#N/A</v>
      </c>
      <c r="I260">
        <v>2.5530791114708198E-2</v>
      </c>
      <c r="J260">
        <v>0.97169781731016502</v>
      </c>
      <c r="K260">
        <v>1.6589639766889298E-2</v>
      </c>
      <c r="L260">
        <v>0.146238225744631</v>
      </c>
      <c r="M260" t="e">
        <v>#N/A</v>
      </c>
      <c r="N260">
        <v>0.10754069337798999</v>
      </c>
      <c r="O260">
        <v>65042.131687503701</v>
      </c>
      <c r="P260" s="1">
        <v>0.189770728580471</v>
      </c>
      <c r="Q260">
        <v>0.15895330830992599</v>
      </c>
      <c r="R260">
        <v>0.65127596310960301</v>
      </c>
      <c r="S260">
        <v>5.8324999999999996</v>
      </c>
      <c r="T260">
        <v>80125.764264773796</v>
      </c>
      <c r="U260" s="1">
        <v>111.34542914777499</v>
      </c>
      <c r="V260">
        <v>219675.50924015301</v>
      </c>
      <c r="W260" s="1">
        <v>0.91133182708669702</v>
      </c>
      <c r="X260">
        <v>3.9042571090731899E-2</v>
      </c>
      <c r="Y260">
        <v>4.9625601822571197E-2</v>
      </c>
      <c r="Z260">
        <v>8.8668172913303006E-2</v>
      </c>
      <c r="AA260">
        <v>219.67550924015299</v>
      </c>
      <c r="AB260">
        <v>4837.06568293697</v>
      </c>
      <c r="AC260" s="1">
        <v>531.442039169076</v>
      </c>
      <c r="AD260">
        <v>161999.004696016</v>
      </c>
      <c r="AE260" s="1" t="e">
        <v>#N/A</v>
      </c>
      <c r="AF260">
        <v>49238.8125</v>
      </c>
      <c r="AG260" s="1">
        <v>86282.384195045393</v>
      </c>
      <c r="AH260" s="1">
        <v>30.5979109330939</v>
      </c>
      <c r="AI260">
        <v>21.5476618602865</v>
      </c>
      <c r="AJ260">
        <v>22.828186541938901</v>
      </c>
      <c r="AK260">
        <v>0.98875000000000002</v>
      </c>
      <c r="AL260">
        <v>0.52308675000000004</v>
      </c>
      <c r="AM260">
        <v>0.83586800000000006</v>
      </c>
      <c r="AN260">
        <v>1761.80161689887</v>
      </c>
      <c r="AO260" s="1">
        <v>1.18886523909812</v>
      </c>
      <c r="AP260">
        <v>1952.7211739536899</v>
      </c>
      <c r="AQ260" s="1">
        <v>2826.2876815120399</v>
      </c>
      <c r="AR260" s="1">
        <v>8297.7202328352905</v>
      </c>
      <c r="AS260" s="1">
        <v>652.73256452612895</v>
      </c>
      <c r="AT260">
        <v>395.226851991324</v>
      </c>
      <c r="AU260">
        <v>14124.688504818499</v>
      </c>
      <c r="AV260" s="1">
        <v>9084.7238400815695</v>
      </c>
      <c r="AW260" s="1">
        <v>0.52652279898749998</v>
      </c>
      <c r="AX260">
        <v>5778.7075051539496</v>
      </c>
      <c r="AY260" s="1">
        <v>0.33170872338750002</v>
      </c>
      <c r="AZ260">
        <v>1642.3513895486401</v>
      </c>
      <c r="BA260">
        <v>9.4307967662500006E-2</v>
      </c>
      <c r="BB260">
        <v>826.41073310313698</v>
      </c>
      <c r="BC260" s="1">
        <v>4.7460509975000002E-2</v>
      </c>
      <c r="BD260">
        <v>17332.1934678873</v>
      </c>
      <c r="BE260" s="1">
        <v>0.56279069660036396</v>
      </c>
      <c r="BF260">
        <v>0.249996036634028</v>
      </c>
      <c r="BG260">
        <v>0.11927232975625</v>
      </c>
      <c r="BH260">
        <v>4.3471755743295599E-2</v>
      </c>
      <c r="BI260">
        <v>2.4469181266062599E-2</v>
      </c>
    </row>
    <row r="261" spans="1:61" x14ac:dyDescent="0.35">
      <c r="A261" t="s">
        <v>1510</v>
      </c>
      <c r="B261" t="s">
        <v>884</v>
      </c>
      <c r="C261">
        <v>42.6</v>
      </c>
      <c r="D261">
        <v>104.876814381415</v>
      </c>
      <c r="E261">
        <v>3100.3339237499999</v>
      </c>
      <c r="F261">
        <v>3.6151747189781397E-2</v>
      </c>
      <c r="G261">
        <v>2.1557720835903401E-2</v>
      </c>
      <c r="H261">
        <v>2.7507736462314501E-3</v>
      </c>
      <c r="I261">
        <v>4.21071651388253E-2</v>
      </c>
      <c r="J261">
        <v>0.86291452864663098</v>
      </c>
      <c r="K261">
        <v>3.9358461416597199E-2</v>
      </c>
      <c r="L261">
        <v>0.156342972906931</v>
      </c>
      <c r="M261">
        <v>1.8256299680014999E-2</v>
      </c>
      <c r="N261">
        <v>0.116839022769335</v>
      </c>
      <c r="O261">
        <v>78152.6135318085</v>
      </c>
      <c r="P261" s="1">
        <v>0.17114173549855799</v>
      </c>
      <c r="Q261">
        <v>0.151522411833514</v>
      </c>
      <c r="R261">
        <v>0.67733585266792895</v>
      </c>
      <c r="S261">
        <v>20.9785</v>
      </c>
      <c r="T261">
        <v>104251.85251485799</v>
      </c>
      <c r="U261" s="1">
        <v>149.79198151442699</v>
      </c>
      <c r="V261">
        <v>387442.75687341002</v>
      </c>
      <c r="W261" s="1">
        <v>0.84932888618306901</v>
      </c>
      <c r="X261">
        <v>0.111596097241607</v>
      </c>
      <c r="Y261">
        <v>3.90750165753238E-2</v>
      </c>
      <c r="Z261">
        <v>0.15067111381693099</v>
      </c>
      <c r="AA261">
        <v>387.44275687341002</v>
      </c>
      <c r="AB261">
        <v>12091.3322597118</v>
      </c>
      <c r="AC261" s="1">
        <v>1243.3231601104501</v>
      </c>
      <c r="AD261">
        <v>311509.53111789899</v>
      </c>
      <c r="AE261" s="1" t="e">
        <v>#N/A</v>
      </c>
      <c r="AF261">
        <v>62600.3</v>
      </c>
      <c r="AG261" s="1">
        <v>144144.18211817299</v>
      </c>
      <c r="AH261" s="1">
        <v>62.247131988422403</v>
      </c>
      <c r="AI261">
        <v>30.104444692421499</v>
      </c>
      <c r="AJ261">
        <v>35.116863143976801</v>
      </c>
      <c r="AK261">
        <v>1.8049999999999999</v>
      </c>
      <c r="AL261">
        <v>1.3276471000000001</v>
      </c>
      <c r="AM261">
        <v>1.52071025</v>
      </c>
      <c r="AN261">
        <v>548.85713952233698</v>
      </c>
      <c r="AO261" s="1">
        <v>0.65898221915619504</v>
      </c>
      <c r="AP261">
        <v>1926.67617560095</v>
      </c>
      <c r="AQ261" s="1">
        <v>2935.04516144834</v>
      </c>
      <c r="AR261" s="1">
        <v>9184.6064641910198</v>
      </c>
      <c r="AS261" s="1">
        <v>982.12790649640999</v>
      </c>
      <c r="AT261">
        <v>427.62457002035001</v>
      </c>
      <c r="AU261">
        <v>15456.080277757101</v>
      </c>
      <c r="AV261" s="1">
        <v>3171.8234739302602</v>
      </c>
      <c r="AW261" s="1">
        <v>0.19921431536</v>
      </c>
      <c r="AX261">
        <v>10891.559660065899</v>
      </c>
      <c r="AY261" s="1">
        <v>0.65618179594000003</v>
      </c>
      <c r="AZ261">
        <v>1584.0002619258801</v>
      </c>
      <c r="BA261">
        <v>9.6316919304999998E-2</v>
      </c>
      <c r="BB261">
        <v>773.138149259805</v>
      </c>
      <c r="BC261" s="1">
        <v>4.8286969385000003E-2</v>
      </c>
      <c r="BD261">
        <v>16420.521545181899</v>
      </c>
      <c r="BE261" s="1">
        <v>0.58793990924544604</v>
      </c>
      <c r="BF261">
        <v>0.22336539095270799</v>
      </c>
      <c r="BG261">
        <v>0.142757787337845</v>
      </c>
      <c r="BH261">
        <v>3.0382345942032901E-2</v>
      </c>
      <c r="BI261">
        <v>1.5554566521969499E-2</v>
      </c>
    </row>
    <row r="262" spans="1:61" x14ac:dyDescent="0.35">
      <c r="A262" t="s">
        <v>1511</v>
      </c>
      <c r="B262" t="s">
        <v>885</v>
      </c>
      <c r="C262">
        <v>30.6</v>
      </c>
      <c r="D262">
        <v>186.35325495172799</v>
      </c>
      <c r="E262">
        <v>3472.6228578999999</v>
      </c>
      <c r="F262">
        <v>2.9323478832253599E-2</v>
      </c>
      <c r="G262">
        <v>8.8009168471144802E-2</v>
      </c>
      <c r="H262">
        <v>2.5062290893150402E-3</v>
      </c>
      <c r="I262">
        <v>8.2748161414197899E-2</v>
      </c>
      <c r="J262">
        <v>0.72582969559471699</v>
      </c>
      <c r="K262">
        <v>7.2637978931066702E-2</v>
      </c>
      <c r="L262">
        <v>0.50697466538897396</v>
      </c>
      <c r="M262">
        <v>3.9636335802965203E-2</v>
      </c>
      <c r="N262">
        <v>0.16375473358921599</v>
      </c>
      <c r="O262">
        <v>74403.821858206007</v>
      </c>
      <c r="P262" s="1">
        <v>0.184038721631785</v>
      </c>
      <c r="Q262">
        <v>0.155684835232583</v>
      </c>
      <c r="R262">
        <v>0.66027644313563205</v>
      </c>
      <c r="S262">
        <v>26.294499999999999</v>
      </c>
      <c r="T262">
        <v>98283.768847067506</v>
      </c>
      <c r="U262" s="1">
        <v>134.444367548722</v>
      </c>
      <c r="V262">
        <v>280596.16281504399</v>
      </c>
      <c r="W262" s="1">
        <v>0.72032716083036097</v>
      </c>
      <c r="X262">
        <v>0.234336763156379</v>
      </c>
      <c r="Y262">
        <v>4.5336076013259702E-2</v>
      </c>
      <c r="Z262">
        <v>0.27967283916963898</v>
      </c>
      <c r="AA262">
        <v>280.59616281504299</v>
      </c>
      <c r="AB262">
        <v>10028.2496206423</v>
      </c>
      <c r="AC262" s="1">
        <v>903.63806301209002</v>
      </c>
      <c r="AD262">
        <v>208479.76234624299</v>
      </c>
      <c r="AE262" s="1" t="e">
        <v>#N/A</v>
      </c>
      <c r="AF262">
        <v>40952.175000000003</v>
      </c>
      <c r="AG262" s="1">
        <v>70707.524904291102</v>
      </c>
      <c r="AH262" s="1">
        <v>66.260979982904502</v>
      </c>
      <c r="AI262">
        <v>31.764185276141699</v>
      </c>
      <c r="AJ262">
        <v>42.544656913254002</v>
      </c>
      <c r="AK262">
        <v>1.5649999999999999</v>
      </c>
      <c r="AL262">
        <v>1.0224365</v>
      </c>
      <c r="AM262">
        <v>1.3270112999999999</v>
      </c>
      <c r="AN262">
        <v>213.78848790060201</v>
      </c>
      <c r="AO262" s="1">
        <v>0.98768735554017595</v>
      </c>
      <c r="AP262">
        <v>1870.73901182533</v>
      </c>
      <c r="AQ262" s="1">
        <v>2807.17560291993</v>
      </c>
      <c r="AR262" s="1">
        <v>9450.2974261053205</v>
      </c>
      <c r="AS262" s="1">
        <v>1126.91244461113</v>
      </c>
      <c r="AT262">
        <v>449.32994772308001</v>
      </c>
      <c r="AU262">
        <v>15704.454433184799</v>
      </c>
      <c r="AV262" s="1">
        <v>5090.32792572372</v>
      </c>
      <c r="AW262" s="1">
        <v>0.30934440816999997</v>
      </c>
      <c r="AX262">
        <v>8970.6056529140405</v>
      </c>
      <c r="AY262" s="1">
        <v>0.52073400397500003</v>
      </c>
      <c r="AZ262">
        <v>1201.79579331888</v>
      </c>
      <c r="BA262">
        <v>7.1347327269999997E-2</v>
      </c>
      <c r="BB262">
        <v>1645.36994421237</v>
      </c>
      <c r="BC262" s="1">
        <v>9.8574260575000003E-2</v>
      </c>
      <c r="BD262">
        <v>16908.099316168998</v>
      </c>
      <c r="BE262" s="1">
        <v>0.57574308340812996</v>
      </c>
      <c r="BF262">
        <v>0.24085951736546199</v>
      </c>
      <c r="BG262">
        <v>0.134740686808933</v>
      </c>
      <c r="BH262">
        <v>3.1248123011785801E-2</v>
      </c>
      <c r="BI262">
        <v>1.7408589405689401E-2</v>
      </c>
    </row>
    <row r="263" spans="1:61" x14ac:dyDescent="0.35">
      <c r="A263" t="s">
        <v>1512</v>
      </c>
      <c r="B263" t="s">
        <v>886</v>
      </c>
      <c r="C263">
        <v>98.75</v>
      </c>
      <c r="D263">
        <v>20.0353293760712</v>
      </c>
      <c r="E263">
        <v>1792.9189127</v>
      </c>
      <c r="F263">
        <v>1.4022065150864099E-2</v>
      </c>
      <c r="G263">
        <v>1.80640326830168E-2</v>
      </c>
      <c r="H263" t="e">
        <v>#N/A</v>
      </c>
      <c r="I263">
        <v>3.6506183166943797E-2</v>
      </c>
      <c r="J263">
        <v>0.88510535105120003</v>
      </c>
      <c r="K263">
        <v>5.3101087705381099E-2</v>
      </c>
      <c r="L263">
        <v>0.58540372223347303</v>
      </c>
      <c r="M263">
        <v>1.4827449776304499E-2</v>
      </c>
      <c r="N263">
        <v>0.166271275779794</v>
      </c>
      <c r="O263">
        <v>64199.437759500499</v>
      </c>
      <c r="P263" s="1">
        <v>0.17239553583117601</v>
      </c>
      <c r="Q263">
        <v>0.16117147826922101</v>
      </c>
      <c r="R263">
        <v>0.66643298589960298</v>
      </c>
      <c r="S263">
        <v>14.583500000000001</v>
      </c>
      <c r="T263">
        <v>87176.073361499002</v>
      </c>
      <c r="U263" s="1">
        <v>132.82859605684601</v>
      </c>
      <c r="V263">
        <v>249058.89753149799</v>
      </c>
      <c r="W263" s="1">
        <v>0.75130294987820601</v>
      </c>
      <c r="X263">
        <v>0.16872382364041999</v>
      </c>
      <c r="Y263">
        <v>7.9973226481373894E-2</v>
      </c>
      <c r="Z263">
        <v>0.24869705012179399</v>
      </c>
      <c r="AA263">
        <v>249.05889753149799</v>
      </c>
      <c r="AB263">
        <v>6619.4236853696102</v>
      </c>
      <c r="AC263" s="1">
        <v>648.92366783449597</v>
      </c>
      <c r="AD263">
        <v>180195.767444575</v>
      </c>
      <c r="AE263" s="1" t="e">
        <v>#N/A</v>
      </c>
      <c r="AF263">
        <v>38096.974999999999</v>
      </c>
      <c r="AG263" s="1">
        <v>62980.991963697299</v>
      </c>
      <c r="AH263" s="1">
        <v>37.745326518860601</v>
      </c>
      <c r="AI263">
        <v>22.2055693408048</v>
      </c>
      <c r="AJ263">
        <v>26.506375118949599</v>
      </c>
      <c r="AK263">
        <v>1.62435</v>
      </c>
      <c r="AL263">
        <v>0.91150379999999998</v>
      </c>
      <c r="AM263">
        <v>1.3614110500000001</v>
      </c>
      <c r="AN263">
        <v>1085.76276277534</v>
      </c>
      <c r="AO263" s="1">
        <v>1.1477012112701399</v>
      </c>
      <c r="AP263">
        <v>1792.6511430773401</v>
      </c>
      <c r="AQ263" s="1">
        <v>3130.3641587055599</v>
      </c>
      <c r="AR263" s="1">
        <v>8364.9373387698597</v>
      </c>
      <c r="AS263" s="1">
        <v>998.06965316050298</v>
      </c>
      <c r="AT263">
        <v>417.40743569766801</v>
      </c>
      <c r="AU263">
        <v>14703.4297294109</v>
      </c>
      <c r="AV263" s="1">
        <v>7039.0807864199496</v>
      </c>
      <c r="AW263" s="1">
        <v>0.41708126206500001</v>
      </c>
      <c r="AX263">
        <v>6091.1793044492297</v>
      </c>
      <c r="AY263" s="1">
        <v>0.36136250355999999</v>
      </c>
      <c r="AZ263">
        <v>1156.9584259006499</v>
      </c>
      <c r="BA263">
        <v>6.8282111564999998E-2</v>
      </c>
      <c r="BB263">
        <v>2604.6523868363402</v>
      </c>
      <c r="BC263" s="1">
        <v>0.153274122805</v>
      </c>
      <c r="BD263">
        <v>16891.870903606199</v>
      </c>
      <c r="BE263" s="1">
        <v>0.53897604666200005</v>
      </c>
      <c r="BF263">
        <v>0.24550192357741099</v>
      </c>
      <c r="BG263">
        <v>0.16019910812916399</v>
      </c>
      <c r="BH263">
        <v>3.7836424920124297E-2</v>
      </c>
      <c r="BI263">
        <v>1.7486496711299999E-2</v>
      </c>
    </row>
    <row r="264" spans="1:61" x14ac:dyDescent="0.35">
      <c r="A264" t="s">
        <v>1513</v>
      </c>
      <c r="B264" t="s">
        <v>887</v>
      </c>
      <c r="C264">
        <v>28.4</v>
      </c>
      <c r="D264">
        <v>207.000684368827</v>
      </c>
      <c r="E264">
        <v>5396.3552169000004</v>
      </c>
      <c r="F264">
        <v>3.1899111104883401E-2</v>
      </c>
      <c r="G264">
        <v>9.3228914934670407E-2</v>
      </c>
      <c r="H264">
        <v>2.2296822579144998E-3</v>
      </c>
      <c r="I264">
        <v>7.5312487837693703E-2</v>
      </c>
      <c r="J264">
        <v>0.72603449539047804</v>
      </c>
      <c r="K264">
        <v>7.2070298560871104E-2</v>
      </c>
      <c r="L264">
        <v>0.468772599083493</v>
      </c>
      <c r="M264">
        <v>3.6856375048011897E-2</v>
      </c>
      <c r="N264">
        <v>0.167018532200646</v>
      </c>
      <c r="O264">
        <v>76065.160331813502</v>
      </c>
      <c r="P264" s="1">
        <v>0.17235027928576199</v>
      </c>
      <c r="Q264">
        <v>0.173621584227279</v>
      </c>
      <c r="R264">
        <v>0.65402813648695801</v>
      </c>
      <c r="S264">
        <v>38.792999999999999</v>
      </c>
      <c r="T264">
        <v>100674.998919098</v>
      </c>
      <c r="U264" s="1">
        <v>141.403256096636</v>
      </c>
      <c r="V264">
        <v>279907.128620376</v>
      </c>
      <c r="W264" s="1">
        <v>0.76918482564645196</v>
      </c>
      <c r="X264">
        <v>0.194011815433557</v>
      </c>
      <c r="Y264">
        <v>3.68033589199908E-2</v>
      </c>
      <c r="Z264">
        <v>0.23081517435354801</v>
      </c>
      <c r="AA264">
        <v>279.907128620376</v>
      </c>
      <c r="AB264">
        <v>9890.0636457990004</v>
      </c>
      <c r="AC264" s="1">
        <v>987.51819744823399</v>
      </c>
      <c r="AD264" s="1">
        <v>212040.49686500299</v>
      </c>
      <c r="AE264" s="1" t="e">
        <v>#N/A</v>
      </c>
      <c r="AF264">
        <v>44612.5</v>
      </c>
      <c r="AG264" s="1">
        <v>73763.645816772696</v>
      </c>
      <c r="AH264" s="1">
        <v>64.490355194470496</v>
      </c>
      <c r="AI264">
        <v>32.257443967598597</v>
      </c>
      <c r="AJ264">
        <v>39.966832631189497</v>
      </c>
      <c r="AK264">
        <v>2.2025000000000001</v>
      </c>
      <c r="AL264">
        <v>1.62459815</v>
      </c>
      <c r="AM264">
        <v>1.9234578</v>
      </c>
      <c r="AN264">
        <v>175.488032850271</v>
      </c>
      <c r="AO264" s="1">
        <v>0.94242888286613902</v>
      </c>
      <c r="AP264">
        <v>1882.34352074919</v>
      </c>
      <c r="AQ264" s="1">
        <v>2640.6251938079199</v>
      </c>
      <c r="AR264" s="1">
        <v>9179.8865774367096</v>
      </c>
      <c r="AS264" s="1">
        <v>1154.64682588443</v>
      </c>
      <c r="AT264">
        <v>454.68017812026898</v>
      </c>
      <c r="AU264">
        <v>15312.1822959985</v>
      </c>
      <c r="AV264" s="1">
        <v>4743.2569177109699</v>
      </c>
      <c r="AW264" s="1">
        <v>0.29643474865000002</v>
      </c>
      <c r="AX264">
        <v>8745.7987778430906</v>
      </c>
      <c r="AY264" s="1">
        <v>0.52851980056500003</v>
      </c>
      <c r="AZ264">
        <v>1340.0813213269901</v>
      </c>
      <c r="BA264">
        <v>8.475497286E-2</v>
      </c>
      <c r="BB264">
        <v>1470.9121461611801</v>
      </c>
      <c r="BC264" s="1">
        <v>9.0290477930000002E-2</v>
      </c>
      <c r="BD264">
        <v>16300.0491630422</v>
      </c>
      <c r="BE264" s="1">
        <v>0.589453255699803</v>
      </c>
      <c r="BF264">
        <v>0.242308889921455</v>
      </c>
      <c r="BG264">
        <v>0.121886948478463</v>
      </c>
      <c r="BH264">
        <v>2.8905474173152299E-2</v>
      </c>
      <c r="BI264">
        <v>1.74454317271267E-2</v>
      </c>
    </row>
    <row r="265" spans="1:61" x14ac:dyDescent="0.35">
      <c r="A265" t="s">
        <v>1514</v>
      </c>
      <c r="B265" t="s">
        <v>888</v>
      </c>
      <c r="C265">
        <v>68.05</v>
      </c>
      <c r="D265">
        <v>23.6380019880467</v>
      </c>
      <c r="E265">
        <v>1429.2222154999999</v>
      </c>
      <c r="F265">
        <v>9.5662408433742196E-3</v>
      </c>
      <c r="G265">
        <v>1.24742029967056E-2</v>
      </c>
      <c r="H265" t="e">
        <v>#N/A</v>
      </c>
      <c r="I265">
        <v>3.9058278080094801E-2</v>
      </c>
      <c r="J265">
        <v>0.90886678034297497</v>
      </c>
      <c r="K265">
        <v>3.68261784099847E-2</v>
      </c>
      <c r="L265">
        <v>0.404108060889382</v>
      </c>
      <c r="M265">
        <v>1.19601874480604E-2</v>
      </c>
      <c r="N265">
        <v>0.15598920970187799</v>
      </c>
      <c r="O265">
        <v>65268.471166604999</v>
      </c>
      <c r="P265" s="1">
        <v>0.21164799122611</v>
      </c>
      <c r="Q265">
        <v>0.16505729129771601</v>
      </c>
      <c r="R265">
        <v>0.62329471747617304</v>
      </c>
      <c r="S265">
        <v>11.8965</v>
      </c>
      <c r="T265">
        <v>88824.527562079005</v>
      </c>
      <c r="U265" s="1">
        <v>125.645692415247</v>
      </c>
      <c r="V265">
        <v>284605.31091585499</v>
      </c>
      <c r="W265" s="1">
        <v>0.81431919870204905</v>
      </c>
      <c r="X265">
        <v>9.51613205004367E-2</v>
      </c>
      <c r="Y265">
        <v>9.0519480797514304E-2</v>
      </c>
      <c r="Z265">
        <v>0.185680801297951</v>
      </c>
      <c r="AA265">
        <v>284.605310915855</v>
      </c>
      <c r="AB265">
        <v>7472.4150743215996</v>
      </c>
      <c r="AC265" s="1">
        <v>752.12092265866795</v>
      </c>
      <c r="AD265">
        <v>225160.19632114901</v>
      </c>
      <c r="AE265" s="1" t="e">
        <v>#N/A</v>
      </c>
      <c r="AF265">
        <v>44830.824999999997</v>
      </c>
      <c r="AG265" s="1">
        <v>76182.935702077404</v>
      </c>
      <c r="AH265" s="1">
        <v>43.904450789428701</v>
      </c>
      <c r="AI265">
        <v>24.021252148776</v>
      </c>
      <c r="AJ265">
        <v>27.738701240679099</v>
      </c>
      <c r="AK265">
        <v>1.9365000000000001</v>
      </c>
      <c r="AL265">
        <v>1.4232196500000001</v>
      </c>
      <c r="AM265">
        <v>1.6628722499999999</v>
      </c>
      <c r="AN265">
        <v>1291.2252671871399</v>
      </c>
      <c r="AO265" s="1">
        <v>1.06938334160172</v>
      </c>
      <c r="AP265">
        <v>1950.65313442924</v>
      </c>
      <c r="AQ265" s="1">
        <v>2923.1639303511802</v>
      </c>
      <c r="AR265" s="1">
        <v>8302.5950594013593</v>
      </c>
      <c r="AS265" s="1">
        <v>1028.92374067439</v>
      </c>
      <c r="AT265">
        <v>387.819454524202</v>
      </c>
      <c r="AU265">
        <v>14593.155319380399</v>
      </c>
      <c r="AV265" s="1">
        <v>6225.6641152865604</v>
      </c>
      <c r="AW265" s="1">
        <v>0.387893226895</v>
      </c>
      <c r="AX265">
        <v>7370.8605004965402</v>
      </c>
      <c r="AY265" s="1">
        <v>0.44916782061499999</v>
      </c>
      <c r="AZ265">
        <v>1367.75648317992</v>
      </c>
      <c r="BA265">
        <v>8.4852678240000007E-2</v>
      </c>
      <c r="BB265">
        <v>1257.91095374766</v>
      </c>
      <c r="BC265" s="1">
        <v>7.8086274250000004E-2</v>
      </c>
      <c r="BD265">
        <v>16222.192052710699</v>
      </c>
      <c r="BE265" s="1">
        <v>0.54093107539992902</v>
      </c>
      <c r="BF265">
        <v>0.23104875230237401</v>
      </c>
      <c r="BG265">
        <v>0.172264019141734</v>
      </c>
      <c r="BH265">
        <v>3.9111669856718698E-2</v>
      </c>
      <c r="BI265">
        <v>1.6644483299245401E-2</v>
      </c>
    </row>
    <row r="266" spans="1:61" x14ac:dyDescent="0.35">
      <c r="A266" t="s">
        <v>1515</v>
      </c>
      <c r="B266" t="s">
        <v>889</v>
      </c>
      <c r="C266">
        <v>26.15</v>
      </c>
      <c r="D266">
        <v>194.59009908114899</v>
      </c>
      <c r="E266">
        <v>4956.6070057999996</v>
      </c>
      <c r="F266">
        <v>5.5371208883597201E-2</v>
      </c>
      <c r="G266">
        <v>7.6670986218955406E-2</v>
      </c>
      <c r="H266">
        <v>2.7506720145962201E-3</v>
      </c>
      <c r="I266">
        <v>5.1925657889514497E-2</v>
      </c>
      <c r="J266">
        <v>0.75896945561643603</v>
      </c>
      <c r="K266">
        <v>5.5640333296535199E-2</v>
      </c>
      <c r="L266">
        <v>0.23058458606065099</v>
      </c>
      <c r="M266">
        <v>3.2287213276576701E-2</v>
      </c>
      <c r="N266">
        <v>0.13209836450547899</v>
      </c>
      <c r="O266">
        <v>81571.055404523504</v>
      </c>
      <c r="P266" s="1">
        <v>0.14885479203736099</v>
      </c>
      <c r="Q266">
        <v>0.158041673208968</v>
      </c>
      <c r="R266">
        <v>0.69310353475367004</v>
      </c>
      <c r="S266">
        <v>33.792000000000002</v>
      </c>
      <c r="T266">
        <v>106917.133077372</v>
      </c>
      <c r="U266" s="1">
        <v>148.846611892673</v>
      </c>
      <c r="V266">
        <v>355761.825457589</v>
      </c>
      <c r="W266" s="1">
        <v>0.79290239615620495</v>
      </c>
      <c r="X266">
        <v>0.177405592327784</v>
      </c>
      <c r="Y266">
        <v>2.9692011516010999E-2</v>
      </c>
      <c r="Z266">
        <v>0.207097603843795</v>
      </c>
      <c r="AA266">
        <v>355.761825457589</v>
      </c>
      <c r="AB266">
        <v>12415.347969266801</v>
      </c>
      <c r="AC266" s="1">
        <v>1163.57149174506</v>
      </c>
      <c r="AD266">
        <v>292546.33202045102</v>
      </c>
      <c r="AE266" s="1" t="e">
        <v>#N/A</v>
      </c>
      <c r="AF266">
        <v>56385.1</v>
      </c>
      <c r="AG266" s="1">
        <v>115505.023114</v>
      </c>
      <c r="AH266" s="1">
        <v>68.257990665848098</v>
      </c>
      <c r="AI266">
        <v>32.986092813058903</v>
      </c>
      <c r="AJ266">
        <v>40.537645462071701</v>
      </c>
      <c r="AK266">
        <v>2.0655000000000001</v>
      </c>
      <c r="AL266">
        <v>1.42245825</v>
      </c>
      <c r="AM266">
        <v>1.6986969000000001</v>
      </c>
      <c r="AN266">
        <v>96.245720410514295</v>
      </c>
      <c r="AO266" s="1">
        <v>0.71926991691944697</v>
      </c>
      <c r="AP266">
        <v>1972.22372832683</v>
      </c>
      <c r="AQ266" s="1">
        <v>2821.3203208726</v>
      </c>
      <c r="AR266" s="1">
        <v>9440.3120034079402</v>
      </c>
      <c r="AS266" s="1">
        <v>1202.2205031511201</v>
      </c>
      <c r="AT266">
        <v>482.905564052378</v>
      </c>
      <c r="AU266">
        <v>15918.9821198109</v>
      </c>
      <c r="AV266" s="1">
        <v>3187.4100868391001</v>
      </c>
      <c r="AW266" s="1">
        <v>0.19631407447499999</v>
      </c>
      <c r="AX266">
        <v>10777.2930569334</v>
      </c>
      <c r="AY266" s="1">
        <v>0.64996791840000001</v>
      </c>
      <c r="AZ266">
        <v>1564.36432137321</v>
      </c>
      <c r="BA266">
        <v>9.5713910489999998E-2</v>
      </c>
      <c r="BB266">
        <v>952.743834200935</v>
      </c>
      <c r="BC266" s="1">
        <v>5.8004096635000002E-2</v>
      </c>
      <c r="BD266">
        <v>16481.811299346598</v>
      </c>
      <c r="BE266" s="1">
        <v>0.592071191556794</v>
      </c>
      <c r="BF266">
        <v>0.23663455209421499</v>
      </c>
      <c r="BG266">
        <v>0.12458248099739699</v>
      </c>
      <c r="BH266">
        <v>3.0171682184251501E-2</v>
      </c>
      <c r="BI266">
        <v>1.6540093167341698E-2</v>
      </c>
    </row>
    <row r="267" spans="1:61" x14ac:dyDescent="0.35">
      <c r="A267" t="s">
        <v>1516</v>
      </c>
      <c r="B267" t="s">
        <v>890</v>
      </c>
      <c r="C267">
        <v>42.95</v>
      </c>
      <c r="D267">
        <v>50.786655425558699</v>
      </c>
      <c r="E267">
        <v>1830.1252801000001</v>
      </c>
      <c r="F267">
        <v>2.0050960545526401E-2</v>
      </c>
      <c r="G267">
        <v>1.8003990426010801E-2</v>
      </c>
      <c r="H267">
        <v>2.7507736462314501E-3</v>
      </c>
      <c r="I267">
        <v>4.1042208238949399E-2</v>
      </c>
      <c r="J267">
        <v>0.89813726292164497</v>
      </c>
      <c r="K267">
        <v>2.9231038436823301E-2</v>
      </c>
      <c r="L267">
        <v>0.20185529826075299</v>
      </c>
      <c r="M267">
        <v>1.43904425498121E-2</v>
      </c>
      <c r="N267">
        <v>0.11383842042492</v>
      </c>
      <c r="O267">
        <v>73245.691279834995</v>
      </c>
      <c r="P267" s="1">
        <v>0.14908805872505501</v>
      </c>
      <c r="Q267">
        <v>0.14714594542939899</v>
      </c>
      <c r="R267">
        <v>0.703765995845546</v>
      </c>
      <c r="S267">
        <v>14.08</v>
      </c>
      <c r="T267">
        <v>96423.368383349007</v>
      </c>
      <c r="U267" s="1">
        <v>137.321573662286</v>
      </c>
      <c r="V267">
        <v>341078.02169399901</v>
      </c>
      <c r="W267" s="1">
        <v>0.79986338504523402</v>
      </c>
      <c r="X267">
        <v>0.142768718421458</v>
      </c>
      <c r="Y267">
        <v>5.7367896533307802E-2</v>
      </c>
      <c r="Z267">
        <v>0.20013661495476601</v>
      </c>
      <c r="AA267">
        <v>341.07802169399901</v>
      </c>
      <c r="AB267">
        <v>9636.6790747029609</v>
      </c>
      <c r="AC267" s="1">
        <v>955.06816456275897</v>
      </c>
      <c r="AD267">
        <v>263334.27742687601</v>
      </c>
      <c r="AE267" s="1" t="e">
        <v>#N/A</v>
      </c>
      <c r="AF267">
        <v>52852.425000000003</v>
      </c>
      <c r="AG267" s="1">
        <v>111515.018647909</v>
      </c>
      <c r="AH267" s="1">
        <v>49.619480133838998</v>
      </c>
      <c r="AI267">
        <v>26.283932772566899</v>
      </c>
      <c r="AJ267">
        <v>30.8476523313639</v>
      </c>
      <c r="AK267">
        <v>1.5189999999999999</v>
      </c>
      <c r="AL267">
        <v>1.0558615</v>
      </c>
      <c r="AM267">
        <v>1.2716042000000001</v>
      </c>
      <c r="AN267">
        <v>958.968571191038</v>
      </c>
      <c r="AO267" s="1">
        <v>0.79799027398655498</v>
      </c>
      <c r="AP267">
        <v>1867.3004022899299</v>
      </c>
      <c r="AQ267" s="1">
        <v>2871.8829754644398</v>
      </c>
      <c r="AR267" s="1">
        <v>8413.3908565697293</v>
      </c>
      <c r="AS267" s="1">
        <v>798.88159690965597</v>
      </c>
      <c r="AT267">
        <v>424.37463962375602</v>
      </c>
      <c r="AU267">
        <v>14375.8304708575</v>
      </c>
      <c r="AV267" s="1">
        <v>4354.5057717128702</v>
      </c>
      <c r="AW267" s="1">
        <v>0.28133383654999999</v>
      </c>
      <c r="AX267">
        <v>9535.7827605049697</v>
      </c>
      <c r="AY267" s="1">
        <v>0.58444438544999999</v>
      </c>
      <c r="AZ267">
        <v>1432.5850380961001</v>
      </c>
      <c r="BA267">
        <v>8.8262886030000001E-2</v>
      </c>
      <c r="BB267">
        <v>720.61593061555004</v>
      </c>
      <c r="BC267" s="1">
        <v>4.5958891974999999E-2</v>
      </c>
      <c r="BD267">
        <v>16043.4895009295</v>
      </c>
      <c r="BE267" s="1">
        <v>0.56547713102924102</v>
      </c>
      <c r="BF267">
        <v>0.22617191887388699</v>
      </c>
      <c r="BG267">
        <v>0.15558606107866901</v>
      </c>
      <c r="BH267">
        <v>3.4628747935498798E-2</v>
      </c>
      <c r="BI267">
        <v>1.8136141082703599E-2</v>
      </c>
    </row>
    <row r="268" spans="1:61" x14ac:dyDescent="0.35">
      <c r="A268" t="s">
        <v>1517</v>
      </c>
      <c r="B268" t="s">
        <v>891</v>
      </c>
      <c r="C268">
        <v>47.65</v>
      </c>
      <c r="D268">
        <v>26.482844986222599</v>
      </c>
      <c r="E268">
        <v>1083.0752326500001</v>
      </c>
      <c r="F268">
        <v>6.8943828295729998E-3</v>
      </c>
      <c r="G268">
        <v>2.1571145276910699E-2</v>
      </c>
      <c r="H268" t="e">
        <v>#N/A</v>
      </c>
      <c r="I268">
        <v>5.6385872431323501E-2</v>
      </c>
      <c r="J268">
        <v>0.87153396613707401</v>
      </c>
      <c r="K268">
        <v>5.4113321058465502E-2</v>
      </c>
      <c r="L268">
        <v>0.59756397335042799</v>
      </c>
      <c r="M268">
        <v>4.3328234056447798E-2</v>
      </c>
      <c r="N268">
        <v>0.18480515670279701</v>
      </c>
      <c r="O268">
        <v>62350.508068458999</v>
      </c>
      <c r="P268" s="1">
        <v>0.213614499870489</v>
      </c>
      <c r="Q268">
        <v>0.190943252154676</v>
      </c>
      <c r="R268">
        <v>0.59544224797483503</v>
      </c>
      <c r="S268">
        <v>11.4825</v>
      </c>
      <c r="T268">
        <v>81648.065853345994</v>
      </c>
      <c r="U268" s="1">
        <v>100.778648858396</v>
      </c>
      <c r="V268">
        <v>222471.12534934201</v>
      </c>
      <c r="W268" s="1">
        <v>0.705352141835491</v>
      </c>
      <c r="X268">
        <v>0.15810183242773199</v>
      </c>
      <c r="Y268">
        <v>0.13654602573677699</v>
      </c>
      <c r="Z268">
        <v>0.294647858164509</v>
      </c>
      <c r="AA268">
        <v>222.471125349342</v>
      </c>
      <c r="AB268">
        <v>6304.3472987994301</v>
      </c>
      <c r="AC268" s="1">
        <v>542.14565056570598</v>
      </c>
      <c r="AD268">
        <v>165230.565744074</v>
      </c>
      <c r="AE268" s="1" t="e">
        <v>#N/A</v>
      </c>
      <c r="AF268">
        <v>37140.425000000003</v>
      </c>
      <c r="AG268" s="1">
        <v>58153.230600414303</v>
      </c>
      <c r="AH268" s="1">
        <v>40.932163889056397</v>
      </c>
      <c r="AI268">
        <v>22.168027888716502</v>
      </c>
      <c r="AJ268">
        <v>27.862075843951601</v>
      </c>
      <c r="AK268">
        <v>2.0950000000000002</v>
      </c>
      <c r="AL268">
        <v>1.37273395</v>
      </c>
      <c r="AM268">
        <v>1.8207004</v>
      </c>
      <c r="AN268">
        <v>789.96191576856404</v>
      </c>
      <c r="AO268" s="1">
        <v>1.0047304789854501</v>
      </c>
      <c r="AP268">
        <v>2132.9530142020099</v>
      </c>
      <c r="AQ268" s="1">
        <v>3075.7393603273799</v>
      </c>
      <c r="AR268" s="1">
        <v>9063.29980623339</v>
      </c>
      <c r="AS268" s="1">
        <v>1039.0122206613</v>
      </c>
      <c r="AT268">
        <v>447.41517409960801</v>
      </c>
      <c r="AU268">
        <v>15758.4195755237</v>
      </c>
      <c r="AV268" s="1">
        <v>8829.6160235935895</v>
      </c>
      <c r="AW268" s="1">
        <v>0.48384505538</v>
      </c>
      <c r="AX268">
        <v>5693.6870884056998</v>
      </c>
      <c r="AY268" s="1">
        <v>0.30938481244999999</v>
      </c>
      <c r="AZ268">
        <v>1257.75114107594</v>
      </c>
      <c r="BA268">
        <v>6.7409216455000004E-2</v>
      </c>
      <c r="BB268">
        <v>2541.3849785488401</v>
      </c>
      <c r="BC268" s="1">
        <v>0.13936091572000001</v>
      </c>
      <c r="BD268">
        <v>18322.439231624099</v>
      </c>
      <c r="BE268" s="1">
        <v>0.52437354068713204</v>
      </c>
      <c r="BF268">
        <v>0.24027765295124801</v>
      </c>
      <c r="BG268">
        <v>0.17491079940533999</v>
      </c>
      <c r="BH268">
        <v>3.79291663836369E-2</v>
      </c>
      <c r="BI268">
        <v>2.2508840572643199E-2</v>
      </c>
    </row>
    <row r="269" spans="1:61" x14ac:dyDescent="0.35">
      <c r="A269" t="s">
        <v>1518</v>
      </c>
      <c r="B269" t="s">
        <v>892</v>
      </c>
      <c r="C269">
        <v>36.299999999999997</v>
      </c>
      <c r="D269">
        <v>105.177448263198</v>
      </c>
      <c r="E269">
        <v>3220.7671997500001</v>
      </c>
      <c r="F269">
        <v>1.54968160202436E-2</v>
      </c>
      <c r="G269">
        <v>2.1349533227616901E-2</v>
      </c>
      <c r="H269">
        <v>2.6264908988314802E-3</v>
      </c>
      <c r="I269">
        <v>3.9626712472378402E-2</v>
      </c>
      <c r="J269">
        <v>0.88320820051108195</v>
      </c>
      <c r="K269">
        <v>4.0737769369692103E-2</v>
      </c>
      <c r="L269">
        <v>0.306898500015227</v>
      </c>
      <c r="M269">
        <v>1.3798350460780699E-2</v>
      </c>
      <c r="N269">
        <v>0.147283673314759</v>
      </c>
      <c r="O269">
        <v>72089.345672951997</v>
      </c>
      <c r="P269" s="1">
        <v>0.17176941114334601</v>
      </c>
      <c r="Q269">
        <v>0.17288057401637799</v>
      </c>
      <c r="R269">
        <v>0.655350014840276</v>
      </c>
      <c r="S269">
        <v>25.040500000000002</v>
      </c>
      <c r="T269">
        <v>93477.309059088497</v>
      </c>
      <c r="U269" s="1">
        <v>134.06079866885801</v>
      </c>
      <c r="V269">
        <v>279353.50581712101</v>
      </c>
      <c r="W269" s="1">
        <v>0.81325798472330402</v>
      </c>
      <c r="X269">
        <v>0.13683860597495601</v>
      </c>
      <c r="Y269">
        <v>4.9903409301739303E-2</v>
      </c>
      <c r="Z269">
        <v>0.18674201527669601</v>
      </c>
      <c r="AA269">
        <v>279.353505817121</v>
      </c>
      <c r="AB269">
        <v>8503.0135755354204</v>
      </c>
      <c r="AC269" s="1">
        <v>892.68361119719202</v>
      </c>
      <c r="AD269">
        <v>215611.732684049</v>
      </c>
      <c r="AE269" s="1" t="e">
        <v>#N/A</v>
      </c>
      <c r="AF269">
        <v>48270.125</v>
      </c>
      <c r="AG269" s="1">
        <v>86340.313506390303</v>
      </c>
      <c r="AH269" s="1">
        <v>56.543529871354202</v>
      </c>
      <c r="AI269">
        <v>28.886459119259399</v>
      </c>
      <c r="AJ269">
        <v>32.232219434261303</v>
      </c>
      <c r="AK269">
        <v>1.7625</v>
      </c>
      <c r="AL269">
        <v>1.2084716499999999</v>
      </c>
      <c r="AM269">
        <v>1.4759042499999999</v>
      </c>
      <c r="AN269">
        <v>240.45007710548199</v>
      </c>
      <c r="AO269" s="1">
        <v>0.82961644714557703</v>
      </c>
      <c r="AP269">
        <v>1812.65491003289</v>
      </c>
      <c r="AQ269" s="1">
        <v>2551.59976535848</v>
      </c>
      <c r="AR269" s="1">
        <v>8162.6159481435197</v>
      </c>
      <c r="AS269" s="1">
        <v>950.10271052799396</v>
      </c>
      <c r="AT269">
        <v>338.70013110469102</v>
      </c>
      <c r="AU269">
        <v>13815.6734651676</v>
      </c>
      <c r="AV269" s="1">
        <v>4847.9295294968697</v>
      </c>
      <c r="AW269" s="1">
        <v>0.33187907113499998</v>
      </c>
      <c r="AX269">
        <v>7601.21045186017</v>
      </c>
      <c r="AY269" s="1">
        <v>0.51807029176499997</v>
      </c>
      <c r="AZ269">
        <v>1224.6869889409199</v>
      </c>
      <c r="BA269">
        <v>8.3536264235000005E-2</v>
      </c>
      <c r="BB269">
        <v>975.22023909891004</v>
      </c>
      <c r="BC269" s="1">
        <v>6.6514372860000004E-2</v>
      </c>
      <c r="BD269">
        <v>14649.0472093969</v>
      </c>
      <c r="BE269" s="1">
        <v>0.57532188588158195</v>
      </c>
      <c r="BF269">
        <v>0.234914810526659</v>
      </c>
      <c r="BG269">
        <v>0.13773065217906699</v>
      </c>
      <c r="BH269">
        <v>3.26851479050859E-2</v>
      </c>
      <c r="BI269">
        <v>1.9347503507606001E-2</v>
      </c>
    </row>
    <row r="270" spans="1:61" x14ac:dyDescent="0.35">
      <c r="A270" t="s">
        <v>1519</v>
      </c>
      <c r="B270" t="s">
        <v>893</v>
      </c>
      <c r="C270">
        <v>40.799999999999997</v>
      </c>
      <c r="D270">
        <v>50.060053910520601</v>
      </c>
      <c r="E270">
        <v>1896.5431895500001</v>
      </c>
      <c r="F270">
        <v>1.25726183281049E-2</v>
      </c>
      <c r="G270">
        <v>3.11143833713187E-2</v>
      </c>
      <c r="H270" t="e">
        <v>#N/A</v>
      </c>
      <c r="I270">
        <v>9.1044924434682706E-2</v>
      </c>
      <c r="J270">
        <v>0.80056036313035805</v>
      </c>
      <c r="K270">
        <v>6.6498757800965702E-2</v>
      </c>
      <c r="L270">
        <v>0.45857863802480298</v>
      </c>
      <c r="M270">
        <v>2.4814423449291498E-2</v>
      </c>
      <c r="N270">
        <v>0.15077276545396001</v>
      </c>
      <c r="O270">
        <v>70864.824994691502</v>
      </c>
      <c r="P270" s="1">
        <v>0.17786367638444101</v>
      </c>
      <c r="Q270">
        <v>0.14877321837078999</v>
      </c>
      <c r="R270">
        <v>0.67336310524476894</v>
      </c>
      <c r="S270">
        <v>15.1595</v>
      </c>
      <c r="T270">
        <v>91123.705174629999</v>
      </c>
      <c r="U270" s="1">
        <v>127.60173061718601</v>
      </c>
      <c r="V270">
        <v>255802.188050066</v>
      </c>
      <c r="W270" s="1">
        <v>0.72497184619288801</v>
      </c>
      <c r="X270">
        <v>0.20181399265455899</v>
      </c>
      <c r="Y270">
        <v>7.3214161152552706E-2</v>
      </c>
      <c r="Z270">
        <v>0.27502815380711199</v>
      </c>
      <c r="AA270">
        <v>255.80218805006601</v>
      </c>
      <c r="AB270">
        <v>7779.1202078321703</v>
      </c>
      <c r="AC270" s="1">
        <v>712.19385206076902</v>
      </c>
      <c r="AD270" s="1">
        <v>204468.22480536799</v>
      </c>
      <c r="AE270" s="1" t="e">
        <v>#N/A</v>
      </c>
      <c r="AF270">
        <v>41983.224999999999</v>
      </c>
      <c r="AG270" s="1">
        <v>70714.558549572699</v>
      </c>
      <c r="AH270" s="1">
        <v>50.187771462817103</v>
      </c>
      <c r="AI270">
        <v>27.186792285378498</v>
      </c>
      <c r="AJ270">
        <v>35.840732709070799</v>
      </c>
      <c r="AK270">
        <v>2.1274999999999999</v>
      </c>
      <c r="AL270">
        <v>1.4288080000000001</v>
      </c>
      <c r="AM270">
        <v>1.9139732</v>
      </c>
      <c r="AN270">
        <v>253.38351450974801</v>
      </c>
      <c r="AO270">
        <v>0.92920444919018697</v>
      </c>
      <c r="AP270">
        <v>1895.9932561067801</v>
      </c>
      <c r="AQ270" s="1">
        <v>2836.4653312537298</v>
      </c>
      <c r="AR270" s="1">
        <v>8616.4253117439403</v>
      </c>
      <c r="AS270" s="1">
        <v>1012.02450054454</v>
      </c>
      <c r="AT270" s="1">
        <v>441.65848045202398</v>
      </c>
      <c r="AU270">
        <v>14802.566880101</v>
      </c>
      <c r="AV270" s="1">
        <v>5951.3788291947103</v>
      </c>
      <c r="AW270" s="1">
        <v>0.38121417563999999</v>
      </c>
      <c r="AX270">
        <v>7345.1418257830301</v>
      </c>
      <c r="AY270" s="1">
        <v>0.45391001412499998</v>
      </c>
      <c r="AZ270">
        <v>1225.26889256453</v>
      </c>
      <c r="BA270">
        <v>7.5218672030000003E-2</v>
      </c>
      <c r="BB270">
        <v>1423.3224463307299</v>
      </c>
      <c r="BC270" s="1">
        <v>8.9657138215000001E-2</v>
      </c>
      <c r="BD270">
        <v>15945.111993873001</v>
      </c>
      <c r="BE270" s="1">
        <v>0.57700089552139799</v>
      </c>
      <c r="BF270">
        <v>0.222468722846591</v>
      </c>
      <c r="BG270">
        <v>0.14877234297985201</v>
      </c>
      <c r="BH270">
        <v>3.4152442457596799E-2</v>
      </c>
      <c r="BI270">
        <v>1.7605596194562399E-2</v>
      </c>
    </row>
    <row r="271" spans="1:61" x14ac:dyDescent="0.35">
      <c r="A271" t="s">
        <v>1520</v>
      </c>
      <c r="B271" t="s">
        <v>894</v>
      </c>
      <c r="C271">
        <v>37.9</v>
      </c>
      <c r="D271">
        <v>54.358116789967497</v>
      </c>
      <c r="E271">
        <v>1681.5315191</v>
      </c>
      <c r="F271">
        <v>1.6206279819239999E-2</v>
      </c>
      <c r="G271">
        <v>1.7609355812191599E-2</v>
      </c>
      <c r="H271" t="e">
        <v>#N/A</v>
      </c>
      <c r="I271">
        <v>3.6313231810433201E-2</v>
      </c>
      <c r="J271">
        <v>0.90170860232097605</v>
      </c>
      <c r="K271">
        <v>3.5747551694873397E-2</v>
      </c>
      <c r="L271">
        <v>0.33150351073138001</v>
      </c>
      <c r="M271">
        <v>1.33813372735226E-2</v>
      </c>
      <c r="N271">
        <v>0.12820753554936001</v>
      </c>
      <c r="O271">
        <v>67195.664983690003</v>
      </c>
      <c r="P271" s="1">
        <v>0.198543514057342</v>
      </c>
      <c r="Q271">
        <v>0.165541574520881</v>
      </c>
      <c r="R271">
        <v>0.63591491142177703</v>
      </c>
      <c r="S271">
        <v>12.817</v>
      </c>
      <c r="T271">
        <v>91633.964933165</v>
      </c>
      <c r="U271" s="1">
        <v>141.535808939123</v>
      </c>
      <c r="V271">
        <v>286304.43041992001</v>
      </c>
      <c r="W271" s="1">
        <v>0.76434683590252395</v>
      </c>
      <c r="X271">
        <v>0.154208224902528</v>
      </c>
      <c r="Y271">
        <v>8.1444939194948399E-2</v>
      </c>
      <c r="Z271">
        <v>0.235653164097476</v>
      </c>
      <c r="AA271">
        <v>286.30443041991998</v>
      </c>
      <c r="AB271">
        <v>8042.9103095802702</v>
      </c>
      <c r="AC271" s="1">
        <v>783.59060747546505</v>
      </c>
      <c r="AD271">
        <v>226198.20036078201</v>
      </c>
      <c r="AE271" s="1" t="e">
        <v>#N/A</v>
      </c>
      <c r="AF271">
        <v>44450.474999999999</v>
      </c>
      <c r="AG271" s="1">
        <v>78745.735538037203</v>
      </c>
      <c r="AH271" s="1">
        <v>47.259934589164999</v>
      </c>
      <c r="AI271">
        <v>25.675300024681199</v>
      </c>
      <c r="AJ271">
        <v>29.426581471044202</v>
      </c>
      <c r="AK271">
        <v>1.7524999999999999</v>
      </c>
      <c r="AL271">
        <v>1.2197939</v>
      </c>
      <c r="AM271">
        <v>1.4993411999999999</v>
      </c>
      <c r="AN271">
        <v>866.83295357614099</v>
      </c>
      <c r="AO271" s="1">
        <v>0.94143545656286698</v>
      </c>
      <c r="AP271">
        <v>1926.1650586682099</v>
      </c>
      <c r="AQ271" s="1">
        <v>2801.03238958574</v>
      </c>
      <c r="AR271" s="1">
        <v>7937.5304921777197</v>
      </c>
      <c r="AS271" s="1">
        <v>838.71880910278901</v>
      </c>
      <c r="AT271">
        <v>467.60876992765702</v>
      </c>
      <c r="AU271">
        <v>13971.055519462099</v>
      </c>
      <c r="AV271" s="1">
        <v>5279.60757857517</v>
      </c>
      <c r="AW271" s="1">
        <v>0.357823572955</v>
      </c>
      <c r="AX271">
        <v>7696.2371628978299</v>
      </c>
      <c r="AY271" s="1">
        <v>0.48579771286000001</v>
      </c>
      <c r="AZ271">
        <v>1348.15606370968</v>
      </c>
      <c r="BA271">
        <v>8.5161926200000002E-2</v>
      </c>
      <c r="BB271">
        <v>1073.9611901951801</v>
      </c>
      <c r="BC271" s="1">
        <v>7.1216787985000002E-2</v>
      </c>
      <c r="BD271">
        <v>15397.9619953779</v>
      </c>
      <c r="BE271" s="1">
        <v>0.55923457358792805</v>
      </c>
      <c r="BF271">
        <v>0.23441134298309399</v>
      </c>
      <c r="BG271">
        <v>0.14920282051984199</v>
      </c>
      <c r="BH271">
        <v>3.5870174784050503E-2</v>
      </c>
      <c r="BI271">
        <v>2.1281088125085699E-2</v>
      </c>
    </row>
    <row r="272" spans="1:61" x14ac:dyDescent="0.35">
      <c r="A272" t="s">
        <v>1521</v>
      </c>
      <c r="B272" t="s">
        <v>895</v>
      </c>
      <c r="C272">
        <v>20.85</v>
      </c>
      <c r="D272">
        <v>294.227253913982</v>
      </c>
      <c r="E272">
        <v>5633.4573603999997</v>
      </c>
      <c r="F272">
        <v>4.85083538635529E-2</v>
      </c>
      <c r="G272">
        <v>0.14255494224871501</v>
      </c>
      <c r="H272">
        <v>2.5494327654010502E-3</v>
      </c>
      <c r="I272">
        <v>5.7161247849694702E-2</v>
      </c>
      <c r="J272">
        <v>0.68583269904740696</v>
      </c>
      <c r="K272">
        <v>6.4586732419473297E-2</v>
      </c>
      <c r="L272">
        <v>0.37023458050172398</v>
      </c>
      <c r="M272">
        <v>4.6329217186578203E-2</v>
      </c>
      <c r="N272">
        <v>0.15908763532513701</v>
      </c>
      <c r="O272">
        <v>82033.433815661498</v>
      </c>
      <c r="P272" s="1">
        <v>0.16354846780594001</v>
      </c>
      <c r="Q272">
        <v>0.185495136570378</v>
      </c>
      <c r="R272">
        <v>0.65095639562368202</v>
      </c>
      <c r="S272">
        <v>41.503500000000003</v>
      </c>
      <c r="T272">
        <v>106608.92441585701</v>
      </c>
      <c r="U272" s="1">
        <v>139.59482409189101</v>
      </c>
      <c r="V272">
        <v>297246.50436481298</v>
      </c>
      <c r="W272" s="1">
        <v>0.79611220989756604</v>
      </c>
      <c r="X272">
        <v>0.17388017147371501</v>
      </c>
      <c r="Y272">
        <v>3.0007618628718199E-2</v>
      </c>
      <c r="Z272">
        <v>0.20388779010243299</v>
      </c>
      <c r="AA272">
        <v>297.24650436481301</v>
      </c>
      <c r="AB272">
        <v>12759.615809143699</v>
      </c>
      <c r="AC272" s="1">
        <v>1216.8791989188201</v>
      </c>
      <c r="AD272">
        <v>240531.218736379</v>
      </c>
      <c r="AE272" s="1" t="e">
        <v>#N/A</v>
      </c>
      <c r="AF272">
        <v>50579.05</v>
      </c>
      <c r="AG272" s="1">
        <v>94739.751118534899</v>
      </c>
      <c r="AH272" s="1">
        <v>85.743980209675897</v>
      </c>
      <c r="AI272">
        <v>40.4397308060245</v>
      </c>
      <c r="AJ272">
        <v>50.204676842378397</v>
      </c>
      <c r="AK272">
        <v>2.5985</v>
      </c>
      <c r="AL272">
        <v>1.82327105</v>
      </c>
      <c r="AM272">
        <v>2.1163831499999999</v>
      </c>
      <c r="AN272">
        <v>0</v>
      </c>
      <c r="AO272" s="1">
        <v>0.946687489737705</v>
      </c>
      <c r="AP272">
        <v>2259.8911089061598</v>
      </c>
      <c r="AQ272" s="1">
        <v>2865.3263051932599</v>
      </c>
      <c r="AR272" s="1">
        <v>10054.1811244732</v>
      </c>
      <c r="AS272" s="1">
        <v>1299.85053832057</v>
      </c>
      <c r="AT272" s="1">
        <v>557.22643620093697</v>
      </c>
      <c r="AU272">
        <v>17036.475513094101</v>
      </c>
      <c r="AV272" s="1">
        <v>4129.9797262370403</v>
      </c>
      <c r="AW272" s="1">
        <v>0.23539128308000001</v>
      </c>
      <c r="AX272">
        <v>11161.0320669465</v>
      </c>
      <c r="AY272" s="1">
        <v>0.61218140166000001</v>
      </c>
      <c r="AZ272">
        <v>1447.83962905663</v>
      </c>
      <c r="BA272">
        <v>8.3951809170000002E-2</v>
      </c>
      <c r="BB272">
        <v>1228.4564160169</v>
      </c>
      <c r="BC272" s="1">
        <v>6.8475506105E-2</v>
      </c>
      <c r="BD272">
        <v>17967.3078382571</v>
      </c>
      <c r="BE272" s="1">
        <v>0.59007127382388602</v>
      </c>
      <c r="BF272">
        <v>0.24505923428933399</v>
      </c>
      <c r="BG272">
        <v>0.11705495447498</v>
      </c>
      <c r="BH272">
        <v>2.8844730217610502E-2</v>
      </c>
      <c r="BI272">
        <v>1.8969807194189801E-2</v>
      </c>
    </row>
    <row r="273" spans="1:61" x14ac:dyDescent="0.35">
      <c r="A273" t="s">
        <v>1522</v>
      </c>
      <c r="B273" t="s">
        <v>896</v>
      </c>
      <c r="C273">
        <v>74.25</v>
      </c>
      <c r="D273">
        <v>23.944564281961899</v>
      </c>
      <c r="E273">
        <v>1540.7101496</v>
      </c>
      <c r="F273">
        <v>1.00458264625563E-2</v>
      </c>
      <c r="G273">
        <v>1.5062198783839E-2</v>
      </c>
      <c r="H273" t="e">
        <v>#N/A</v>
      </c>
      <c r="I273">
        <v>3.21414623778883E-2</v>
      </c>
      <c r="J273">
        <v>0.90621583692266405</v>
      </c>
      <c r="K273">
        <v>4.2891990187316903E-2</v>
      </c>
      <c r="L273">
        <v>0.45915674712739002</v>
      </c>
      <c r="M273">
        <v>1.2617529015117699E-2</v>
      </c>
      <c r="N273">
        <v>0.155263044085515</v>
      </c>
      <c r="O273">
        <v>64171.046652488003</v>
      </c>
      <c r="P273" s="1">
        <v>0.22099477206114701</v>
      </c>
      <c r="Q273">
        <v>0.16179921050183799</v>
      </c>
      <c r="R273">
        <v>0.61720601743701498</v>
      </c>
      <c r="S273">
        <v>11.083</v>
      </c>
      <c r="T273">
        <v>92594.220842223993</v>
      </c>
      <c r="U273" s="1">
        <v>145.260032725782</v>
      </c>
      <c r="V273">
        <v>286169.31731424498</v>
      </c>
      <c r="W273" s="1">
        <v>0.81483024992926101</v>
      </c>
      <c r="X273">
        <v>0.11234071138528701</v>
      </c>
      <c r="Y273">
        <v>7.2829038685451195E-2</v>
      </c>
      <c r="Z273">
        <v>0.18516975007073899</v>
      </c>
      <c r="AA273">
        <v>286.16931731424501</v>
      </c>
      <c r="AB273">
        <v>7130.9103999116396</v>
      </c>
      <c r="AC273" s="1">
        <v>759.93221732523205</v>
      </c>
      <c r="AD273">
        <v>221290.148977634</v>
      </c>
      <c r="AE273" s="1" t="e">
        <v>#N/A</v>
      </c>
      <c r="AF273">
        <v>43342.425000000003</v>
      </c>
      <c r="AG273" s="1">
        <v>72745.378937732996</v>
      </c>
      <c r="AH273" s="1">
        <v>39.245940975361798</v>
      </c>
      <c r="AI273">
        <v>23.2478872540051</v>
      </c>
      <c r="AJ273">
        <v>26.454137916126399</v>
      </c>
      <c r="AK273">
        <v>1.6975</v>
      </c>
      <c r="AL273">
        <v>1.2875287</v>
      </c>
      <c r="AM273">
        <v>1.5292479000000001</v>
      </c>
      <c r="AN273">
        <v>1169.8825071535</v>
      </c>
      <c r="AO273" s="1">
        <v>1.13488982651343</v>
      </c>
      <c r="AP273">
        <v>1834.3192099482301</v>
      </c>
      <c r="AQ273" s="1">
        <v>3046.78497707312</v>
      </c>
      <c r="AR273" s="1">
        <v>8109.8658328189103</v>
      </c>
      <c r="AS273" s="1">
        <v>913.28356760801501</v>
      </c>
      <c r="AT273">
        <v>353.92028267540599</v>
      </c>
      <c r="AU273">
        <v>14258.173870123701</v>
      </c>
      <c r="AV273" s="1">
        <v>6132.6984578273496</v>
      </c>
      <c r="AW273" s="1">
        <v>0.38528384972500002</v>
      </c>
      <c r="AX273">
        <v>7150.8941196368596</v>
      </c>
      <c r="AY273" s="1">
        <v>0.43152067328499999</v>
      </c>
      <c r="AZ273">
        <v>1450.4630855738999</v>
      </c>
      <c r="BA273">
        <v>8.7222878894999994E-2</v>
      </c>
      <c r="BB273">
        <v>1531.7024861925299</v>
      </c>
      <c r="BC273" s="1">
        <v>9.597259809E-2</v>
      </c>
      <c r="BD273">
        <v>16265.7581492306</v>
      </c>
      <c r="BE273" s="1">
        <v>0.52641608720521205</v>
      </c>
      <c r="BF273">
        <v>0.230507148882584</v>
      </c>
      <c r="BG273">
        <v>0.18605134616382199</v>
      </c>
      <c r="BH273">
        <v>3.8729054477325199E-2</v>
      </c>
      <c r="BI273">
        <v>1.8296363271056701E-2</v>
      </c>
    </row>
    <row r="274" spans="1:61" x14ac:dyDescent="0.35">
      <c r="A274" t="s">
        <v>1523</v>
      </c>
      <c r="B274" t="s">
        <v>897</v>
      </c>
      <c r="C274">
        <v>30.45</v>
      </c>
      <c r="D274">
        <v>254.92398996005201</v>
      </c>
      <c r="E274">
        <v>7749.7540614</v>
      </c>
      <c r="F274">
        <v>9.53214354338415E-2</v>
      </c>
      <c r="G274">
        <v>0.11137031111536901</v>
      </c>
      <c r="H274">
        <v>2.3437918065727101E-3</v>
      </c>
      <c r="I274">
        <v>6.5808582871990998E-2</v>
      </c>
      <c r="J274">
        <v>0.66401365669404</v>
      </c>
      <c r="K274">
        <v>6.19148031199485E-2</v>
      </c>
      <c r="L274">
        <v>0.26878805839527498</v>
      </c>
      <c r="M274">
        <v>5.6227651215251501E-2</v>
      </c>
      <c r="N274">
        <v>0.14100810160986901</v>
      </c>
      <c r="O274">
        <v>83185.570869743504</v>
      </c>
      <c r="P274" s="1">
        <v>0.17941242770358001</v>
      </c>
      <c r="Q274">
        <v>0.16972458865964901</v>
      </c>
      <c r="R274">
        <v>0.65086298363677098</v>
      </c>
      <c r="S274">
        <v>50.417000000000002</v>
      </c>
      <c r="T274">
        <v>110035.920579032</v>
      </c>
      <c r="U274" s="1">
        <v>160.70049646899801</v>
      </c>
      <c r="V274">
        <v>311135.84773857897</v>
      </c>
      <c r="W274" s="1">
        <v>0.78239716785333002</v>
      </c>
      <c r="X274">
        <v>0.191717128462709</v>
      </c>
      <c r="Y274">
        <v>2.5885703683961599E-2</v>
      </c>
      <c r="Z274">
        <v>0.21760283214667001</v>
      </c>
      <c r="AA274">
        <v>311.135847738579</v>
      </c>
      <c r="AB274">
        <v>12025.501824938099</v>
      </c>
      <c r="AC274" s="1">
        <v>1038.6179972197899</v>
      </c>
      <c r="AD274">
        <v>252879.531793017</v>
      </c>
      <c r="AE274" s="1" t="e">
        <v>#N/A</v>
      </c>
      <c r="AF274">
        <v>57513.5</v>
      </c>
      <c r="AG274" s="1">
        <v>116076.97993297801</v>
      </c>
      <c r="AH274" s="1">
        <v>74.508735241912504</v>
      </c>
      <c r="AI274">
        <v>35.723371763310801</v>
      </c>
      <c r="AJ274">
        <v>44.457371818533801</v>
      </c>
      <c r="AK274">
        <v>2.2795000000000001</v>
      </c>
      <c r="AL274">
        <v>1.4936169500000001</v>
      </c>
      <c r="AM274">
        <v>1.7723237000000001</v>
      </c>
      <c r="AN274">
        <v>209.295297747615</v>
      </c>
      <c r="AO274" s="1">
        <v>0.79615922509826398</v>
      </c>
      <c r="AP274">
        <v>1912.6973641147499</v>
      </c>
      <c r="AQ274" s="1">
        <v>2671.5151112619501</v>
      </c>
      <c r="AR274" s="1">
        <v>9419.2120393779496</v>
      </c>
      <c r="AS274" s="1">
        <v>1208.4784579009299</v>
      </c>
      <c r="AT274">
        <v>546.06926050450204</v>
      </c>
      <c r="AU274">
        <v>15757.972233160101</v>
      </c>
      <c r="AV274" s="1">
        <v>3497.3786689618901</v>
      </c>
      <c r="AW274" s="1">
        <v>0.21583367711000001</v>
      </c>
      <c r="AX274">
        <v>10611.8128511627</v>
      </c>
      <c r="AY274" s="1">
        <v>0.63469438915499998</v>
      </c>
      <c r="AZ274">
        <v>1485.1653132860599</v>
      </c>
      <c r="BA274">
        <v>9.0767617884999999E-2</v>
      </c>
      <c r="BB274">
        <v>964.10861160563502</v>
      </c>
      <c r="BC274" s="1">
        <v>5.8704315855000001E-2</v>
      </c>
      <c r="BD274">
        <v>16558.4654450163</v>
      </c>
      <c r="BE274" s="1">
        <v>0.59519308030319895</v>
      </c>
      <c r="BF274">
        <v>0.23740563558910299</v>
      </c>
      <c r="BG274">
        <v>0.11826141185728101</v>
      </c>
      <c r="BH274">
        <v>3.0646183436746601E-2</v>
      </c>
      <c r="BI274">
        <v>1.84936888136705E-2</v>
      </c>
    </row>
    <row r="275" spans="1:61" x14ac:dyDescent="0.35">
      <c r="A275" t="s">
        <v>1524</v>
      </c>
      <c r="B275" t="s">
        <v>898</v>
      </c>
      <c r="C275">
        <v>108.7</v>
      </c>
      <c r="D275">
        <v>8.5850150890393202</v>
      </c>
      <c r="E275">
        <v>860.47650940000005</v>
      </c>
      <c r="F275">
        <v>2.37136802801345E-2</v>
      </c>
      <c r="G275">
        <v>1.27146324729352E-2</v>
      </c>
      <c r="H275" t="e">
        <v>#N/A</v>
      </c>
      <c r="I275">
        <v>5.9699752460208401E-2</v>
      </c>
      <c r="J275">
        <v>0.90180467279592702</v>
      </c>
      <c r="K275">
        <v>3.2611571789254001E-2</v>
      </c>
      <c r="L275">
        <v>0.41992363974772601</v>
      </c>
      <c r="M275">
        <v>2.5396509207131199E-2</v>
      </c>
      <c r="N275">
        <v>0.16185399912700901</v>
      </c>
      <c r="O275">
        <v>62665.685170678502</v>
      </c>
      <c r="P275" s="1">
        <v>0.25090103882715697</v>
      </c>
      <c r="Q275">
        <v>0.16723753957057</v>
      </c>
      <c r="R275">
        <v>0.58186142160227305</v>
      </c>
      <c r="S275">
        <v>10.23</v>
      </c>
      <c r="T275">
        <v>75209.332818320996</v>
      </c>
      <c r="U275" s="1">
        <v>85.366748425888503</v>
      </c>
      <c r="V275">
        <v>253463.33680204599</v>
      </c>
      <c r="W275" s="1">
        <v>0.82176324403800305</v>
      </c>
      <c r="X275">
        <v>5.7546975187433902E-2</v>
      </c>
      <c r="Y275">
        <v>0.12068978077456299</v>
      </c>
      <c r="Z275">
        <v>0.17823675596199701</v>
      </c>
      <c r="AA275">
        <v>253.463336802046</v>
      </c>
      <c r="AB275">
        <v>6008.2965122113601</v>
      </c>
      <c r="AC275" s="1">
        <v>600.43939280151596</v>
      </c>
      <c r="AD275">
        <v>199664.004837488</v>
      </c>
      <c r="AE275" s="1" t="e">
        <v>#N/A</v>
      </c>
      <c r="AF275">
        <v>42190.474999999999</v>
      </c>
      <c r="AG275" s="1">
        <v>66202.636663961704</v>
      </c>
      <c r="AH275" s="1">
        <v>35.483736164025999</v>
      </c>
      <c r="AI275">
        <v>21.2561471219006</v>
      </c>
      <c r="AJ275">
        <v>26.865070563737</v>
      </c>
      <c r="AK275">
        <v>2.0105</v>
      </c>
      <c r="AL275">
        <v>1.1300993500000001</v>
      </c>
      <c r="AM275">
        <v>1.6635558500000001</v>
      </c>
      <c r="AN275">
        <v>1998.70091050992</v>
      </c>
      <c r="AO275" s="1">
        <v>1.3785450659348699</v>
      </c>
      <c r="AP275">
        <v>2266.05971535669</v>
      </c>
      <c r="AQ275" s="1">
        <v>3430.9037360072298</v>
      </c>
      <c r="AR275" s="1">
        <v>8833.0387658323507</v>
      </c>
      <c r="AS275" s="1">
        <v>927.53446922284695</v>
      </c>
      <c r="AT275">
        <v>417.12769590029899</v>
      </c>
      <c r="AU275">
        <v>15874.664382319401</v>
      </c>
      <c r="AV275" s="1">
        <v>8426.9044480892808</v>
      </c>
      <c r="AW275" s="1">
        <v>0.46200779135499997</v>
      </c>
      <c r="AX275">
        <v>6825.3140178555404</v>
      </c>
      <c r="AY275" s="1">
        <v>0.368176394455</v>
      </c>
      <c r="AZ275">
        <v>1524.84702371961</v>
      </c>
      <c r="BA275">
        <v>8.2538638974999995E-2</v>
      </c>
      <c r="BB275">
        <v>1620.97698038816</v>
      </c>
      <c r="BC275" s="1">
        <v>8.7277175210000002E-2</v>
      </c>
      <c r="BD275">
        <v>18398.042470052598</v>
      </c>
      <c r="BE275" s="1">
        <v>0.54810747961402295</v>
      </c>
      <c r="BF275">
        <v>0.23626785499148401</v>
      </c>
      <c r="BG275">
        <v>0.15535201978680099</v>
      </c>
      <c r="BH275">
        <v>4.0525675575177E-2</v>
      </c>
      <c r="BI275">
        <v>1.9746970032515399E-2</v>
      </c>
    </row>
    <row r="276" spans="1:61" x14ac:dyDescent="0.35">
      <c r="A276" t="s">
        <v>1525</v>
      </c>
      <c r="B276" t="s">
        <v>899</v>
      </c>
      <c r="C276">
        <v>40.049999999999997</v>
      </c>
      <c r="D276">
        <v>115.531751298343</v>
      </c>
      <c r="E276">
        <v>3711.0384786</v>
      </c>
      <c r="F276">
        <v>1.33600305283318E-2</v>
      </c>
      <c r="G276">
        <v>4.8033670651521802E-2</v>
      </c>
      <c r="H276">
        <v>2.25382539279251E-3</v>
      </c>
      <c r="I276">
        <v>7.4192089587190493E-2</v>
      </c>
      <c r="J276">
        <v>0.78982721907167797</v>
      </c>
      <c r="K276">
        <v>7.3365984028609998E-2</v>
      </c>
      <c r="L276">
        <v>0.51838650776342299</v>
      </c>
      <c r="M276">
        <v>2.6323838299326201E-2</v>
      </c>
      <c r="N276">
        <v>0.175624869044645</v>
      </c>
      <c r="O276">
        <v>70816.8894617755</v>
      </c>
      <c r="P276" s="1">
        <v>0.20086996464518</v>
      </c>
      <c r="Q276">
        <v>0.16621191544022099</v>
      </c>
      <c r="R276">
        <v>0.63291811991459901</v>
      </c>
      <c r="S276">
        <v>26.765999999999998</v>
      </c>
      <c r="T276">
        <v>99054.970059111001</v>
      </c>
      <c r="U276" s="1">
        <v>142.04422260312299</v>
      </c>
      <c r="V276">
        <v>224811.47356584799</v>
      </c>
      <c r="W276" s="1">
        <v>0.75194141831460404</v>
      </c>
      <c r="X276">
        <v>0.18539284229619801</v>
      </c>
      <c r="Y276">
        <v>6.26657393891977E-2</v>
      </c>
      <c r="Z276">
        <v>0.24805858168539599</v>
      </c>
      <c r="AA276">
        <v>224.81147356584799</v>
      </c>
      <c r="AB276">
        <v>6639.6435728533497</v>
      </c>
      <c r="AC276" s="1">
        <v>677.32939621245202</v>
      </c>
      <c r="AD276">
        <v>164482.92010408599</v>
      </c>
      <c r="AE276" s="1" t="e">
        <v>#N/A</v>
      </c>
      <c r="AF276">
        <v>40481.074999999997</v>
      </c>
      <c r="AG276" s="1">
        <v>65424.280940730401</v>
      </c>
      <c r="AH276" s="1">
        <v>50.309435583023202</v>
      </c>
      <c r="AI276">
        <v>26.4760128953736</v>
      </c>
      <c r="AJ276">
        <v>33.545814552449698</v>
      </c>
      <c r="AK276">
        <v>2.246</v>
      </c>
      <c r="AL276">
        <v>1.6673589</v>
      </c>
      <c r="AM276">
        <v>2.0156839</v>
      </c>
      <c r="AN276">
        <v>637.10674964373504</v>
      </c>
      <c r="AO276" s="1">
        <v>0.98608575400083898</v>
      </c>
      <c r="AP276">
        <v>1784.61092831469</v>
      </c>
      <c r="AQ276" s="1">
        <v>2745.9203012814</v>
      </c>
      <c r="AR276" s="1">
        <v>8735.1814146683791</v>
      </c>
      <c r="AS276" s="1">
        <v>1038.0909533676399</v>
      </c>
      <c r="AT276">
        <v>501.56625050123898</v>
      </c>
      <c r="AU276">
        <v>14805.3698481334</v>
      </c>
      <c r="AV276" s="1">
        <v>6604.6871997033004</v>
      </c>
      <c r="AW276" s="1">
        <v>0.42174806572000001</v>
      </c>
      <c r="AX276">
        <v>6304.4980974003502</v>
      </c>
      <c r="AY276" s="1">
        <v>0.39687042013500001</v>
      </c>
      <c r="AZ276">
        <v>1176.42337226726</v>
      </c>
      <c r="BA276">
        <v>7.5015715220000001E-2</v>
      </c>
      <c r="BB276">
        <v>1702.19684873864</v>
      </c>
      <c r="BC276" s="1">
        <v>0.106365798895</v>
      </c>
      <c r="BD276">
        <v>15787.805518109601</v>
      </c>
      <c r="BE276" s="1">
        <v>0.560738632000644</v>
      </c>
      <c r="BF276">
        <v>0.230387907606215</v>
      </c>
      <c r="BG276">
        <v>0.16311664470380999</v>
      </c>
      <c r="BH276">
        <v>3.26741956719954E-2</v>
      </c>
      <c r="BI276">
        <v>1.3082620017336E-2</v>
      </c>
    </row>
    <row r="277" spans="1:61" x14ac:dyDescent="0.35">
      <c r="A277" t="s">
        <v>1526</v>
      </c>
      <c r="B277" t="s">
        <v>900</v>
      </c>
      <c r="C277">
        <v>50.25</v>
      </c>
      <c r="D277">
        <v>104.922049344299</v>
      </c>
      <c r="E277">
        <v>4078.4237902999998</v>
      </c>
      <c r="F277">
        <v>2.2810261054565802E-2</v>
      </c>
      <c r="G277">
        <v>3.38228655104542E-2</v>
      </c>
      <c r="H277">
        <v>2.30677442222685E-3</v>
      </c>
      <c r="I277">
        <v>5.4374622074205202E-2</v>
      </c>
      <c r="J277">
        <v>0.83475500880781905</v>
      </c>
      <c r="K277">
        <v>5.3034800359960901E-2</v>
      </c>
      <c r="L277">
        <v>0.326570193343866</v>
      </c>
      <c r="M277">
        <v>1.94860420711617E-2</v>
      </c>
      <c r="N277">
        <v>0.150006185661301</v>
      </c>
      <c r="O277">
        <v>75052.792116480996</v>
      </c>
      <c r="P277" s="1">
        <v>0.18251685999620901</v>
      </c>
      <c r="Q277">
        <v>0.18043854688362099</v>
      </c>
      <c r="R277">
        <v>0.63704459312017003</v>
      </c>
      <c r="S277">
        <v>30.956</v>
      </c>
      <c r="T277">
        <v>98005.419368704504</v>
      </c>
      <c r="U277" s="1">
        <v>139.74474804834699</v>
      </c>
      <c r="V277">
        <v>277263.60846496298</v>
      </c>
      <c r="W277" s="1">
        <v>0.79735642848072996</v>
      </c>
      <c r="X277">
        <v>0.149671007653049</v>
      </c>
      <c r="Y277">
        <v>5.2972563866221199E-2</v>
      </c>
      <c r="Z277">
        <v>0.20264357151927001</v>
      </c>
      <c r="AA277">
        <v>277.263608464963</v>
      </c>
      <c r="AB277">
        <v>8284.9172497502004</v>
      </c>
      <c r="AC277" s="1">
        <v>870.89065282356705</v>
      </c>
      <c r="AD277">
        <v>215273.34299322299</v>
      </c>
      <c r="AE277" s="1" t="e">
        <v>#N/A</v>
      </c>
      <c r="AF277">
        <v>49595.05</v>
      </c>
      <c r="AG277" s="1">
        <v>84932.247360307607</v>
      </c>
      <c r="AH277" s="1">
        <v>53.376635516273403</v>
      </c>
      <c r="AI277">
        <v>27.5283108568531</v>
      </c>
      <c r="AJ277">
        <v>33.500977725995902</v>
      </c>
      <c r="AK277">
        <v>2.1349999999999998</v>
      </c>
      <c r="AL277">
        <v>1.51070865</v>
      </c>
      <c r="AM277">
        <v>1.8491213500000001</v>
      </c>
      <c r="AN277">
        <v>458.15735092180898</v>
      </c>
      <c r="AO277" s="1">
        <v>0.82741739558345895</v>
      </c>
      <c r="AP277">
        <v>1690.5457233024099</v>
      </c>
      <c r="AQ277" s="1">
        <v>2564.7003576192201</v>
      </c>
      <c r="AR277" s="1">
        <v>8404.2396406010503</v>
      </c>
      <c r="AS277" s="1">
        <v>1000.02546813197</v>
      </c>
      <c r="AT277">
        <v>396.11945599176101</v>
      </c>
      <c r="AU277">
        <v>14055.630645646401</v>
      </c>
      <c r="AV277" s="1">
        <v>4545.20014019468</v>
      </c>
      <c r="AW277" s="1">
        <v>0.31641085479499997</v>
      </c>
      <c r="AX277">
        <v>7596.7854540521503</v>
      </c>
      <c r="AY277" s="1">
        <v>0.52029252417500005</v>
      </c>
      <c r="AZ277">
        <v>1250.8720503849299</v>
      </c>
      <c r="BA277">
        <v>8.6006977179999999E-2</v>
      </c>
      <c r="BB277">
        <v>1129.48867662369</v>
      </c>
      <c r="BC277" s="1">
        <v>7.7289643840000005E-2</v>
      </c>
      <c r="BD277">
        <v>14522.3463212554</v>
      </c>
      <c r="BE277" s="1">
        <v>0.58365827957525496</v>
      </c>
      <c r="BF277">
        <v>0.231777874666515</v>
      </c>
      <c r="BG277">
        <v>0.13462412704642401</v>
      </c>
      <c r="BH277">
        <v>3.1340447008846598E-2</v>
      </c>
      <c r="BI277">
        <v>1.8599271702959001E-2</v>
      </c>
    </row>
    <row r="278" spans="1:61" x14ac:dyDescent="0.35">
      <c r="A278" t="s">
        <v>1527</v>
      </c>
      <c r="B278" t="s">
        <v>901</v>
      </c>
      <c r="C278">
        <v>57.25</v>
      </c>
      <c r="D278">
        <v>19.907801112830001</v>
      </c>
      <c r="E278">
        <v>831.48383120000005</v>
      </c>
      <c r="F278" t="e">
        <v>#N/A</v>
      </c>
      <c r="G278">
        <v>1.28783762372537E-2</v>
      </c>
      <c r="H278" t="e">
        <v>#N/A</v>
      </c>
      <c r="I278">
        <v>2.5528203036231201E-2</v>
      </c>
      <c r="J278">
        <v>0.92932895433712603</v>
      </c>
      <c r="K278">
        <v>3.7922882721339299E-2</v>
      </c>
      <c r="L278">
        <v>0.57447587012360901</v>
      </c>
      <c r="M278" t="e">
        <v>#N/A</v>
      </c>
      <c r="N278">
        <v>0.16721964652517601</v>
      </c>
      <c r="O278">
        <v>59963.35595392</v>
      </c>
      <c r="P278" s="1">
        <v>0.21810905611597101</v>
      </c>
      <c r="Q278">
        <v>0.19574236350627999</v>
      </c>
      <c r="R278">
        <v>0.58614858037774897</v>
      </c>
      <c r="S278">
        <v>9.9975000000000005</v>
      </c>
      <c r="T278">
        <v>81558.450002707497</v>
      </c>
      <c r="U278" s="1">
        <v>93.562272606523294</v>
      </c>
      <c r="V278">
        <v>225026.13406749</v>
      </c>
      <c r="W278" s="1">
        <v>0.772963894686719</v>
      </c>
      <c r="X278">
        <v>0.11609416646125501</v>
      </c>
      <c r="Y278">
        <v>0.110941938852026</v>
      </c>
      <c r="Z278">
        <v>0.227036105313281</v>
      </c>
      <c r="AA278">
        <v>225.02613406749001</v>
      </c>
      <c r="AB278">
        <v>5663.3489504736099</v>
      </c>
      <c r="AC278" s="1">
        <v>586.77117421870503</v>
      </c>
      <c r="AD278">
        <v>165283.02031215499</v>
      </c>
      <c r="AE278" s="1" t="e">
        <v>#N/A</v>
      </c>
      <c r="AF278">
        <v>38457.199999999997</v>
      </c>
      <c r="AG278" s="1">
        <v>60123.352034793497</v>
      </c>
      <c r="AH278" s="1">
        <v>36.774399332512402</v>
      </c>
      <c r="AI278">
        <v>21.815617566237499</v>
      </c>
      <c r="AJ278">
        <v>25.013412288293299</v>
      </c>
      <c r="AK278">
        <v>1.5349999999999999</v>
      </c>
      <c r="AL278">
        <v>1.30314405</v>
      </c>
      <c r="AM278">
        <v>1.4404984999999999</v>
      </c>
      <c r="AN278">
        <v>1029.62098302496</v>
      </c>
      <c r="AO278" s="1">
        <v>1.11723744691743</v>
      </c>
      <c r="AP278">
        <v>2242.8663961717102</v>
      </c>
      <c r="AQ278" s="1">
        <v>3553.82195781569</v>
      </c>
      <c r="AR278" s="1">
        <v>9191.1452729878802</v>
      </c>
      <c r="AS278" s="1">
        <v>992.23757445316096</v>
      </c>
      <c r="AT278">
        <v>449.78212723298299</v>
      </c>
      <c r="AU278">
        <v>16429.8533286614</v>
      </c>
      <c r="AV278" s="1">
        <v>9331.6206402549997</v>
      </c>
      <c r="AW278" s="1">
        <v>0.50317167459500001</v>
      </c>
      <c r="AX278">
        <v>5881.4885542258799</v>
      </c>
      <c r="AY278" s="1">
        <v>0.29858699472</v>
      </c>
      <c r="AZ278">
        <v>1367.98467722141</v>
      </c>
      <c r="BA278">
        <v>7.1818067365000002E-2</v>
      </c>
      <c r="BB278">
        <v>2371.8246112685902</v>
      </c>
      <c r="BC278" s="1">
        <v>0.12642326331000001</v>
      </c>
      <c r="BD278">
        <v>18952.918482970901</v>
      </c>
      <c r="BE278" s="1">
        <v>0.51133172321025699</v>
      </c>
      <c r="BF278">
        <v>0.2399778183771</v>
      </c>
      <c r="BG278">
        <v>0.19091767945669899</v>
      </c>
      <c r="BH278">
        <v>3.6549628233800202E-2</v>
      </c>
      <c r="BI278">
        <v>2.1223150722144001E-2</v>
      </c>
    </row>
    <row r="279" spans="1:61" x14ac:dyDescent="0.35">
      <c r="A279" t="s">
        <v>1528</v>
      </c>
      <c r="B279" t="s">
        <v>902</v>
      </c>
      <c r="C279">
        <v>90.5</v>
      </c>
      <c r="D279">
        <v>8.4006505756552894</v>
      </c>
      <c r="E279">
        <v>677.67798204999997</v>
      </c>
      <c r="F279" t="e">
        <v>#N/A</v>
      </c>
      <c r="G279">
        <v>4.3382060814633E-2</v>
      </c>
      <c r="H279" t="e">
        <v>#N/A</v>
      </c>
      <c r="I279">
        <v>9.6037785144189994E-2</v>
      </c>
      <c r="J279">
        <v>0.86642514507042301</v>
      </c>
      <c r="K279">
        <v>3.1453904316442398E-2</v>
      </c>
      <c r="L279">
        <v>0.38119340518101702</v>
      </c>
      <c r="M279">
        <v>2.42474544115448E-2</v>
      </c>
      <c r="N279">
        <v>0.155431911362124</v>
      </c>
      <c r="O279">
        <v>64199.046390935</v>
      </c>
      <c r="P279" s="1">
        <v>0.218304390521595</v>
      </c>
      <c r="Q279">
        <v>0.16181052577704799</v>
      </c>
      <c r="R279">
        <v>0.61988508370135698</v>
      </c>
      <c r="S279">
        <v>7.6050000000000004</v>
      </c>
      <c r="T279">
        <v>75490.047855426994</v>
      </c>
      <c r="U279" s="1">
        <v>98.202345874959903</v>
      </c>
      <c r="V279">
        <v>288726.98348383198</v>
      </c>
      <c r="W279" s="1">
        <v>0.73431127519328998</v>
      </c>
      <c r="X279">
        <v>6.7184239288211406E-2</v>
      </c>
      <c r="Y279">
        <v>0.198504485518499</v>
      </c>
      <c r="Z279">
        <v>0.26568872480671102</v>
      </c>
      <c r="AA279">
        <v>288.72698348383199</v>
      </c>
      <c r="AB279">
        <v>7397.9489033626396</v>
      </c>
      <c r="AC279" s="1">
        <v>623.964817279366</v>
      </c>
      <c r="AD279">
        <v>227750.663601368</v>
      </c>
      <c r="AE279" s="1" t="e">
        <v>#N/A</v>
      </c>
      <c r="AF279">
        <v>42359.625</v>
      </c>
      <c r="AG279" s="1">
        <v>67622.313889027602</v>
      </c>
      <c r="AH279" s="1">
        <v>39.1874900816875</v>
      </c>
      <c r="AI279">
        <v>21.659271060771999</v>
      </c>
      <c r="AJ279">
        <v>29.537578963360499</v>
      </c>
      <c r="AK279">
        <v>2.1469999999999998</v>
      </c>
      <c r="AL279">
        <v>1.3797874000000001</v>
      </c>
      <c r="AM279">
        <v>1.99388345</v>
      </c>
      <c r="AN279">
        <v>2125.8038972151498</v>
      </c>
      <c r="AO279" s="1">
        <v>1.4299111333105201</v>
      </c>
      <c r="AP279">
        <v>2521.5005885319501</v>
      </c>
      <c r="AQ279" s="1">
        <v>3442.6215848646998</v>
      </c>
      <c r="AR279" s="1">
        <v>9423.6475622175294</v>
      </c>
      <c r="AS279" s="1">
        <v>1019.44598987291</v>
      </c>
      <c r="AT279">
        <v>407.72233881796598</v>
      </c>
      <c r="AU279">
        <v>16814.938064305101</v>
      </c>
      <c r="AV279" s="1">
        <v>8302.1648129580408</v>
      </c>
      <c r="AW279" s="1">
        <v>0.43947607100000002</v>
      </c>
      <c r="AX279">
        <v>7787.81132450111</v>
      </c>
      <c r="AY279" s="1">
        <v>0.41027657059</v>
      </c>
      <c r="AZ279">
        <v>1692.94419320272</v>
      </c>
      <c r="BA279">
        <v>8.9763229254999993E-2</v>
      </c>
      <c r="BB279">
        <v>1155.6299555427699</v>
      </c>
      <c r="BC279" s="1">
        <v>6.0484129145000003E-2</v>
      </c>
      <c r="BD279">
        <v>18938.550286204601</v>
      </c>
      <c r="BE279" s="1">
        <v>0.54415002224609799</v>
      </c>
      <c r="BF279">
        <v>0.239969589255321</v>
      </c>
      <c r="BG279">
        <v>0.152705217419453</v>
      </c>
      <c r="BH279">
        <v>3.8861451120317497E-2</v>
      </c>
      <c r="BI279">
        <v>2.43137199588104E-2</v>
      </c>
    </row>
    <row r="280" spans="1:61" x14ac:dyDescent="0.35">
      <c r="A280" t="s">
        <v>1529</v>
      </c>
      <c r="B280" t="s">
        <v>903</v>
      </c>
      <c r="C280">
        <v>47.1</v>
      </c>
      <c r="D280">
        <v>54.761847274466497</v>
      </c>
      <c r="E280">
        <v>2088.4668147000002</v>
      </c>
      <c r="F280">
        <v>1.30353620890147E-2</v>
      </c>
      <c r="G280">
        <v>2.0834254207630298E-2</v>
      </c>
      <c r="H280" t="e">
        <v>#N/A</v>
      </c>
      <c r="I280">
        <v>5.0962705682790099E-2</v>
      </c>
      <c r="J280">
        <v>0.87586381223855903</v>
      </c>
      <c r="K280">
        <v>4.3413921134389299E-2</v>
      </c>
      <c r="L280">
        <v>0.34295444445096601</v>
      </c>
      <c r="M280">
        <v>2.4418407631376801E-2</v>
      </c>
      <c r="N280">
        <v>0.13056525598080901</v>
      </c>
      <c r="O280">
        <v>70344.721332377507</v>
      </c>
      <c r="P280" s="1">
        <v>0.153698242323275</v>
      </c>
      <c r="Q280">
        <v>0.15236056622611699</v>
      </c>
      <c r="R280">
        <v>0.69394119145060895</v>
      </c>
      <c r="S280">
        <v>15.215999999999999</v>
      </c>
      <c r="T280">
        <v>94446.429993261001</v>
      </c>
      <c r="U280" s="1">
        <v>148.66844951072301</v>
      </c>
      <c r="V280">
        <v>274355.61475026002</v>
      </c>
      <c r="W280" s="1">
        <v>0.76779512772002301</v>
      </c>
      <c r="X280">
        <v>0.16251738593994799</v>
      </c>
      <c r="Y280">
        <v>6.9687486340028901E-2</v>
      </c>
      <c r="Z280">
        <v>0.23220487227997699</v>
      </c>
      <c r="AA280">
        <v>274.35561475025997</v>
      </c>
      <c r="AB280">
        <v>7879.0968205671197</v>
      </c>
      <c r="AC280" s="1">
        <v>765.69373537655702</v>
      </c>
      <c r="AD280">
        <v>217603.88093310199</v>
      </c>
      <c r="AE280" s="1" t="e">
        <v>#N/A</v>
      </c>
      <c r="AF280">
        <v>44955.175000000003</v>
      </c>
      <c r="AG280" s="1">
        <v>79851.0568728652</v>
      </c>
      <c r="AH280" s="1">
        <v>51.353484372571202</v>
      </c>
      <c r="AI280">
        <v>25.745927106991701</v>
      </c>
      <c r="AJ280">
        <v>32.244432894474798</v>
      </c>
      <c r="AK280">
        <v>1.7625</v>
      </c>
      <c r="AL280">
        <v>1.17598465</v>
      </c>
      <c r="AM280">
        <v>1.4647482999999999</v>
      </c>
      <c r="AN280">
        <v>701.15179240504006</v>
      </c>
      <c r="AO280" s="1">
        <v>0.89980220178502202</v>
      </c>
      <c r="AP280">
        <v>1767.17463254378</v>
      </c>
      <c r="AQ280" s="1">
        <v>2771.7569805954299</v>
      </c>
      <c r="AR280" s="1">
        <v>8019.0249161891297</v>
      </c>
      <c r="AS280" s="1">
        <v>952.12680207493304</v>
      </c>
      <c r="AT280">
        <v>412.717311958501</v>
      </c>
      <c r="AU280">
        <v>13922.800643361799</v>
      </c>
      <c r="AV280" s="1">
        <v>5224.06597485981</v>
      </c>
      <c r="AW280" s="1">
        <v>0.35071611579500001</v>
      </c>
      <c r="AX280">
        <v>7622.6995710081301</v>
      </c>
      <c r="AY280" s="1">
        <v>0.49372852107499998</v>
      </c>
      <c r="AZ280">
        <v>1260.7239461382801</v>
      </c>
      <c r="BA280">
        <v>8.2568665185000001E-2</v>
      </c>
      <c r="BB280">
        <v>1096.4324439181901</v>
      </c>
      <c r="BC280" s="1">
        <v>7.2986697954999999E-2</v>
      </c>
      <c r="BD280">
        <v>15203.9219359244</v>
      </c>
      <c r="BE280" s="1">
        <v>0.57104839363897997</v>
      </c>
      <c r="BF280">
        <v>0.22417347655355699</v>
      </c>
      <c r="BG280">
        <v>0.146554471614016</v>
      </c>
      <c r="BH280">
        <v>3.6474583708811403E-2</v>
      </c>
      <c r="BI280">
        <v>2.1749074484636401E-2</v>
      </c>
    </row>
    <row r="281" spans="1:61" x14ac:dyDescent="0.35">
      <c r="A281" t="s">
        <v>1530</v>
      </c>
      <c r="B281" t="s">
        <v>905</v>
      </c>
      <c r="C281">
        <v>93.45</v>
      </c>
      <c r="D281">
        <v>10.654683705530299</v>
      </c>
      <c r="E281">
        <v>934.72337745000004</v>
      </c>
      <c r="F281">
        <v>2.37136802801345E-2</v>
      </c>
      <c r="G281">
        <v>1.24843386906003E-2</v>
      </c>
      <c r="H281" t="e">
        <v>#N/A</v>
      </c>
      <c r="I281">
        <v>3.2296870237262798E-2</v>
      </c>
      <c r="J281">
        <v>0.92749112515552001</v>
      </c>
      <c r="K281">
        <v>3.1866957280740398E-2</v>
      </c>
      <c r="L281">
        <v>0.37505299560010602</v>
      </c>
      <c r="M281">
        <v>1.4155728087999701E-2</v>
      </c>
      <c r="N281">
        <v>0.15787556185641599</v>
      </c>
      <c r="O281">
        <v>63400.830798554503</v>
      </c>
      <c r="P281" s="1">
        <v>0.24827625668068001</v>
      </c>
      <c r="Q281">
        <v>0.174423180838987</v>
      </c>
      <c r="R281">
        <v>0.57730056248033301</v>
      </c>
      <c r="S281">
        <v>10.6485</v>
      </c>
      <c r="T281">
        <v>77749.445041686005</v>
      </c>
      <c r="U281" s="1">
        <v>91.280744146207994</v>
      </c>
      <c r="V281">
        <v>261620.583955632</v>
      </c>
      <c r="W281" s="1">
        <v>0.79520150387297095</v>
      </c>
      <c r="X281">
        <v>4.6760615668893397E-2</v>
      </c>
      <c r="Y281">
        <v>0.15803788045813599</v>
      </c>
      <c r="Z281">
        <v>0.20479849612702899</v>
      </c>
      <c r="AA281">
        <v>261.62058395563201</v>
      </c>
      <c r="AB281">
        <v>6320.7535891602301</v>
      </c>
      <c r="AC281" s="1">
        <v>573.58110862236504</v>
      </c>
      <c r="AD281">
        <v>204935.73246133301</v>
      </c>
      <c r="AE281" s="1" t="e">
        <v>#N/A</v>
      </c>
      <c r="AF281">
        <v>43206.15</v>
      </c>
      <c r="AG281" s="1">
        <v>68991.858899620594</v>
      </c>
      <c r="AH281" s="1">
        <v>33.581472471707301</v>
      </c>
      <c r="AI281">
        <v>20.782911701725698</v>
      </c>
      <c r="AJ281">
        <v>22.615713183348799</v>
      </c>
      <c r="AK281">
        <v>1.8460000000000001</v>
      </c>
      <c r="AL281">
        <v>1.0195201</v>
      </c>
      <c r="AM281">
        <v>1.5032456999999999</v>
      </c>
      <c r="AN281">
        <v>1898.96889265288</v>
      </c>
      <c r="AO281" s="1">
        <v>1.2916516772203199</v>
      </c>
      <c r="AP281">
        <v>2098.2999098871001</v>
      </c>
      <c r="AQ281" s="1">
        <v>3275.10101304522</v>
      </c>
      <c r="AR281" s="1">
        <v>8677.0163034133893</v>
      </c>
      <c r="AS281" s="1">
        <v>942.77270435075502</v>
      </c>
      <c r="AT281" s="1">
        <v>475.92328028856798</v>
      </c>
      <c r="AU281">
        <v>15469.113210985</v>
      </c>
      <c r="AV281" s="1">
        <v>7971.5430960286703</v>
      </c>
      <c r="AW281" s="1">
        <v>0.46229766984499998</v>
      </c>
      <c r="AX281">
        <v>6831.9544122062698</v>
      </c>
      <c r="AY281" s="1">
        <v>0.38268575065499999</v>
      </c>
      <c r="AZ281">
        <v>1461.8000288486201</v>
      </c>
      <c r="BA281">
        <v>8.4572260590000004E-2</v>
      </c>
      <c r="BB281">
        <v>1208.52952575314</v>
      </c>
      <c r="BC281" s="1">
        <v>7.0444318909999998E-2</v>
      </c>
      <c r="BD281">
        <v>17473.827062836699</v>
      </c>
      <c r="BE281" s="1">
        <v>0.54184463190856003</v>
      </c>
      <c r="BF281">
        <v>0.23570008580879701</v>
      </c>
      <c r="BG281">
        <v>0.15801802312057101</v>
      </c>
      <c r="BH281">
        <v>4.4764521854986097E-2</v>
      </c>
      <c r="BI281">
        <v>1.96727373070857E-2</v>
      </c>
    </row>
    <row r="282" spans="1:61" x14ac:dyDescent="0.35">
      <c r="A282" t="s">
        <v>1531</v>
      </c>
      <c r="B282" t="s">
        <v>906</v>
      </c>
      <c r="C282">
        <v>27.25</v>
      </c>
      <c r="D282">
        <v>135.42266293909299</v>
      </c>
      <c r="E282">
        <v>1721.1139681</v>
      </c>
      <c r="F282">
        <v>1.9320869490016799E-2</v>
      </c>
      <c r="G282">
        <v>0.20482517647451001</v>
      </c>
      <c r="H282">
        <v>4.31412749739083E-3</v>
      </c>
      <c r="I282">
        <v>0.12326086725462</v>
      </c>
      <c r="J282">
        <v>0.56762319818397</v>
      </c>
      <c r="K282">
        <v>9.0366230324925703E-2</v>
      </c>
      <c r="L282">
        <v>0.71022707487062198</v>
      </c>
      <c r="M282">
        <v>3.3046775833438402E-2</v>
      </c>
      <c r="N282">
        <v>0.166995742825719</v>
      </c>
      <c r="O282">
        <v>71374.668225875503</v>
      </c>
      <c r="P282" s="1">
        <v>0.200069206051284</v>
      </c>
      <c r="Q282">
        <v>0.172162442786993</v>
      </c>
      <c r="R282">
        <v>0.62776835116172303</v>
      </c>
      <c r="S282">
        <v>17.971</v>
      </c>
      <c r="T282">
        <v>91232.856306571994</v>
      </c>
      <c r="U282" s="1">
        <v>103.16980527142201</v>
      </c>
      <c r="V282">
        <v>246067.53840899799</v>
      </c>
      <c r="W282" s="1">
        <v>0.67728657834059602</v>
      </c>
      <c r="X282">
        <v>0.23580219333646199</v>
      </c>
      <c r="Y282">
        <v>8.6911228322942499E-2</v>
      </c>
      <c r="Z282">
        <v>0.32271342165940398</v>
      </c>
      <c r="AA282">
        <v>246.06753840899799</v>
      </c>
      <c r="AB282">
        <v>8323.0481046792193</v>
      </c>
      <c r="AC282" s="1">
        <v>770.32395867434798</v>
      </c>
      <c r="AD282">
        <v>177012.86458997201</v>
      </c>
      <c r="AE282" s="1" t="e">
        <v>#N/A</v>
      </c>
      <c r="AF282">
        <v>37286.824999999997</v>
      </c>
      <c r="AG282" s="1">
        <v>57367.540706441803</v>
      </c>
      <c r="AH282" s="1">
        <v>54.727811127782701</v>
      </c>
      <c r="AI282">
        <v>29.913517093637399</v>
      </c>
      <c r="AJ282">
        <v>36.383699858197097</v>
      </c>
      <c r="AK282">
        <v>2.0699999999999998</v>
      </c>
      <c r="AL282">
        <v>1.33393355</v>
      </c>
      <c r="AM282">
        <v>1.7371952500000001</v>
      </c>
      <c r="AN282">
        <v>216.59980429122601</v>
      </c>
      <c r="AO282" s="1">
        <v>1.0638344320353601</v>
      </c>
      <c r="AP282">
        <v>2620.4974452367401</v>
      </c>
      <c r="AQ282" s="1">
        <v>3282.9274985176999</v>
      </c>
      <c r="AR282" s="1">
        <v>9642.1272811465406</v>
      </c>
      <c r="AS282" s="1">
        <v>1209.1603530329701</v>
      </c>
      <c r="AT282">
        <v>576.66512976742695</v>
      </c>
      <c r="AU282">
        <v>17331.377707701398</v>
      </c>
      <c r="AV282" s="1">
        <v>7626.0421745229696</v>
      </c>
      <c r="AW282" s="1">
        <v>0.41151428582999999</v>
      </c>
      <c r="AX282">
        <v>7641.57899836457</v>
      </c>
      <c r="AY282" s="1">
        <v>0.38556988349999999</v>
      </c>
      <c r="AZ282">
        <v>1622.57650972233</v>
      </c>
      <c r="BA282">
        <v>8.1405783164999995E-2</v>
      </c>
      <c r="BB282">
        <v>2358.7028614224</v>
      </c>
      <c r="BC282" s="1">
        <v>0.12151004752</v>
      </c>
      <c r="BD282">
        <v>19248.900544032302</v>
      </c>
      <c r="BE282" s="1">
        <v>0.55548946440825897</v>
      </c>
      <c r="BF282">
        <v>0.216685867570413</v>
      </c>
      <c r="BG282">
        <v>0.174588457476163</v>
      </c>
      <c r="BH282">
        <v>3.2114184755676602E-2</v>
      </c>
      <c r="BI282">
        <v>2.11220257894882E-2</v>
      </c>
    </row>
    <row r="283" spans="1:61" x14ac:dyDescent="0.35">
      <c r="A283" t="s">
        <v>1532</v>
      </c>
      <c r="B283" t="s">
        <v>907</v>
      </c>
      <c r="C283">
        <v>64</v>
      </c>
      <c r="D283">
        <v>24.7519924791522</v>
      </c>
      <c r="E283">
        <v>1315.6139755500001</v>
      </c>
      <c r="F283">
        <v>1.17746089796502E-2</v>
      </c>
      <c r="G283">
        <v>1.3500478186798301E-2</v>
      </c>
      <c r="H283" t="e">
        <v>#N/A</v>
      </c>
      <c r="I283">
        <v>2.99072971183671E-2</v>
      </c>
      <c r="J283">
        <v>0.92546069930817698</v>
      </c>
      <c r="K283">
        <v>3.05374167162751E-2</v>
      </c>
      <c r="L283">
        <v>0.38589868012734502</v>
      </c>
      <c r="M283">
        <v>1.3409192298258901E-2</v>
      </c>
      <c r="N283">
        <v>0.139652636610959</v>
      </c>
      <c r="O283">
        <v>64395.331580099999</v>
      </c>
      <c r="P283" s="1">
        <v>0.214137882999688</v>
      </c>
      <c r="Q283">
        <v>0.16490013899825001</v>
      </c>
      <c r="R283">
        <v>0.62096197800206199</v>
      </c>
      <c r="S283">
        <v>10.824</v>
      </c>
      <c r="T283">
        <v>87320.929479063998</v>
      </c>
      <c r="U283" s="1">
        <v>131.54562460187199</v>
      </c>
      <c r="V283">
        <v>300274.64578303799</v>
      </c>
      <c r="W283" s="1">
        <v>0.794350190021752</v>
      </c>
      <c r="X283">
        <v>0.103688891505446</v>
      </c>
      <c r="Y283">
        <v>0.101960918472802</v>
      </c>
      <c r="Z283">
        <v>0.205649809978248</v>
      </c>
      <c r="AA283">
        <v>300.27464578303801</v>
      </c>
      <c r="AB283">
        <v>7848.4238481685597</v>
      </c>
      <c r="AC283" s="1">
        <v>752.61502786671804</v>
      </c>
      <c r="AD283">
        <v>228457.360572501</v>
      </c>
      <c r="AE283" s="1" t="e">
        <v>#N/A</v>
      </c>
      <c r="AF283">
        <v>44979.025000000001</v>
      </c>
      <c r="AG283" s="1">
        <v>75158.997262099598</v>
      </c>
      <c r="AH283" s="1">
        <v>43.8155464257514</v>
      </c>
      <c r="AI283">
        <v>23.916992085104599</v>
      </c>
      <c r="AJ283">
        <v>27.163689060556202</v>
      </c>
      <c r="AK283">
        <v>2.0764999999999998</v>
      </c>
      <c r="AL283">
        <v>1.5330452000000001</v>
      </c>
      <c r="AM283">
        <v>1.7737084000000001</v>
      </c>
      <c r="AN283">
        <v>955.42405555676396</v>
      </c>
      <c r="AO283" s="1">
        <v>1.0474950902456199</v>
      </c>
      <c r="AP283">
        <v>1951.36997485444</v>
      </c>
      <c r="AQ283" s="1">
        <v>2866.5687284048699</v>
      </c>
      <c r="AR283" s="1">
        <v>8118.6208481477197</v>
      </c>
      <c r="AS283" s="1">
        <v>893.08890349360502</v>
      </c>
      <c r="AT283">
        <v>385.27793614664</v>
      </c>
      <c r="AU283">
        <v>14214.9263910473</v>
      </c>
      <c r="AV283" s="1">
        <v>6081.3858110494702</v>
      </c>
      <c r="AW283" s="1">
        <v>0.38057363418500001</v>
      </c>
      <c r="AX283">
        <v>7524.1732143164299</v>
      </c>
      <c r="AY283" s="1">
        <v>0.45046346408999999</v>
      </c>
      <c r="AZ283">
        <v>1580.79043356545</v>
      </c>
      <c r="BA283">
        <v>9.5038574065000006E-2</v>
      </c>
      <c r="BB283">
        <v>1201.4519020642099</v>
      </c>
      <c r="BC283" s="1">
        <v>7.3924327664999998E-2</v>
      </c>
      <c r="BD283">
        <v>16387.8013609956</v>
      </c>
      <c r="BE283" s="1">
        <v>0.54248980404033798</v>
      </c>
      <c r="BF283">
        <v>0.23744127421118499</v>
      </c>
      <c r="BG283">
        <v>0.16178337368533199</v>
      </c>
      <c r="BH283">
        <v>3.5399805744468799E-2</v>
      </c>
      <c r="BI283">
        <v>2.2885742318676201E-2</v>
      </c>
    </row>
    <row r="284" spans="1:61" x14ac:dyDescent="0.35">
      <c r="A284" t="s">
        <v>1533</v>
      </c>
      <c r="B284" t="s">
        <v>904</v>
      </c>
      <c r="C284">
        <v>63.95</v>
      </c>
      <c r="D284">
        <v>33.178923955021801</v>
      </c>
      <c r="E284">
        <v>1743.4970033499999</v>
      </c>
      <c r="F284">
        <v>2.01605428041805E-2</v>
      </c>
      <c r="G284">
        <v>2.0674917509231901E-2</v>
      </c>
      <c r="H284" t="e">
        <v>#N/A</v>
      </c>
      <c r="I284">
        <v>4.6294353588374797E-2</v>
      </c>
      <c r="J284">
        <v>0.88545987469864096</v>
      </c>
      <c r="K284">
        <v>3.4232658704853598E-2</v>
      </c>
      <c r="L284">
        <v>0.26763943546594299</v>
      </c>
      <c r="M284">
        <v>3.2691266202874297E-2</v>
      </c>
      <c r="N284">
        <v>0.124227283663743</v>
      </c>
      <c r="O284">
        <v>68330.434948490001</v>
      </c>
      <c r="P284" s="1">
        <v>0.17692718632055701</v>
      </c>
      <c r="Q284">
        <v>0.163279586422064</v>
      </c>
      <c r="R284">
        <v>0.65979322725737899</v>
      </c>
      <c r="S284">
        <v>13.762499999999999</v>
      </c>
      <c r="T284">
        <v>91556.874899689501</v>
      </c>
      <c r="U284" s="1">
        <v>135.41240158061501</v>
      </c>
      <c r="V284">
        <v>316933.77440557902</v>
      </c>
      <c r="W284" s="1">
        <v>0.80943545950348395</v>
      </c>
      <c r="X284">
        <v>0.12562977463651001</v>
      </c>
      <c r="Y284">
        <v>6.4934765860005697E-2</v>
      </c>
      <c r="Z284">
        <v>0.190564540496516</v>
      </c>
      <c r="AA284">
        <v>316.93377440557902</v>
      </c>
      <c r="AB284">
        <v>8509.6214785506509</v>
      </c>
      <c r="AC284" s="1">
        <v>872.30996957633499</v>
      </c>
      <c r="AD284">
        <v>239573.74528244801</v>
      </c>
      <c r="AE284" s="1" t="e">
        <v>#N/A</v>
      </c>
      <c r="AF284">
        <v>49600.074999999997</v>
      </c>
      <c r="AG284" s="1">
        <v>91877.783459787999</v>
      </c>
      <c r="AH284" s="1">
        <v>45.862307689063798</v>
      </c>
      <c r="AI284">
        <v>25.720062760102401</v>
      </c>
      <c r="AJ284">
        <v>28.2113205194388</v>
      </c>
      <c r="AK284">
        <v>1.9464999999999999</v>
      </c>
      <c r="AL284">
        <v>1.3876157499999999</v>
      </c>
      <c r="AM284">
        <v>1.66099595</v>
      </c>
      <c r="AN284">
        <v>1326.44257367567</v>
      </c>
      <c r="AO284" s="1">
        <v>0.92855035107356099</v>
      </c>
      <c r="AP284">
        <v>1882.3973430071401</v>
      </c>
      <c r="AQ284" s="1">
        <v>2809.75960891777</v>
      </c>
      <c r="AR284" s="1">
        <v>8104.8689199251303</v>
      </c>
      <c r="AS284" s="1">
        <v>820.51746963655398</v>
      </c>
      <c r="AT284">
        <v>415.504330221864</v>
      </c>
      <c r="AU284">
        <v>14033.0476717085</v>
      </c>
      <c r="AV284" s="1">
        <v>4683.7306539937399</v>
      </c>
      <c r="AW284" s="1">
        <v>0.306781614885</v>
      </c>
      <c r="AX284">
        <v>8704.9638308463891</v>
      </c>
      <c r="AY284" s="1">
        <v>0.54345802727000003</v>
      </c>
      <c r="AZ284">
        <v>1492.37436480168</v>
      </c>
      <c r="BA284">
        <v>9.494398658E-2</v>
      </c>
      <c r="BB284">
        <v>853.57944686899498</v>
      </c>
      <c r="BC284" s="1">
        <v>5.4816371250000002E-2</v>
      </c>
      <c r="BD284">
        <v>15734.648296510801</v>
      </c>
      <c r="BE284" s="1">
        <v>0.55533782215911098</v>
      </c>
      <c r="BF284">
        <v>0.23047080357871999</v>
      </c>
      <c r="BG284">
        <v>0.15758150077230099</v>
      </c>
      <c r="BH284">
        <v>3.6520681077248297E-2</v>
      </c>
      <c r="BI284">
        <v>2.0089192412619701E-2</v>
      </c>
    </row>
    <row r="285" spans="1:61" x14ac:dyDescent="0.35">
      <c r="A285" t="s">
        <v>1534</v>
      </c>
      <c r="B285" t="s">
        <v>908</v>
      </c>
      <c r="C285">
        <v>33.700000000000003</v>
      </c>
      <c r="D285">
        <v>150.60985407973101</v>
      </c>
      <c r="E285">
        <v>4853.0527357999999</v>
      </c>
      <c r="F285">
        <v>4.4405183529052102E-2</v>
      </c>
      <c r="G285">
        <v>0.18898664488217101</v>
      </c>
      <c r="H285">
        <v>2.1999855364421999E-3</v>
      </c>
      <c r="I285">
        <v>8.3525321203322095E-2</v>
      </c>
      <c r="J285">
        <v>0.60074334378069305</v>
      </c>
      <c r="K285">
        <v>8.0846100638774204E-2</v>
      </c>
      <c r="L285">
        <v>0.48900838817101</v>
      </c>
      <c r="M285">
        <v>5.63361398157586E-2</v>
      </c>
      <c r="N285">
        <v>0.16635797862638499</v>
      </c>
      <c r="O285">
        <v>75087.380362795506</v>
      </c>
      <c r="P285" s="1">
        <v>0.196139205456203</v>
      </c>
      <c r="Q285">
        <v>0.185920846895267</v>
      </c>
      <c r="R285">
        <v>0.61793994764853</v>
      </c>
      <c r="S285">
        <v>37.345999999999997</v>
      </c>
      <c r="T285">
        <v>100731.967128074</v>
      </c>
      <c r="U285" s="1">
        <v>132.90379357877401</v>
      </c>
      <c r="V285">
        <v>287844.69964996498</v>
      </c>
      <c r="W285" s="1">
        <v>0.74095965747216397</v>
      </c>
      <c r="X285">
        <v>0.21620762468624699</v>
      </c>
      <c r="Y285">
        <v>4.2832717841589499E-2</v>
      </c>
      <c r="Z285">
        <v>0.25904034252783598</v>
      </c>
      <c r="AA285">
        <v>287.84469964996498</v>
      </c>
      <c r="AB285">
        <v>9603.5963032849904</v>
      </c>
      <c r="AC285" s="1">
        <v>916.22068425107204</v>
      </c>
      <c r="AD285">
        <v>212176.90678497101</v>
      </c>
      <c r="AE285" s="1" t="e">
        <v>#N/A</v>
      </c>
      <c r="AF285">
        <v>45676.6</v>
      </c>
      <c r="AG285" s="1">
        <v>78698.926133905596</v>
      </c>
      <c r="AH285" s="1">
        <v>58.7288504507883</v>
      </c>
      <c r="AI285">
        <v>30.256528953729202</v>
      </c>
      <c r="AJ285">
        <v>36.781436564944499</v>
      </c>
      <c r="AK285">
        <v>1.8674999999999999</v>
      </c>
      <c r="AL285">
        <v>1.3785864999999999</v>
      </c>
      <c r="AM285">
        <v>1.6263574999999999</v>
      </c>
      <c r="AN285">
        <v>483.03104929369903</v>
      </c>
      <c r="AO285">
        <v>0.94531545612201895</v>
      </c>
      <c r="AP285">
        <v>1959.6375593006601</v>
      </c>
      <c r="AQ285" s="1">
        <v>2815.6282238310901</v>
      </c>
      <c r="AR285" s="1">
        <v>8799.3478465271692</v>
      </c>
      <c r="AS285" s="1">
        <v>1114.5643977228201</v>
      </c>
      <c r="AT285" s="1">
        <v>481.19896312962197</v>
      </c>
      <c r="AU285">
        <v>15170.3769905114</v>
      </c>
      <c r="AV285" s="1">
        <v>4826.9389891391202</v>
      </c>
      <c r="AW285" s="1">
        <v>0.30024849662999997</v>
      </c>
      <c r="AX285">
        <v>8686.7279678202103</v>
      </c>
      <c r="AY285" s="1">
        <v>0.51653709798000003</v>
      </c>
      <c r="AZ285">
        <v>1413.9458109787299</v>
      </c>
      <c r="BA285">
        <v>8.6229858034999995E-2</v>
      </c>
      <c r="BB285">
        <v>1595.9729019931699</v>
      </c>
      <c r="BC285" s="1">
        <v>9.6984547355000006E-2</v>
      </c>
      <c r="BD285">
        <v>16523.585669931199</v>
      </c>
      <c r="BE285" s="1">
        <v>0.57604260741980895</v>
      </c>
      <c r="BF285">
        <v>0.228881712465929</v>
      </c>
      <c r="BG285">
        <v>0.14790454856288601</v>
      </c>
      <c r="BH285">
        <v>2.9362002856869501E-2</v>
      </c>
      <c r="BI285">
        <v>1.78091286945063E-2</v>
      </c>
    </row>
    <row r="286" spans="1:61" x14ac:dyDescent="0.35">
      <c r="A286" t="s">
        <v>1535</v>
      </c>
      <c r="B286" t="s">
        <v>909</v>
      </c>
      <c r="C286">
        <v>136.5</v>
      </c>
      <c r="D286">
        <v>12.225055970201501</v>
      </c>
      <c r="E286">
        <v>1558.9116210499999</v>
      </c>
      <c r="F286">
        <v>5.4863773706655501E-3</v>
      </c>
      <c r="G286">
        <v>9.4935496774890202E-3</v>
      </c>
      <c r="H286" t="e">
        <v>#N/A</v>
      </c>
      <c r="I286">
        <v>2.1332454704955098E-2</v>
      </c>
      <c r="J286">
        <v>0.93658204776977805</v>
      </c>
      <c r="K286">
        <v>3.1113228615733599E-2</v>
      </c>
      <c r="L286">
        <v>0.42645802438665098</v>
      </c>
      <c r="M286">
        <v>6.9660307387715403E-3</v>
      </c>
      <c r="N286">
        <v>0.16027429237292101</v>
      </c>
      <c r="O286">
        <v>64464.644141484001</v>
      </c>
      <c r="P286" s="1">
        <v>0.19360670787395201</v>
      </c>
      <c r="Q286">
        <v>0.159451983575433</v>
      </c>
      <c r="R286">
        <v>0.64694130855061405</v>
      </c>
      <c r="S286">
        <v>14.77</v>
      </c>
      <c r="T286">
        <v>86212.078026948002</v>
      </c>
      <c r="U286" s="1">
        <v>109.15115856573399</v>
      </c>
      <c r="V286">
        <v>275545.41634923802</v>
      </c>
      <c r="W286" s="1">
        <v>0.80010004909231602</v>
      </c>
      <c r="X286">
        <v>8.6898417039983994E-2</v>
      </c>
      <c r="Y286">
        <v>0.1130015338677</v>
      </c>
      <c r="Z286">
        <v>0.199899950907684</v>
      </c>
      <c r="AA286">
        <v>275.545416349238</v>
      </c>
      <c r="AB286">
        <v>6824.8575125833204</v>
      </c>
      <c r="AC286" s="1">
        <v>637.28144409691402</v>
      </c>
      <c r="AD286">
        <v>214717.54960838601</v>
      </c>
      <c r="AE286" s="1" t="e">
        <v>#N/A</v>
      </c>
      <c r="AF286">
        <v>43870.95</v>
      </c>
      <c r="AG286" s="1">
        <v>71479.667673010495</v>
      </c>
      <c r="AH286" s="1">
        <v>33.223149398195098</v>
      </c>
      <c r="AI286">
        <v>21.719213717295801</v>
      </c>
      <c r="AJ286">
        <v>23.332196625559401</v>
      </c>
      <c r="AK286">
        <v>1.8674999999999999</v>
      </c>
      <c r="AL286">
        <v>0.97436339999999999</v>
      </c>
      <c r="AM286">
        <v>1.3290407</v>
      </c>
      <c r="AN286">
        <v>1302.4424701810401</v>
      </c>
      <c r="AO286" s="1">
        <v>1.11747067373668</v>
      </c>
      <c r="AP286">
        <v>1953.4022226249399</v>
      </c>
      <c r="AQ286" s="1">
        <v>3206.3931064348699</v>
      </c>
      <c r="AR286" s="1">
        <v>8377.3721238000107</v>
      </c>
      <c r="AS286" s="1">
        <v>968.81144891765098</v>
      </c>
      <c r="AT286">
        <v>351.06235350095398</v>
      </c>
      <c r="AU286">
        <v>14857.0412552784</v>
      </c>
      <c r="AV286" s="1">
        <v>6974.2684920290803</v>
      </c>
      <c r="AW286" s="1">
        <v>0.42614311030500002</v>
      </c>
      <c r="AX286">
        <v>6709.4428521159498</v>
      </c>
      <c r="AY286" s="1">
        <v>0.40333751437999998</v>
      </c>
      <c r="AZ286">
        <v>1277.3001476700599</v>
      </c>
      <c r="BA286">
        <v>7.6751292030000001E-2</v>
      </c>
      <c r="BB286">
        <v>1566.67292951233</v>
      </c>
      <c r="BC286" s="1">
        <v>9.3768083284999998E-2</v>
      </c>
      <c r="BD286">
        <v>16527.684421327402</v>
      </c>
      <c r="BE286" s="1">
        <v>0.54798552505722598</v>
      </c>
      <c r="BF286">
        <v>0.24359530676105101</v>
      </c>
      <c r="BG286">
        <v>0.14503197479515401</v>
      </c>
      <c r="BH286">
        <v>4.0952576149308299E-2</v>
      </c>
      <c r="BI286">
        <v>2.2434617237260802E-2</v>
      </c>
    </row>
    <row r="287" spans="1:61" x14ac:dyDescent="0.35">
      <c r="A287" t="s">
        <v>1536</v>
      </c>
      <c r="B287" t="s">
        <v>910</v>
      </c>
      <c r="C287">
        <v>13.7</v>
      </c>
      <c r="D287">
        <v>332.03383610680902</v>
      </c>
      <c r="E287">
        <v>3739.767433</v>
      </c>
      <c r="F287">
        <v>6.7628182427537696E-3</v>
      </c>
      <c r="G287">
        <v>0.40445532800311601</v>
      </c>
      <c r="H287">
        <v>2.4746572348516801E-3</v>
      </c>
      <c r="I287">
        <v>0.13710214358585501</v>
      </c>
      <c r="J287">
        <v>0.34583045661018802</v>
      </c>
      <c r="K287">
        <v>0.123071890081087</v>
      </c>
      <c r="L287">
        <v>0.99534877162531399</v>
      </c>
      <c r="M287">
        <v>6.4740908306985895E-2</v>
      </c>
      <c r="N287">
        <v>0.204921930510652</v>
      </c>
      <c r="O287">
        <v>69958.369390061998</v>
      </c>
      <c r="P287" s="1">
        <v>0.26307708075878899</v>
      </c>
      <c r="Q287">
        <v>0.19420201382882801</v>
      </c>
      <c r="R287">
        <v>0.54272090541238305</v>
      </c>
      <c r="S287">
        <v>48.266500000000001</v>
      </c>
      <c r="T287">
        <v>93662.096776455495</v>
      </c>
      <c r="U287" s="1">
        <v>84.252108990052093</v>
      </c>
      <c r="V287">
        <v>145925.15755557001</v>
      </c>
      <c r="W287" s="1">
        <v>0.65887600122825896</v>
      </c>
      <c r="X287">
        <v>0.26701717808283698</v>
      </c>
      <c r="Y287">
        <v>7.4106820688904104E-2</v>
      </c>
      <c r="Z287">
        <v>0.34112399877174099</v>
      </c>
      <c r="AA287">
        <v>145.92515755557</v>
      </c>
      <c r="AB287">
        <v>5706.7819905261504</v>
      </c>
      <c r="AC287" s="1">
        <v>589.43447996326995</v>
      </c>
      <c r="AD287">
        <v>81484.948933293505</v>
      </c>
      <c r="AE287" s="1" t="e">
        <v>#N/A</v>
      </c>
      <c r="AF287">
        <v>31327.3</v>
      </c>
      <c r="AG287" s="1">
        <v>44230.212984566802</v>
      </c>
      <c r="AH287" s="1">
        <v>60.942472901403498</v>
      </c>
      <c r="AI287">
        <v>34.120837646713099</v>
      </c>
      <c r="AJ287">
        <v>43.490806735371997</v>
      </c>
      <c r="AK287">
        <v>2.2355</v>
      </c>
      <c r="AL287">
        <v>1.6395252</v>
      </c>
      <c r="AM287">
        <v>1.9899518</v>
      </c>
      <c r="AN287">
        <v>7.1053212906563204E-2</v>
      </c>
      <c r="AO287" s="1">
        <v>1.19740165160019</v>
      </c>
      <c r="AP287">
        <v>2832.4065624264699</v>
      </c>
      <c r="AQ287" s="1">
        <v>4563.2819367443799</v>
      </c>
      <c r="AR287" s="1">
        <v>10634.8206551815</v>
      </c>
      <c r="AS287" s="1">
        <v>1514.56683978918</v>
      </c>
      <c r="AT287">
        <v>818.31551515466697</v>
      </c>
      <c r="AU287">
        <v>20363.391509296202</v>
      </c>
      <c r="AV287" s="1">
        <v>10914.846546704301</v>
      </c>
      <c r="AW287" s="1">
        <v>0.496647319925</v>
      </c>
      <c r="AX287">
        <v>5059.8164342501204</v>
      </c>
      <c r="AY287" s="1">
        <v>0.223961432465</v>
      </c>
      <c r="AZ287">
        <v>1259.5730432032501</v>
      </c>
      <c r="BA287">
        <v>5.5915484459999998E-2</v>
      </c>
      <c r="BB287">
        <v>5040.1759611307898</v>
      </c>
      <c r="BC287" s="1">
        <v>0.22347576314000001</v>
      </c>
      <c r="BD287">
        <v>22274.4119852884</v>
      </c>
      <c r="BE287" s="1">
        <v>0.55103324215486704</v>
      </c>
      <c r="BF287">
        <v>0.227523990669838</v>
      </c>
      <c r="BG287">
        <v>0.17643966121775101</v>
      </c>
      <c r="BH287">
        <v>3.2146268837064403E-2</v>
      </c>
      <c r="BI287">
        <v>1.2856837120479201E-2</v>
      </c>
    </row>
    <row r="288" spans="1:61" x14ac:dyDescent="0.35">
      <c r="A288" t="s">
        <v>1537</v>
      </c>
      <c r="B288" t="s">
        <v>911</v>
      </c>
      <c r="C288">
        <v>115.35</v>
      </c>
      <c r="D288">
        <v>7.5779962076954197</v>
      </c>
      <c r="E288">
        <v>792.49284990000001</v>
      </c>
      <c r="F288">
        <v>2.37136802801345E-2</v>
      </c>
      <c r="G288" t="e">
        <v>#N/A</v>
      </c>
      <c r="H288" t="e">
        <v>#N/A</v>
      </c>
      <c r="I288">
        <v>2.5152609334912999E-2</v>
      </c>
      <c r="J288">
        <v>0.94289741377699698</v>
      </c>
      <c r="K288">
        <v>2.6930546560140899E-2</v>
      </c>
      <c r="L288">
        <v>0.40746555443446097</v>
      </c>
      <c r="M288">
        <v>2.2399519500295E-2</v>
      </c>
      <c r="N288">
        <v>0.15145468948032001</v>
      </c>
      <c r="O288">
        <v>64325.1768835865</v>
      </c>
      <c r="P288" s="1">
        <v>0.187852500576423</v>
      </c>
      <c r="Q288">
        <v>0.16050949484684399</v>
      </c>
      <c r="R288">
        <v>0.65163800457673304</v>
      </c>
      <c r="S288">
        <v>8.4730000000000008</v>
      </c>
      <c r="T288">
        <v>83620.869692986002</v>
      </c>
      <c r="U288" s="1">
        <v>98.188390396079797</v>
      </c>
      <c r="V288">
        <v>287758.97042093001</v>
      </c>
      <c r="W288" s="1">
        <v>0.76764163303267596</v>
      </c>
      <c r="X288">
        <v>4.6541671152854402E-2</v>
      </c>
      <c r="Y288">
        <v>0.185816695814469</v>
      </c>
      <c r="Z288">
        <v>0.23235836696732401</v>
      </c>
      <c r="AA288">
        <v>287.75897042092998</v>
      </c>
      <c r="AB288">
        <v>7289.6033973472904</v>
      </c>
      <c r="AC288" s="1">
        <v>542.36394255161997</v>
      </c>
      <c r="AD288">
        <v>226171.460330298</v>
      </c>
      <c r="AE288" s="1" t="e">
        <v>#N/A</v>
      </c>
      <c r="AF288">
        <v>41425.25</v>
      </c>
      <c r="AG288" s="1">
        <v>66430.509297819794</v>
      </c>
      <c r="AH288" s="1">
        <v>32.541980729901901</v>
      </c>
      <c r="AI288">
        <v>20.613125185536301</v>
      </c>
      <c r="AJ288">
        <v>23.115040665143098</v>
      </c>
      <c r="AK288">
        <v>1.49</v>
      </c>
      <c r="AL288">
        <v>0.81336830000000004</v>
      </c>
      <c r="AM288">
        <v>1.2008678500000001</v>
      </c>
      <c r="AN288">
        <v>2014.7466182754299</v>
      </c>
      <c r="AO288" s="1">
        <v>1.4071135823105201</v>
      </c>
      <c r="AP288">
        <v>2236.0591778422399</v>
      </c>
      <c r="AQ288" s="1">
        <v>3732.2024916762998</v>
      </c>
      <c r="AR288" s="1">
        <v>9325.9088161055297</v>
      </c>
      <c r="AS288" s="1">
        <v>965.67196629387399</v>
      </c>
      <c r="AT288">
        <v>506.29892543447102</v>
      </c>
      <c r="AU288">
        <v>16766.1413773524</v>
      </c>
      <c r="AV288" s="1">
        <v>8662.09704558665</v>
      </c>
      <c r="AW288" s="1">
        <v>0.46275229567999998</v>
      </c>
      <c r="AX288">
        <v>7420.0872617548002</v>
      </c>
      <c r="AY288" s="1">
        <v>0.37105411060499999</v>
      </c>
      <c r="AZ288">
        <v>1878.55195501103</v>
      </c>
      <c r="BA288">
        <v>9.6256864395000002E-2</v>
      </c>
      <c r="BB288">
        <v>1344.57929078797</v>
      </c>
      <c r="BC288" s="1">
        <v>6.9936729289999999E-2</v>
      </c>
      <c r="BD288">
        <v>19305.315553140401</v>
      </c>
      <c r="BE288" s="1">
        <v>0.53630015372061601</v>
      </c>
      <c r="BF288">
        <v>0.239534882628817</v>
      </c>
      <c r="BG288">
        <v>0.15916633084186799</v>
      </c>
      <c r="BH288">
        <v>3.9939088445117503E-2</v>
      </c>
      <c r="BI288">
        <v>2.50595443635808E-2</v>
      </c>
    </row>
    <row r="289" spans="1:61" x14ac:dyDescent="0.35">
      <c r="A289" t="s">
        <v>1538</v>
      </c>
      <c r="B289" t="s">
        <v>912</v>
      </c>
      <c r="C289">
        <v>60.7</v>
      </c>
      <c r="D289">
        <v>21.769421224151699</v>
      </c>
      <c r="E289">
        <v>1007.6850267</v>
      </c>
      <c r="F289" t="e">
        <v>#N/A</v>
      </c>
      <c r="G289">
        <v>1.72309903476905E-2</v>
      </c>
      <c r="H289" t="e">
        <v>#N/A</v>
      </c>
      <c r="I289">
        <v>1.9764949673834801E-2</v>
      </c>
      <c r="J289">
        <v>0.93342039313293801</v>
      </c>
      <c r="K289">
        <v>3.75111125105798E-2</v>
      </c>
      <c r="L289">
        <v>0.78140336578801595</v>
      </c>
      <c r="M289">
        <v>6.4317656536695697E-3</v>
      </c>
      <c r="N289">
        <v>0.19002641555123301</v>
      </c>
      <c r="O289">
        <v>59257.565421348001</v>
      </c>
      <c r="P289" s="1">
        <v>0.22828967056036301</v>
      </c>
      <c r="Q289">
        <v>0.19201019864407301</v>
      </c>
      <c r="R289">
        <v>0.57970013079556404</v>
      </c>
      <c r="S289">
        <v>11.454499999999999</v>
      </c>
      <c r="T289">
        <v>84171.485292276499</v>
      </c>
      <c r="U289" s="1">
        <v>89.844060793174194</v>
      </c>
      <c r="V289">
        <v>197433.73554177899</v>
      </c>
      <c r="W289" s="1">
        <v>0.67271070776157704</v>
      </c>
      <c r="X289">
        <v>0.14312858548298699</v>
      </c>
      <c r="Y289">
        <v>0.184160706755437</v>
      </c>
      <c r="Z289">
        <v>0.32728929223842301</v>
      </c>
      <c r="AA289">
        <v>197.43373554177899</v>
      </c>
      <c r="AB289">
        <v>4888.1560501739204</v>
      </c>
      <c r="AC289" s="1">
        <v>463.290993734013</v>
      </c>
      <c r="AD289">
        <v>141912.60469726601</v>
      </c>
      <c r="AE289" s="1" t="e">
        <v>#N/A</v>
      </c>
      <c r="AF289">
        <v>36293.5</v>
      </c>
      <c r="AG289" s="1">
        <v>54615.037630865903</v>
      </c>
      <c r="AH289" s="1">
        <v>31.961212318959099</v>
      </c>
      <c r="AI289">
        <v>21.8390852718072</v>
      </c>
      <c r="AJ289">
        <v>24.140112586204701</v>
      </c>
      <c r="AK289">
        <v>1.7350000000000001</v>
      </c>
      <c r="AL289">
        <v>1.4252944000000001</v>
      </c>
      <c r="AM289">
        <v>1.6225581</v>
      </c>
      <c r="AN289">
        <v>174.054355187233</v>
      </c>
      <c r="AO289" s="1">
        <v>0.83966015247348802</v>
      </c>
      <c r="AP289">
        <v>2294.8339770397802</v>
      </c>
      <c r="AQ289" s="1">
        <v>3674.8520534230602</v>
      </c>
      <c r="AR289" s="1">
        <v>9596.0027146725206</v>
      </c>
      <c r="AS289" s="1">
        <v>974.71519116153502</v>
      </c>
      <c r="AT289" s="1">
        <v>510.55661705373899</v>
      </c>
      <c r="AU289">
        <v>17050.9605533506</v>
      </c>
      <c r="AV289" s="1">
        <v>10586.8139724953</v>
      </c>
      <c r="AW289" s="1">
        <v>0.55981200940499998</v>
      </c>
      <c r="AX289">
        <v>4258.0155100722995</v>
      </c>
      <c r="AY289" s="1">
        <v>0.22463341379499999</v>
      </c>
      <c r="AZ289">
        <v>1056.15996788712</v>
      </c>
      <c r="BA289">
        <v>5.6248464829999997E-2</v>
      </c>
      <c r="BB289">
        <v>3057.3316666916598</v>
      </c>
      <c r="BC289" s="1">
        <v>0.159306111955</v>
      </c>
      <c r="BD289">
        <v>18958.321117146399</v>
      </c>
      <c r="BE289" s="1">
        <v>0.51448317159294699</v>
      </c>
      <c r="BF289">
        <v>0.24881772185495499</v>
      </c>
      <c r="BG289">
        <v>0.17117157006834999</v>
      </c>
      <c r="BH289">
        <v>4.0622879909752697E-2</v>
      </c>
      <c r="BI289">
        <v>2.4904656573995699E-2</v>
      </c>
    </row>
    <row r="290" spans="1:61" x14ac:dyDescent="0.35">
      <c r="A290" t="s">
        <v>1539</v>
      </c>
      <c r="B290" t="s">
        <v>913</v>
      </c>
      <c r="C290">
        <v>66.400000000000006</v>
      </c>
      <c r="D290">
        <v>72.136560953635396</v>
      </c>
      <c r="E290">
        <v>3603.3259715999998</v>
      </c>
      <c r="F290">
        <v>2.3016992414768001E-2</v>
      </c>
      <c r="G290">
        <v>2.7095247837360299E-2</v>
      </c>
      <c r="H290">
        <v>2.6886322725314699E-3</v>
      </c>
      <c r="I290">
        <v>5.2715591651303101E-2</v>
      </c>
      <c r="J290">
        <v>0.85466235016365399</v>
      </c>
      <c r="K290">
        <v>4.1287474631725003E-2</v>
      </c>
      <c r="L290">
        <v>0.27120051577854698</v>
      </c>
      <c r="M290">
        <v>2.48092238577945E-2</v>
      </c>
      <c r="N290">
        <v>0.143424182282755</v>
      </c>
      <c r="O290">
        <v>73837.995363296504</v>
      </c>
      <c r="P290" s="1">
        <v>0.19333106620713</v>
      </c>
      <c r="Q290">
        <v>0.176310736662424</v>
      </c>
      <c r="R290">
        <v>0.63035819713044605</v>
      </c>
      <c r="S290">
        <v>24.581499999999998</v>
      </c>
      <c r="T290">
        <v>101273.97424061901</v>
      </c>
      <c r="U290" s="1">
        <v>153.44170255377799</v>
      </c>
      <c r="V290">
        <v>320570.786435502</v>
      </c>
      <c r="W290" s="1">
        <v>0.79575973648404896</v>
      </c>
      <c r="X290">
        <v>0.13496183969251799</v>
      </c>
      <c r="Y290">
        <v>6.9278423823433799E-2</v>
      </c>
      <c r="Z290">
        <v>0.20424026351595101</v>
      </c>
      <c r="AA290">
        <v>320.57078643550199</v>
      </c>
      <c r="AB290">
        <v>8588.4902928821502</v>
      </c>
      <c r="AC290" s="1">
        <v>890.492614822267</v>
      </c>
      <c r="AD290">
        <v>239959.94194272501</v>
      </c>
      <c r="AE290" s="1" t="e">
        <v>#N/A</v>
      </c>
      <c r="AF290">
        <v>53062.05</v>
      </c>
      <c r="AG290" s="1">
        <v>98733.966182958204</v>
      </c>
      <c r="AH290" s="1">
        <v>45.362881110395499</v>
      </c>
      <c r="AI290">
        <v>25.2908288418942</v>
      </c>
      <c r="AJ290">
        <v>28.720313893799499</v>
      </c>
      <c r="AK290">
        <v>2.194</v>
      </c>
      <c r="AL290">
        <v>1.53157045</v>
      </c>
      <c r="AM290">
        <v>1.8357505999999999</v>
      </c>
      <c r="AN290">
        <v>888.02948875541495</v>
      </c>
      <c r="AO290" s="1">
        <v>0.80002538593815598</v>
      </c>
      <c r="AP290">
        <v>1771.3867564556799</v>
      </c>
      <c r="AQ290" s="1">
        <v>2825.0356597261598</v>
      </c>
      <c r="AR290" s="1">
        <v>8081.8165510708304</v>
      </c>
      <c r="AS290" s="1">
        <v>938.73307953628603</v>
      </c>
      <c r="AT290">
        <v>422.77244930963099</v>
      </c>
      <c r="AU290">
        <v>14039.744496098599</v>
      </c>
      <c r="AV290" s="1">
        <v>4278.46179748944</v>
      </c>
      <c r="AW290" s="1">
        <v>0.28699485520500001</v>
      </c>
      <c r="AX290">
        <v>8334.7612819137794</v>
      </c>
      <c r="AY290" s="1">
        <v>0.54789580060999998</v>
      </c>
      <c r="AZ290">
        <v>1546.8692529997199</v>
      </c>
      <c r="BA290">
        <v>0.101457013565</v>
      </c>
      <c r="BB290">
        <v>947.58041751019505</v>
      </c>
      <c r="BC290" s="1">
        <v>6.365233059E-2</v>
      </c>
      <c r="BD290">
        <v>15107.672749913099</v>
      </c>
      <c r="BE290" s="1">
        <v>0.57119133944021605</v>
      </c>
      <c r="BF290">
        <v>0.227424659744102</v>
      </c>
      <c r="BG290">
        <v>0.14911903028367901</v>
      </c>
      <c r="BH290">
        <v>3.2917386518491798E-2</v>
      </c>
      <c r="BI290">
        <v>1.9347584013511099E-2</v>
      </c>
    </row>
    <row r="291" spans="1:61" x14ac:dyDescent="0.35">
      <c r="A291" t="s">
        <v>1540</v>
      </c>
      <c r="B291" t="s">
        <v>914</v>
      </c>
      <c r="C291">
        <v>7.75</v>
      </c>
      <c r="D291">
        <v>267.04506233350298</v>
      </c>
      <c r="E291">
        <v>1354.10377225</v>
      </c>
      <c r="F291">
        <v>2.7804543516926499E-2</v>
      </c>
      <c r="G291">
        <v>0.36761917322743198</v>
      </c>
      <c r="H291" t="e">
        <v>#N/A</v>
      </c>
      <c r="I291">
        <v>0.14331545584821001</v>
      </c>
      <c r="J291">
        <v>0.45745671096113999</v>
      </c>
      <c r="K291">
        <v>9.0313588991246002E-2</v>
      </c>
      <c r="L291">
        <v>0.93951982488032904</v>
      </c>
      <c r="M291">
        <v>6.2991366272241597E-2</v>
      </c>
      <c r="N291">
        <v>0.18652479850498799</v>
      </c>
      <c r="O291">
        <v>68046.930394075505</v>
      </c>
      <c r="P291" s="1">
        <v>0.21243832808987101</v>
      </c>
      <c r="Q291">
        <v>0.21511963200673501</v>
      </c>
      <c r="R291">
        <v>0.57244203990339404</v>
      </c>
      <c r="S291">
        <v>16.1815</v>
      </c>
      <c r="T291">
        <v>88147.676230487996</v>
      </c>
      <c r="U291" s="1">
        <v>84.137224799870296</v>
      </c>
      <c r="V291">
        <v>172808.04947792599</v>
      </c>
      <c r="W291" s="1">
        <v>0.65110431244719902</v>
      </c>
      <c r="X291">
        <v>0.26824802937390801</v>
      </c>
      <c r="Y291">
        <v>8.0647658178892995E-2</v>
      </c>
      <c r="Z291">
        <v>0.34889568755280098</v>
      </c>
      <c r="AA291">
        <v>172.80804947792601</v>
      </c>
      <c r="AB291">
        <v>6549.6923505293398</v>
      </c>
      <c r="AC291" s="1">
        <v>628.77339079838305</v>
      </c>
      <c r="AD291">
        <v>107515.17567365299</v>
      </c>
      <c r="AE291" s="1" t="e">
        <v>#N/A</v>
      </c>
      <c r="AF291">
        <v>33101.675000000003</v>
      </c>
      <c r="AG291" s="1">
        <v>48607.494193073799</v>
      </c>
      <c r="AH291" s="1">
        <v>55.778947381188402</v>
      </c>
      <c r="AI291">
        <v>32.144389173673801</v>
      </c>
      <c r="AJ291">
        <v>39.0661887361833</v>
      </c>
      <c r="AK291">
        <v>2.0234999999999999</v>
      </c>
      <c r="AL291">
        <v>1.4083502000000001</v>
      </c>
      <c r="AM291">
        <v>1.7112365</v>
      </c>
      <c r="AN291">
        <v>74.634166803565705</v>
      </c>
      <c r="AO291">
        <v>1.11850193102719</v>
      </c>
      <c r="AP291">
        <v>3216.6036891864801</v>
      </c>
      <c r="AQ291" s="1">
        <v>4339.2203911417901</v>
      </c>
      <c r="AR291" s="1">
        <v>11016.637247116099</v>
      </c>
      <c r="AS291" s="1">
        <v>1307.2274409296199</v>
      </c>
      <c r="AT291">
        <v>582.45533575358604</v>
      </c>
      <c r="AU291">
        <v>20462.144104127601</v>
      </c>
      <c r="AV291" s="1">
        <v>11277.6812639809</v>
      </c>
      <c r="AW291" s="1">
        <v>0.50295990708000005</v>
      </c>
      <c r="AX291">
        <v>5818.9781095355902</v>
      </c>
      <c r="AY291" s="1">
        <v>0.25244687943999999</v>
      </c>
      <c r="AZ291">
        <v>1489.9810175167099</v>
      </c>
      <c r="BA291">
        <v>6.3008235034999999E-2</v>
      </c>
      <c r="BB291">
        <v>4126.8471355873398</v>
      </c>
      <c r="BC291" s="1">
        <v>0.18158497846999999</v>
      </c>
      <c r="BD291">
        <v>22713.487526620502</v>
      </c>
      <c r="BE291" s="1">
        <v>0.52818232451359504</v>
      </c>
      <c r="BF291">
        <v>0.22165002628319699</v>
      </c>
      <c r="BG291">
        <v>0.201302603940131</v>
      </c>
      <c r="BH291">
        <v>3.23100608521497E-2</v>
      </c>
      <c r="BI291">
        <v>1.6554984410928099E-2</v>
      </c>
    </row>
    <row r="292" spans="1:61" x14ac:dyDescent="0.35">
      <c r="A292" t="s">
        <v>1541</v>
      </c>
      <c r="B292" t="s">
        <v>915</v>
      </c>
      <c r="C292">
        <v>145.94999999999999</v>
      </c>
      <c r="D292">
        <v>11.013420949588101</v>
      </c>
      <c r="E292">
        <v>1408.5041054000001</v>
      </c>
      <c r="F292" t="e">
        <v>#N/A</v>
      </c>
      <c r="G292">
        <v>1.00624552006919E-2</v>
      </c>
      <c r="H292" t="e">
        <v>#N/A</v>
      </c>
      <c r="I292">
        <v>2.18500857954111E-2</v>
      </c>
      <c r="J292">
        <v>0.93874382218167896</v>
      </c>
      <c r="K292">
        <v>2.88897440290555E-2</v>
      </c>
      <c r="L292">
        <v>0.46032257375000601</v>
      </c>
      <c r="M292">
        <v>5.9119366757044304E-3</v>
      </c>
      <c r="N292">
        <v>0.160599989600551</v>
      </c>
      <c r="O292">
        <v>63716.853732462499</v>
      </c>
      <c r="P292" s="1">
        <v>0.20580817695137199</v>
      </c>
      <c r="Q292">
        <v>0.190721823388008</v>
      </c>
      <c r="R292">
        <v>0.60346999966061998</v>
      </c>
      <c r="S292">
        <v>14.2155</v>
      </c>
      <c r="T292">
        <v>79771.236874172493</v>
      </c>
      <c r="U292" s="1">
        <v>103.850886868763</v>
      </c>
      <c r="V292">
        <v>267959.992386061</v>
      </c>
      <c r="W292" s="1">
        <v>0.81491427433042096</v>
      </c>
      <c r="X292">
        <v>7.2624614505099605E-2</v>
      </c>
      <c r="Y292">
        <v>0.11246111116448</v>
      </c>
      <c r="Z292">
        <v>0.18508572566957901</v>
      </c>
      <c r="AA292">
        <v>267.959992386061</v>
      </c>
      <c r="AB292">
        <v>6980.6778304579602</v>
      </c>
      <c r="AC292" s="1">
        <v>622.38795373926496</v>
      </c>
      <c r="AD292">
        <v>207652.009920824</v>
      </c>
      <c r="AE292" s="1" t="e">
        <v>#N/A</v>
      </c>
      <c r="AF292">
        <v>44075.324999999997</v>
      </c>
      <c r="AG292" s="1">
        <v>69026.501078058995</v>
      </c>
      <c r="AH292" s="1">
        <v>32.364805990908799</v>
      </c>
      <c r="AI292">
        <v>21.7692847915668</v>
      </c>
      <c r="AJ292">
        <v>23.210249146964401</v>
      </c>
      <c r="AK292">
        <v>1.4175</v>
      </c>
      <c r="AL292">
        <v>0.74870829999999999</v>
      </c>
      <c r="AM292">
        <v>1.0480945500000001</v>
      </c>
      <c r="AN292">
        <v>929.46589831740096</v>
      </c>
      <c r="AO292" s="1">
        <v>1.0819304745287699</v>
      </c>
      <c r="AP292">
        <v>2026.4014368109799</v>
      </c>
      <c r="AQ292" s="1">
        <v>3249.4739582398502</v>
      </c>
      <c r="AR292" s="1">
        <v>8405.2564556156703</v>
      </c>
      <c r="AS292" s="1">
        <v>927.74492043798</v>
      </c>
      <c r="AT292">
        <v>388.33019965938001</v>
      </c>
      <c r="AU292">
        <v>14997.2069707639</v>
      </c>
      <c r="AV292" s="1">
        <v>7199.8404067247502</v>
      </c>
      <c r="AW292" s="1">
        <v>0.44372175866000002</v>
      </c>
      <c r="AX292">
        <v>6378.8227269530698</v>
      </c>
      <c r="AY292" s="1">
        <v>0.383946267525</v>
      </c>
      <c r="AZ292">
        <v>1271.0213691894301</v>
      </c>
      <c r="BA292">
        <v>7.7887385229999995E-2</v>
      </c>
      <c r="BB292">
        <v>1560.23312172743</v>
      </c>
      <c r="BC292" s="1">
        <v>9.4444588585000003E-2</v>
      </c>
      <c r="BD292">
        <v>16409.917624594698</v>
      </c>
      <c r="BE292" s="1">
        <v>0.55129715790329503</v>
      </c>
      <c r="BF292">
        <v>0.24330858987561699</v>
      </c>
      <c r="BG292">
        <v>0.13916723953520699</v>
      </c>
      <c r="BH292">
        <v>4.4463377963445599E-2</v>
      </c>
      <c r="BI292">
        <v>2.17636347224353E-2</v>
      </c>
    </row>
    <row r="293" spans="1:61" x14ac:dyDescent="0.35">
      <c r="A293" t="s">
        <v>1542</v>
      </c>
      <c r="B293" t="s">
        <v>916</v>
      </c>
      <c r="C293">
        <v>137.94999999999999</v>
      </c>
      <c r="D293">
        <v>13.0880435171297</v>
      </c>
      <c r="E293">
        <v>1340.0576337499999</v>
      </c>
      <c r="F293" t="e">
        <v>#N/A</v>
      </c>
      <c r="G293">
        <v>1.3381977806750499E-2</v>
      </c>
      <c r="H293" t="e">
        <v>#N/A</v>
      </c>
      <c r="I293">
        <v>1.52031727294718E-2</v>
      </c>
      <c r="J293">
        <v>0.94805781733486705</v>
      </c>
      <c r="K293">
        <v>2.8031944655380201E-2</v>
      </c>
      <c r="L293">
        <v>0.89298529888053402</v>
      </c>
      <c r="M293" t="e">
        <v>#N/A</v>
      </c>
      <c r="N293">
        <v>0.18488445342948501</v>
      </c>
      <c r="O293">
        <v>64314.293924787497</v>
      </c>
      <c r="P293" s="1">
        <v>0.200601399494375</v>
      </c>
      <c r="Q293">
        <v>0.160901824950689</v>
      </c>
      <c r="R293">
        <v>0.638496775554937</v>
      </c>
      <c r="S293">
        <v>13.9095</v>
      </c>
      <c r="T293">
        <v>86795.191981608499</v>
      </c>
      <c r="U293" s="1">
        <v>97.281615382146398</v>
      </c>
      <c r="V293">
        <v>209134.14999701199</v>
      </c>
      <c r="W293" s="1">
        <v>0.62054296831928801</v>
      </c>
      <c r="X293">
        <v>0.104618692912491</v>
      </c>
      <c r="Y293">
        <v>0.27483833876822</v>
      </c>
      <c r="Z293">
        <v>0.37945703168071199</v>
      </c>
      <c r="AA293">
        <v>209.134149997012</v>
      </c>
      <c r="AB293">
        <v>4429.7253092271203</v>
      </c>
      <c r="AC293" s="1">
        <v>353.90685898184</v>
      </c>
      <c r="AD293">
        <v>152378.814255898</v>
      </c>
      <c r="AE293" s="1" t="e">
        <v>#N/A</v>
      </c>
      <c r="AF293">
        <v>37047.050000000003</v>
      </c>
      <c r="AG293" s="1">
        <v>55928.741394323697</v>
      </c>
      <c r="AH293" s="1">
        <v>24.393410862450299</v>
      </c>
      <c r="AI293">
        <v>20.1095227549994</v>
      </c>
      <c r="AJ293">
        <v>20.494008473040399</v>
      </c>
      <c r="AK293">
        <v>0.72499999999999998</v>
      </c>
      <c r="AL293">
        <v>0.59371015000000005</v>
      </c>
      <c r="AM293">
        <v>0.64235929999999997</v>
      </c>
      <c r="AN293">
        <v>79.488505849652597</v>
      </c>
      <c r="AO293">
        <v>0.77923074143221205</v>
      </c>
      <c r="AP293">
        <v>2077.0377193773002</v>
      </c>
      <c r="AQ293" s="1">
        <v>3940.8978825499298</v>
      </c>
      <c r="AR293" s="1">
        <v>10055.187623085299</v>
      </c>
      <c r="AS293" s="1">
        <v>831.93377304979003</v>
      </c>
      <c r="AT293" s="1">
        <v>519.774312532664</v>
      </c>
      <c r="AU293">
        <v>17424.831310595</v>
      </c>
      <c r="AV293" s="1">
        <v>11013.1567002223</v>
      </c>
      <c r="AW293" s="1">
        <v>0.57995553053500004</v>
      </c>
      <c r="AX293">
        <v>3871.36982868415</v>
      </c>
      <c r="AY293" s="1">
        <v>0.20126729167499999</v>
      </c>
      <c r="AZ293">
        <v>1039.3304495402101</v>
      </c>
      <c r="BA293">
        <v>5.3506649500000003E-2</v>
      </c>
      <c r="BB293">
        <v>3166.1509913445698</v>
      </c>
      <c r="BC293" s="1">
        <v>0.16527052827499999</v>
      </c>
      <c r="BD293">
        <v>19090.007969791201</v>
      </c>
      <c r="BE293" s="1">
        <v>0.53115984330406996</v>
      </c>
      <c r="BF293">
        <v>0.25471677875954102</v>
      </c>
      <c r="BG293">
        <v>0.13949276036880501</v>
      </c>
      <c r="BH293">
        <v>4.8500965618754097E-2</v>
      </c>
      <c r="BI293">
        <v>2.6129651948830299E-2</v>
      </c>
    </row>
    <row r="294" spans="1:61" x14ac:dyDescent="0.35">
      <c r="A294" t="s">
        <v>1543</v>
      </c>
      <c r="B294" t="s">
        <v>917</v>
      </c>
      <c r="C294">
        <v>67.75</v>
      </c>
      <c r="D294">
        <v>35.839234736896202</v>
      </c>
      <c r="E294">
        <v>2023.2260028999999</v>
      </c>
      <c r="F294">
        <v>1.37315156164392E-2</v>
      </c>
      <c r="G294">
        <v>2.1896455161165201E-2</v>
      </c>
      <c r="H294">
        <v>5.6960136252813404E-3</v>
      </c>
      <c r="I294">
        <v>7.4039181725937306E-2</v>
      </c>
      <c r="J294">
        <v>0.83862592109260803</v>
      </c>
      <c r="K294">
        <v>5.3620016109941E-2</v>
      </c>
      <c r="L294">
        <v>0.48664890513056502</v>
      </c>
      <c r="M294">
        <v>1.60304887111943E-2</v>
      </c>
      <c r="N294">
        <v>0.15700554578972001</v>
      </c>
      <c r="O294">
        <v>67718.866588806501</v>
      </c>
      <c r="P294" s="1">
        <v>0.178198369267629</v>
      </c>
      <c r="Q294">
        <v>0.17417985260142901</v>
      </c>
      <c r="R294">
        <v>0.64762177813094202</v>
      </c>
      <c r="S294">
        <v>16.251999999999999</v>
      </c>
      <c r="T294">
        <v>89346.982864194506</v>
      </c>
      <c r="U294" s="1">
        <v>129.99483672010101</v>
      </c>
      <c r="V294">
        <v>241390.13088175401</v>
      </c>
      <c r="W294" s="1">
        <v>0.75774157831222699</v>
      </c>
      <c r="X294">
        <v>0.15846169811418001</v>
      </c>
      <c r="Y294">
        <v>8.3796723573593399E-2</v>
      </c>
      <c r="Z294">
        <v>0.24225842168777301</v>
      </c>
      <c r="AA294">
        <v>241.390130881754</v>
      </c>
      <c r="AB294">
        <v>6929.6274945653304</v>
      </c>
      <c r="AC294" s="1">
        <v>698.78134859421402</v>
      </c>
      <c r="AD294">
        <v>181106.67599083699</v>
      </c>
      <c r="AE294" s="1" t="e">
        <v>#N/A</v>
      </c>
      <c r="AF294">
        <v>41671.35</v>
      </c>
      <c r="AG294" s="1">
        <v>68128.165877754902</v>
      </c>
      <c r="AH294" s="1">
        <v>44.460778080963401</v>
      </c>
      <c r="AI294">
        <v>25.985077078651099</v>
      </c>
      <c r="AJ294">
        <v>32.7326694740051</v>
      </c>
      <c r="AK294">
        <v>2.0234999999999999</v>
      </c>
      <c r="AL294">
        <v>1.4268931499999999</v>
      </c>
      <c r="AM294">
        <v>1.8272864</v>
      </c>
      <c r="AN294">
        <v>640.99758942737901</v>
      </c>
      <c r="AO294" s="1">
        <v>1.0196534261452099</v>
      </c>
      <c r="AP294">
        <v>1728.3430803451499</v>
      </c>
      <c r="AQ294" s="1">
        <v>2953.5123111101302</v>
      </c>
      <c r="AR294" s="1">
        <v>8296.6683704217303</v>
      </c>
      <c r="AS294" s="1">
        <v>1027.5879428445401</v>
      </c>
      <c r="AT294">
        <v>483.55264765632199</v>
      </c>
      <c r="AU294">
        <v>14489.6643523779</v>
      </c>
      <c r="AV294" s="1">
        <v>6234.9362603017498</v>
      </c>
      <c r="AW294" s="1">
        <v>0.398685160915</v>
      </c>
      <c r="AX294">
        <v>6595.0542687326897</v>
      </c>
      <c r="AY294" s="1">
        <v>0.42088521077000002</v>
      </c>
      <c r="AZ294">
        <v>1194.51044884627</v>
      </c>
      <c r="BA294" s="1">
        <v>7.6570881755E-2</v>
      </c>
      <c r="BB294">
        <v>1662.07941996779</v>
      </c>
      <c r="BC294" s="1">
        <v>0.10385874656000001</v>
      </c>
      <c r="BD294">
        <v>15686.5803978485</v>
      </c>
      <c r="BE294" s="1">
        <v>0.558447277867544</v>
      </c>
      <c r="BF294">
        <v>0.23288115417920699</v>
      </c>
      <c r="BG294">
        <v>0.158017856411755</v>
      </c>
      <c r="BH294">
        <v>3.2113333261156597E-2</v>
      </c>
      <c r="BI294">
        <v>1.8540378280337399E-2</v>
      </c>
    </row>
    <row r="295" spans="1:61" x14ac:dyDescent="0.35">
      <c r="A295" t="s">
        <v>1544</v>
      </c>
      <c r="B295" t="s">
        <v>918</v>
      </c>
      <c r="C295">
        <v>16.899999999999999</v>
      </c>
      <c r="D295">
        <v>337.94442777266698</v>
      </c>
      <c r="E295">
        <v>4590.8520251999998</v>
      </c>
      <c r="F295">
        <v>7.0434358710278798E-3</v>
      </c>
      <c r="G295">
        <v>0.38869866297418398</v>
      </c>
      <c r="H295">
        <v>2.1859656553580302E-3</v>
      </c>
      <c r="I295">
        <v>0.13894483665893201</v>
      </c>
      <c r="J295">
        <v>0.33578646676572199</v>
      </c>
      <c r="K295">
        <v>0.12968824631106099</v>
      </c>
      <c r="L295">
        <v>0.98338767546908801</v>
      </c>
      <c r="M295">
        <v>7.22391642999059E-2</v>
      </c>
      <c r="N295">
        <v>0.20723632906828901</v>
      </c>
      <c r="O295">
        <v>68337.336430885</v>
      </c>
      <c r="P295" s="1">
        <v>0.29056474153224898</v>
      </c>
      <c r="Q295">
        <v>0.191055787715387</v>
      </c>
      <c r="R295">
        <v>0.51837947075236401</v>
      </c>
      <c r="S295">
        <v>59.016500000000001</v>
      </c>
      <c r="T295">
        <v>90049.733062826999</v>
      </c>
      <c r="U295" s="1">
        <v>87.096296509859798</v>
      </c>
      <c r="V295">
        <v>146402.38277194399</v>
      </c>
      <c r="W295" s="1">
        <v>0.68584577026673299</v>
      </c>
      <c r="X295">
        <v>0.23988149737751199</v>
      </c>
      <c r="Y295">
        <v>7.42727323557551E-2</v>
      </c>
      <c r="Z295">
        <v>0.31415422973326701</v>
      </c>
      <c r="AA295">
        <v>146.40238277194399</v>
      </c>
      <c r="AB295">
        <v>5385.6796331220503</v>
      </c>
      <c r="AC295" s="1">
        <v>605.80672596675799</v>
      </c>
      <c r="AD295">
        <v>78875.845951285795</v>
      </c>
      <c r="AE295" s="1" t="e">
        <v>#N/A</v>
      </c>
      <c r="AF295">
        <v>31861.775000000001</v>
      </c>
      <c r="AG295" s="1">
        <v>45050.239332882302</v>
      </c>
      <c r="AH295" s="1">
        <v>58.464725018183401</v>
      </c>
      <c r="AI295">
        <v>32.988908343045303</v>
      </c>
      <c r="AJ295">
        <v>41.720747616481297</v>
      </c>
      <c r="AK295">
        <v>2.0190000000000001</v>
      </c>
      <c r="AL295">
        <v>1.5395490000000001</v>
      </c>
      <c r="AM295">
        <v>1.8311520999999999</v>
      </c>
      <c r="AN295">
        <v>7.1053212906563204E-2</v>
      </c>
      <c r="AO295" s="1">
        <v>1.1571767744822301</v>
      </c>
      <c r="AP295">
        <v>2654.3375813263701</v>
      </c>
      <c r="AQ295" s="1">
        <v>4435.3830021922204</v>
      </c>
      <c r="AR295" s="1">
        <v>10176.976030429199</v>
      </c>
      <c r="AS295" s="1">
        <v>1511.6922520652299</v>
      </c>
      <c r="AT295">
        <v>828.75159264406898</v>
      </c>
      <c r="AU295">
        <v>19607.140458657101</v>
      </c>
      <c r="AV295" s="1">
        <v>10893.399370622999</v>
      </c>
      <c r="AW295" s="1">
        <v>0.50920145828499996</v>
      </c>
      <c r="AX295">
        <v>4729.1138391889899</v>
      </c>
      <c r="AY295" s="1">
        <v>0.21792589370000001</v>
      </c>
      <c r="AZ295">
        <v>1109.52237511669</v>
      </c>
      <c r="BA295">
        <v>5.0959791535E-2</v>
      </c>
      <c r="BB295">
        <v>4888.5065023386896</v>
      </c>
      <c r="BC295" s="1">
        <v>0.22191285647</v>
      </c>
      <c r="BD295">
        <v>21620.542087267298</v>
      </c>
      <c r="BE295" s="1">
        <v>0.55671261690257101</v>
      </c>
      <c r="BF295">
        <v>0.22559726870799099</v>
      </c>
      <c r="BG295">
        <v>0.174874905915473</v>
      </c>
      <c r="BH295">
        <v>3.0788008686593E-2</v>
      </c>
      <c r="BI295">
        <v>1.2027199787372701E-2</v>
      </c>
    </row>
    <row r="296" spans="1:61" x14ac:dyDescent="0.35">
      <c r="A296" t="s">
        <v>1545</v>
      </c>
      <c r="B296" t="s">
        <v>919</v>
      </c>
      <c r="C296">
        <v>75.400000000000006</v>
      </c>
      <c r="D296">
        <v>9.9585806604707106</v>
      </c>
      <c r="E296">
        <v>621.03888555000003</v>
      </c>
      <c r="F296" t="e">
        <v>#N/A</v>
      </c>
      <c r="G296">
        <v>1.24318478642275E-2</v>
      </c>
      <c r="H296" t="e">
        <v>#N/A</v>
      </c>
      <c r="I296">
        <v>4.1960326470045398E-2</v>
      </c>
      <c r="J296">
        <v>0.92265129012946601</v>
      </c>
      <c r="K296">
        <v>3.7638907805203299E-2</v>
      </c>
      <c r="L296">
        <v>0.60049489758922103</v>
      </c>
      <c r="M296">
        <v>2.1841663805727701E-2</v>
      </c>
      <c r="N296">
        <v>0.16316084624493499</v>
      </c>
      <c r="O296">
        <v>57928.246573923003</v>
      </c>
      <c r="P296" s="1">
        <v>0.242508343940738</v>
      </c>
      <c r="Q296">
        <v>0.22159118399858699</v>
      </c>
      <c r="R296">
        <v>0.53590047206067504</v>
      </c>
      <c r="S296">
        <v>8.2289999999999992</v>
      </c>
      <c r="T296">
        <v>77282.429875420494</v>
      </c>
      <c r="U296" s="1">
        <v>82.924810882200902</v>
      </c>
      <c r="V296">
        <v>245922.39661425701</v>
      </c>
      <c r="W296" s="1">
        <v>0.82379785283325802</v>
      </c>
      <c r="X296">
        <v>6.9408542087524602E-2</v>
      </c>
      <c r="Y296">
        <v>0.10679360507921801</v>
      </c>
      <c r="Z296">
        <v>0.17620214716674201</v>
      </c>
      <c r="AA296">
        <v>245.922396614257</v>
      </c>
      <c r="AB296">
        <v>5910.3196219092597</v>
      </c>
      <c r="AC296" s="1">
        <v>690.39667952035097</v>
      </c>
      <c r="AD296">
        <v>181107.76937997801</v>
      </c>
      <c r="AE296" s="1" t="e">
        <v>#N/A</v>
      </c>
      <c r="AF296">
        <v>39668.525000000001</v>
      </c>
      <c r="AG296" s="1">
        <v>61534.8252980295</v>
      </c>
      <c r="AH296" s="1">
        <v>35.6679098438807</v>
      </c>
      <c r="AI296">
        <v>22.067773453262799</v>
      </c>
      <c r="AJ296">
        <v>24.577655117526199</v>
      </c>
      <c r="AK296">
        <v>1.45</v>
      </c>
      <c r="AL296">
        <v>1.14392845</v>
      </c>
      <c r="AM296">
        <v>1.2585313</v>
      </c>
      <c r="AN296">
        <v>982.91843328682398</v>
      </c>
      <c r="AO296" s="1">
        <v>1.2016392390745601</v>
      </c>
      <c r="AP296">
        <v>2499.4284735925098</v>
      </c>
      <c r="AQ296" s="1">
        <v>3981.8205160032799</v>
      </c>
      <c r="AR296" s="1">
        <v>9349.1530566483198</v>
      </c>
      <c r="AS296" s="1">
        <v>904.77196573952801</v>
      </c>
      <c r="AT296">
        <v>459.50686143779802</v>
      </c>
      <c r="AU296">
        <v>16913.683172222802</v>
      </c>
      <c r="AV296" s="1">
        <v>10079.083666508899</v>
      </c>
      <c r="AW296" s="1">
        <v>0.50452615373499998</v>
      </c>
      <c r="AX296">
        <v>5985.0934435356903</v>
      </c>
      <c r="AY296" s="1">
        <v>0.29675583206</v>
      </c>
      <c r="AZ296">
        <v>1702.45462125155</v>
      </c>
      <c r="BA296">
        <v>8.3709598085000003E-2</v>
      </c>
      <c r="BB296">
        <v>2305.78695483109</v>
      </c>
      <c r="BC296" s="1">
        <v>0.11500841612</v>
      </c>
      <c r="BD296">
        <v>20072.418686127301</v>
      </c>
      <c r="BE296" s="1">
        <v>0.52127407422580296</v>
      </c>
      <c r="BF296">
        <v>0.23295092651944699</v>
      </c>
      <c r="BG296">
        <v>0.179341682480331</v>
      </c>
      <c r="BH296">
        <v>4.5359248973277803E-2</v>
      </c>
      <c r="BI296">
        <v>2.1074067801141301E-2</v>
      </c>
    </row>
    <row r="297" spans="1:61" x14ac:dyDescent="0.35">
      <c r="A297" t="s">
        <v>1546</v>
      </c>
      <c r="B297" t="s">
        <v>920</v>
      </c>
      <c r="C297">
        <v>100.05</v>
      </c>
      <c r="D297">
        <v>8.5230994273071108</v>
      </c>
      <c r="E297">
        <v>802.53089575000001</v>
      </c>
      <c r="F297" t="e">
        <v>#N/A</v>
      </c>
      <c r="G297" t="e">
        <v>#N/A</v>
      </c>
      <c r="H297" t="e">
        <v>#N/A</v>
      </c>
      <c r="I297">
        <v>2.0641242426294001E-2</v>
      </c>
      <c r="J297">
        <v>0.951426662714701</v>
      </c>
      <c r="K297">
        <v>2.54216020276706E-2</v>
      </c>
      <c r="L297">
        <v>0.46778898376923</v>
      </c>
      <c r="M297" t="e">
        <v>#N/A</v>
      </c>
      <c r="N297">
        <v>0.15828037264366199</v>
      </c>
      <c r="O297">
        <v>62700.270848109998</v>
      </c>
      <c r="P297" s="1">
        <v>0.19132948146107301</v>
      </c>
      <c r="Q297">
        <v>0.159635323913974</v>
      </c>
      <c r="R297">
        <v>0.64903519462495296</v>
      </c>
      <c r="S297">
        <v>8.3364999999999991</v>
      </c>
      <c r="T297">
        <v>83998.099115350007</v>
      </c>
      <c r="U297" s="1">
        <v>100.922501661721</v>
      </c>
      <c r="V297">
        <v>277204.39526914002</v>
      </c>
      <c r="W297" s="1">
        <v>0.78629677313234703</v>
      </c>
      <c r="X297">
        <v>4.3174896624462999E-2</v>
      </c>
      <c r="Y297">
        <v>0.17052833024319</v>
      </c>
      <c r="Z297">
        <v>0.213703226867653</v>
      </c>
      <c r="AA297">
        <v>277.20439526913998</v>
      </c>
      <c r="AB297">
        <v>7051.4617439129597</v>
      </c>
      <c r="AC297" s="1">
        <v>584.22347822410802</v>
      </c>
      <c r="AD297" s="1">
        <v>203429.07330878699</v>
      </c>
      <c r="AE297" s="1" t="e">
        <v>#N/A</v>
      </c>
      <c r="AF297">
        <v>39480.925000000003</v>
      </c>
      <c r="AG297" s="1">
        <v>63241.695921861297</v>
      </c>
      <c r="AH297" s="1">
        <v>33.273797699398798</v>
      </c>
      <c r="AI297">
        <v>21.339287349021301</v>
      </c>
      <c r="AJ297">
        <v>22.871571102485699</v>
      </c>
      <c r="AK297">
        <v>1.6475</v>
      </c>
      <c r="AL297">
        <v>0.72931095000000001</v>
      </c>
      <c r="AM297">
        <v>1.0936676000000001</v>
      </c>
      <c r="AN297">
        <v>1156.3931207706801</v>
      </c>
      <c r="AO297" s="1">
        <v>1.2802770216132999</v>
      </c>
      <c r="AP297">
        <v>2268.25410604323</v>
      </c>
      <c r="AQ297" s="1">
        <v>3544.8861706625498</v>
      </c>
      <c r="AR297" s="1">
        <v>9109.2138105698305</v>
      </c>
      <c r="AS297" s="1">
        <v>921.40438564504598</v>
      </c>
      <c r="AT297">
        <v>511.23571094776503</v>
      </c>
      <c r="AU297">
        <v>16354.994183868401</v>
      </c>
      <c r="AV297" s="1">
        <v>9184.4921540015093</v>
      </c>
      <c r="AW297" s="1">
        <v>0.49077723561999997</v>
      </c>
      <c r="AX297">
        <v>6457.1757864494002</v>
      </c>
      <c r="AY297" s="1">
        <v>0.33269265769</v>
      </c>
      <c r="AZ297">
        <v>1455.24684387453</v>
      </c>
      <c r="BA297">
        <v>7.5987469160000001E-2</v>
      </c>
      <c r="BB297">
        <v>1909.16495288891</v>
      </c>
      <c r="BC297" s="1">
        <v>0.10054263751500001</v>
      </c>
      <c r="BD297">
        <v>19006.079737214401</v>
      </c>
      <c r="BE297" s="1">
        <v>0.53597889964284395</v>
      </c>
      <c r="BF297">
        <v>0.23943325240307201</v>
      </c>
      <c r="BG297">
        <v>0.160047168583664</v>
      </c>
      <c r="BH297">
        <v>4.0640652206253201E-2</v>
      </c>
      <c r="BI297">
        <v>2.3900027164167E-2</v>
      </c>
    </row>
    <row r="298" spans="1:61" x14ac:dyDescent="0.35">
      <c r="A298" t="s">
        <v>1547</v>
      </c>
      <c r="B298" t="s">
        <v>921</v>
      </c>
      <c r="C298">
        <v>50.4</v>
      </c>
      <c r="D298">
        <v>59.149986959120199</v>
      </c>
      <c r="E298">
        <v>2164.9625406</v>
      </c>
      <c r="F298">
        <v>8.2487789346338599E-3</v>
      </c>
      <c r="G298">
        <v>1.5939514264468199E-2</v>
      </c>
      <c r="H298" t="e">
        <v>#N/A</v>
      </c>
      <c r="I298">
        <v>3.0308056574501901E-2</v>
      </c>
      <c r="J298">
        <v>0.90915493162503502</v>
      </c>
      <c r="K298">
        <v>4.0972361836113302E-2</v>
      </c>
      <c r="L298">
        <v>0.39876783295794399</v>
      </c>
      <c r="M298">
        <v>9.2393097910332695E-3</v>
      </c>
      <c r="N298">
        <v>0.14211562391219701</v>
      </c>
      <c r="O298">
        <v>67267.532129290994</v>
      </c>
      <c r="P298" s="1">
        <v>0.181731497162059</v>
      </c>
      <c r="Q298">
        <v>0.16981339774677601</v>
      </c>
      <c r="R298">
        <v>0.648455105091165</v>
      </c>
      <c r="S298">
        <v>15.606999999999999</v>
      </c>
      <c r="T298">
        <v>89437.371177919005</v>
      </c>
      <c r="U298" s="1">
        <v>168.50488491855199</v>
      </c>
      <c r="V298">
        <v>237279.34662406601</v>
      </c>
      <c r="W298" s="1">
        <v>0.80559780512316603</v>
      </c>
      <c r="X298">
        <v>0.116148312542719</v>
      </c>
      <c r="Y298">
        <v>7.8253882334114497E-2</v>
      </c>
      <c r="Z298">
        <v>0.19440219487683399</v>
      </c>
      <c r="AA298">
        <v>237.27934662406599</v>
      </c>
      <c r="AB298">
        <v>6298.39856420054</v>
      </c>
      <c r="AC298" s="1">
        <v>664.12503007639498</v>
      </c>
      <c r="AD298">
        <v>177741.77641981599</v>
      </c>
      <c r="AE298" s="1" t="e">
        <v>#N/A</v>
      </c>
      <c r="AF298">
        <v>43178.925000000003</v>
      </c>
      <c r="AG298" s="1">
        <v>71013.750501346105</v>
      </c>
      <c r="AH298" s="1">
        <v>45.727261039645803</v>
      </c>
      <c r="AI298">
        <v>23.8060967660887</v>
      </c>
      <c r="AJ298">
        <v>29.250644369467501</v>
      </c>
      <c r="AK298">
        <v>1.7175</v>
      </c>
      <c r="AL298">
        <v>1.1557495499999999</v>
      </c>
      <c r="AM298">
        <v>1.4415</v>
      </c>
      <c r="AN298">
        <v>745.02994734521997</v>
      </c>
      <c r="AO298" s="1">
        <v>0.94593088748477405</v>
      </c>
      <c r="AP298">
        <v>1742.9381841102199</v>
      </c>
      <c r="AQ298" s="1">
        <v>2611.3539950446302</v>
      </c>
      <c r="AR298" s="1">
        <v>7835.1236997196502</v>
      </c>
      <c r="AS298" s="1">
        <v>925.37750635483803</v>
      </c>
      <c r="AT298">
        <v>435.15242475306297</v>
      </c>
      <c r="AU298">
        <v>13549.945809982401</v>
      </c>
      <c r="AV298" s="1">
        <v>6176.8378199029603</v>
      </c>
      <c r="AW298" s="1">
        <v>0.42743593428999999</v>
      </c>
      <c r="AX298">
        <v>5994.8955650164899</v>
      </c>
      <c r="AY298" s="1">
        <v>0.40668496244500002</v>
      </c>
      <c r="AZ298">
        <v>1063.1812250033399</v>
      </c>
      <c r="BA298">
        <v>7.2485289935000002E-2</v>
      </c>
      <c r="BB298">
        <v>1375.08555134419</v>
      </c>
      <c r="BC298" s="1">
        <v>9.3393813310000004E-2</v>
      </c>
      <c r="BD298">
        <v>14610.000161267</v>
      </c>
      <c r="BE298" s="1">
        <v>0.55941773150319396</v>
      </c>
      <c r="BF298">
        <v>0.234958229945156</v>
      </c>
      <c r="BG298">
        <v>0.15146820802399399</v>
      </c>
      <c r="BH298">
        <v>3.50948114793515E-2</v>
      </c>
      <c r="BI298">
        <v>1.9061019048305001E-2</v>
      </c>
    </row>
    <row r="299" spans="1:61" x14ac:dyDescent="0.35">
      <c r="A299" t="s">
        <v>1548</v>
      </c>
      <c r="B299" t="s">
        <v>922</v>
      </c>
      <c r="C299">
        <v>24.75</v>
      </c>
      <c r="D299">
        <v>203.511077820867</v>
      </c>
      <c r="E299">
        <v>4286.1549646499998</v>
      </c>
      <c r="F299">
        <v>6.3473399620728205E-2</v>
      </c>
      <c r="G299">
        <v>3.9287911958972403E-2</v>
      </c>
      <c r="H299">
        <v>3.6333775887219199E-3</v>
      </c>
      <c r="I299">
        <v>5.0463303216101797E-2</v>
      </c>
      <c r="J299">
        <v>0.79665654765400096</v>
      </c>
      <c r="K299">
        <v>4.9062631101892802E-2</v>
      </c>
      <c r="L299">
        <v>0.18421147311276501</v>
      </c>
      <c r="M299">
        <v>3.13793667282391E-2</v>
      </c>
      <c r="N299">
        <v>0.12281509045432</v>
      </c>
      <c r="O299">
        <v>82026.065784268998</v>
      </c>
      <c r="P299" s="1">
        <v>0.14083071929652799</v>
      </c>
      <c r="Q299">
        <v>0.14242239668571099</v>
      </c>
      <c r="R299">
        <v>0.71674688401775999</v>
      </c>
      <c r="S299">
        <v>27.343</v>
      </c>
      <c r="T299">
        <v>108622.05246663</v>
      </c>
      <c r="U299" s="1">
        <v>159.79192040753401</v>
      </c>
      <c r="V299">
        <v>353186.01037239598</v>
      </c>
      <c r="W299" s="1">
        <v>0.81608660462178695</v>
      </c>
      <c r="X299">
        <v>0.15308970711720199</v>
      </c>
      <c r="Y299">
        <v>3.08236882610117E-2</v>
      </c>
      <c r="Z299">
        <v>0.183913395378213</v>
      </c>
      <c r="AA299">
        <v>353.18601037239603</v>
      </c>
      <c r="AB299">
        <v>12725.6922914303</v>
      </c>
      <c r="AC299" s="1">
        <v>1194.8786464600601</v>
      </c>
      <c r="AD299">
        <v>299661.52082701703</v>
      </c>
      <c r="AE299" s="1" t="e">
        <v>#N/A</v>
      </c>
      <c r="AF299">
        <v>60185.1</v>
      </c>
      <c r="AG299" s="1">
        <v>127358.06990123</v>
      </c>
      <c r="AH299" s="1">
        <v>71.853581156430195</v>
      </c>
      <c r="AI299">
        <v>34.094197143804998</v>
      </c>
      <c r="AJ299">
        <v>43.009875736306903</v>
      </c>
      <c r="AK299">
        <v>1.665</v>
      </c>
      <c r="AL299">
        <v>1.06609135</v>
      </c>
      <c r="AM299">
        <v>1.2928833</v>
      </c>
      <c r="AN299">
        <v>96.245720410514295</v>
      </c>
      <c r="AO299" s="1">
        <v>0.67395066591886199</v>
      </c>
      <c r="AP299">
        <v>1871.3031449145001</v>
      </c>
      <c r="AQ299" s="1">
        <v>2794.5989090230401</v>
      </c>
      <c r="AR299" s="1">
        <v>9460.5737672673404</v>
      </c>
      <c r="AS299" s="1">
        <v>1141.4252296300101</v>
      </c>
      <c r="AT299">
        <v>441.97253993053999</v>
      </c>
      <c r="AU299">
        <v>15709.873590765401</v>
      </c>
      <c r="AV299" s="1">
        <v>3137.3407005198401</v>
      </c>
      <c r="AW299" s="1">
        <v>0.19394127987500001</v>
      </c>
      <c r="AX299">
        <v>11041.237138550499</v>
      </c>
      <c r="AY299" s="1">
        <v>0.65964644568499997</v>
      </c>
      <c r="AZ299">
        <v>1518.0507120167799</v>
      </c>
      <c r="BA299">
        <v>9.3129260529999994E-2</v>
      </c>
      <c r="BB299">
        <v>879.93147175571005</v>
      </c>
      <c r="BC299" s="1">
        <v>5.3283013905000003E-2</v>
      </c>
      <c r="BD299">
        <v>16576.560022842801</v>
      </c>
      <c r="BE299" s="1">
        <v>0.59662227412104196</v>
      </c>
      <c r="BF299">
        <v>0.23094217506254999</v>
      </c>
      <c r="BG299">
        <v>0.12655118185414799</v>
      </c>
      <c r="BH299">
        <v>2.97542189799186E-2</v>
      </c>
      <c r="BI299">
        <v>1.6130149982341802E-2</v>
      </c>
    </row>
    <row r="300" spans="1:61" x14ac:dyDescent="0.35">
      <c r="A300" t="s">
        <v>1549</v>
      </c>
      <c r="B300" t="s">
        <v>923</v>
      </c>
      <c r="C300">
        <v>31.95</v>
      </c>
      <c r="D300">
        <v>34.2078011484939</v>
      </c>
      <c r="E300">
        <v>805.86327630000005</v>
      </c>
      <c r="F300" t="e">
        <v>#N/A</v>
      </c>
      <c r="G300">
        <v>2.6741898907999599E-2</v>
      </c>
      <c r="H300" t="e">
        <v>#N/A</v>
      </c>
      <c r="I300">
        <v>5.3845800574708197E-2</v>
      </c>
      <c r="J300">
        <v>0.88342010727584197</v>
      </c>
      <c r="K300">
        <v>4.9355691414334102E-2</v>
      </c>
      <c r="L300">
        <v>0.51388008933054496</v>
      </c>
      <c r="M300">
        <v>3.3216925805897503E-2</v>
      </c>
      <c r="N300">
        <v>0.162501215806133</v>
      </c>
      <c r="O300">
        <v>63555.347685089502</v>
      </c>
      <c r="P300" s="1">
        <v>0.19582218744560601</v>
      </c>
      <c r="Q300">
        <v>0.193651577212967</v>
      </c>
      <c r="R300">
        <v>0.61052623534142703</v>
      </c>
      <c r="S300">
        <v>9.2044999999999995</v>
      </c>
      <c r="T300">
        <v>81249.006217876493</v>
      </c>
      <c r="U300" s="1">
        <v>91.142039753869497</v>
      </c>
      <c r="V300">
        <v>292199.706587711</v>
      </c>
      <c r="W300" s="1">
        <v>0.76202621642450197</v>
      </c>
      <c r="X300">
        <v>0.149435729981235</v>
      </c>
      <c r="Y300">
        <v>8.8538053594262603E-2</v>
      </c>
      <c r="Z300">
        <v>0.237973783575498</v>
      </c>
      <c r="AA300">
        <v>292.19970658771098</v>
      </c>
      <c r="AB300">
        <v>7438.9876450710199</v>
      </c>
      <c r="AC300" s="1">
        <v>752.92708370269804</v>
      </c>
      <c r="AD300">
        <v>223298.531477896</v>
      </c>
      <c r="AE300" s="1" t="e">
        <v>#N/A</v>
      </c>
      <c r="AF300">
        <v>39682.449999999997</v>
      </c>
      <c r="AG300" s="1">
        <v>64625.113912750101</v>
      </c>
      <c r="AH300" s="1">
        <v>44.118139238193599</v>
      </c>
      <c r="AI300">
        <v>23.482315806407598</v>
      </c>
      <c r="AJ300">
        <v>29.232141570779099</v>
      </c>
      <c r="AK300">
        <v>1.57</v>
      </c>
      <c r="AL300">
        <v>0.8150271</v>
      </c>
      <c r="AM300">
        <v>1.2960407</v>
      </c>
      <c r="AN300">
        <v>1225.1908756518401</v>
      </c>
      <c r="AO300" s="1">
        <v>1.1762611332695001</v>
      </c>
      <c r="AP300">
        <v>2316.5969129269001</v>
      </c>
      <c r="AQ300" s="1">
        <v>3081.53541457136</v>
      </c>
      <c r="AR300" s="1">
        <v>9235.1062269029298</v>
      </c>
      <c r="AS300" s="1">
        <v>1035.5912125095199</v>
      </c>
      <c r="AT300">
        <v>562.83826520064804</v>
      </c>
      <c r="AU300">
        <v>16231.6680321114</v>
      </c>
      <c r="AV300" s="1">
        <v>8131.1239456376197</v>
      </c>
      <c r="AW300" s="1">
        <v>0.43725835766499999</v>
      </c>
      <c r="AX300">
        <v>7730.8159648629298</v>
      </c>
      <c r="AY300" s="1">
        <v>0.38344062559999997</v>
      </c>
      <c r="AZ300">
        <v>1652.10810995064</v>
      </c>
      <c r="BA300">
        <v>8.1505831409999993E-2</v>
      </c>
      <c r="BB300">
        <v>1839.93256871331</v>
      </c>
      <c r="BC300" s="1">
        <v>9.7795185320000005E-2</v>
      </c>
      <c r="BD300">
        <v>19353.980589164501</v>
      </c>
      <c r="BE300" s="1">
        <v>0.54210384078254503</v>
      </c>
      <c r="BF300">
        <v>0.22620860933012199</v>
      </c>
      <c r="BG300">
        <v>0.16509518367211401</v>
      </c>
      <c r="BH300">
        <v>3.5454591160349699E-2</v>
      </c>
      <c r="BI300">
        <v>3.1137775054869098E-2</v>
      </c>
    </row>
    <row r="301" spans="1:61" x14ac:dyDescent="0.35">
      <c r="A301" t="s">
        <v>1550</v>
      </c>
      <c r="B301" t="s">
        <v>924</v>
      </c>
      <c r="C301">
        <v>64.25</v>
      </c>
      <c r="D301">
        <v>10.1477978364415</v>
      </c>
      <c r="E301">
        <v>598.15034315000003</v>
      </c>
      <c r="F301" t="e">
        <v>#N/A</v>
      </c>
      <c r="G301" t="e">
        <v>#N/A</v>
      </c>
      <c r="H301" t="e">
        <v>#N/A</v>
      </c>
      <c r="I301">
        <v>2.76749629127639E-2</v>
      </c>
      <c r="J301">
        <v>0.94521600169739795</v>
      </c>
      <c r="K301">
        <v>2.9434736054848001E-2</v>
      </c>
      <c r="L301">
        <v>0.35808211168402698</v>
      </c>
      <c r="M301" t="e">
        <v>#N/A</v>
      </c>
      <c r="N301">
        <v>0.145899924499308</v>
      </c>
      <c r="O301">
        <v>63073.878990076999</v>
      </c>
      <c r="P301" s="1">
        <v>0.22023714598027999</v>
      </c>
      <c r="Q301">
        <v>0.183731606733573</v>
      </c>
      <c r="R301">
        <v>0.59603124728614698</v>
      </c>
      <c r="S301">
        <v>6.8064999999999998</v>
      </c>
      <c r="T301">
        <v>83971.316607752</v>
      </c>
      <c r="U301" s="1">
        <v>94.223308182590202</v>
      </c>
      <c r="V301">
        <v>296461.823899707</v>
      </c>
      <c r="W301" s="1">
        <v>0.78740084136168498</v>
      </c>
      <c r="X301">
        <v>5.2056867542687998E-2</v>
      </c>
      <c r="Y301">
        <v>0.16054229109562701</v>
      </c>
      <c r="Z301">
        <v>0.21259915863831499</v>
      </c>
      <c r="AA301">
        <v>296.46182389970699</v>
      </c>
      <c r="AB301">
        <v>8029.5650180356097</v>
      </c>
      <c r="AC301" s="1">
        <v>627.86286486744996</v>
      </c>
      <c r="AD301">
        <v>230564.71613720001</v>
      </c>
      <c r="AE301" s="1" t="e">
        <v>#N/A</v>
      </c>
      <c r="AF301">
        <v>43021.025000000001</v>
      </c>
      <c r="AG301" s="1">
        <v>70559.820527615695</v>
      </c>
      <c r="AH301" s="1">
        <v>37.708737941177297</v>
      </c>
      <c r="AI301">
        <v>21.3289986610623</v>
      </c>
      <c r="AJ301">
        <v>24.471234950395498</v>
      </c>
      <c r="AK301">
        <v>1.6779999999999999</v>
      </c>
      <c r="AL301">
        <v>0.93285390000000001</v>
      </c>
      <c r="AM301">
        <v>1.2193285</v>
      </c>
      <c r="AN301">
        <v>2070.4996225181198</v>
      </c>
      <c r="AO301" s="1">
        <v>1.31405511894003</v>
      </c>
      <c r="AP301">
        <v>2497.57815167846</v>
      </c>
      <c r="AQ301" s="1">
        <v>3519.0414570637399</v>
      </c>
      <c r="AR301" s="1">
        <v>9326.7434409873294</v>
      </c>
      <c r="AS301" s="1">
        <v>912.98597143994596</v>
      </c>
      <c r="AT301">
        <v>422.21092563393802</v>
      </c>
      <c r="AU301">
        <v>16678.559946803402</v>
      </c>
      <c r="AV301" s="1">
        <v>8602.9260696228393</v>
      </c>
      <c r="AW301" s="1">
        <v>0.452341485095</v>
      </c>
      <c r="AX301">
        <v>8272.9122447472091</v>
      </c>
      <c r="AY301" s="1">
        <v>0.40471692665999998</v>
      </c>
      <c r="AZ301">
        <v>1571.1371571575401</v>
      </c>
      <c r="BA301">
        <v>7.9971643194999997E-2</v>
      </c>
      <c r="BB301">
        <v>1215.90032927211</v>
      </c>
      <c r="BC301" s="1">
        <v>6.2969945025000001E-2</v>
      </c>
      <c r="BD301">
        <v>19662.875800799698</v>
      </c>
      <c r="BE301" s="1">
        <v>0.53668780888281298</v>
      </c>
      <c r="BF301">
        <v>0.23750138138457499</v>
      </c>
      <c r="BG301">
        <v>0.165590331728032</v>
      </c>
      <c r="BH301">
        <v>3.8611323565836901E-2</v>
      </c>
      <c r="BI301">
        <v>2.1609154438743599E-2</v>
      </c>
    </row>
    <row r="302" spans="1:61" x14ac:dyDescent="0.35">
      <c r="A302" t="s">
        <v>1551</v>
      </c>
      <c r="B302" t="s">
        <v>925</v>
      </c>
      <c r="C302">
        <v>129.80000000000001</v>
      </c>
      <c r="D302">
        <v>8.5660750602366793</v>
      </c>
      <c r="E302">
        <v>983.62507085000004</v>
      </c>
      <c r="F302">
        <v>2.37136802801345E-2</v>
      </c>
      <c r="G302">
        <v>1.3400152281888801E-2</v>
      </c>
      <c r="H302" t="e">
        <v>#N/A</v>
      </c>
      <c r="I302">
        <v>2.3571570516856301E-2</v>
      </c>
      <c r="J302">
        <v>0.94262201218818698</v>
      </c>
      <c r="K302">
        <v>2.6216289147593299E-2</v>
      </c>
      <c r="L302">
        <v>0.48117406142271402</v>
      </c>
      <c r="M302">
        <v>1.6871947638235699E-2</v>
      </c>
      <c r="N302">
        <v>0.160241416615542</v>
      </c>
      <c r="O302">
        <v>63081.419961450498</v>
      </c>
      <c r="P302" s="1">
        <v>0.237225681142989</v>
      </c>
      <c r="Q302">
        <v>0.14994644613396299</v>
      </c>
      <c r="R302">
        <v>0.61282787272304795</v>
      </c>
      <c r="S302">
        <v>10.210000000000001</v>
      </c>
      <c r="T302">
        <v>81667.347753978</v>
      </c>
      <c r="U302" s="1">
        <v>102.811709513986</v>
      </c>
      <c r="V302">
        <v>255165.02602142101</v>
      </c>
      <c r="W302" s="1">
        <v>0.77383468915341602</v>
      </c>
      <c r="X302">
        <v>6.4754124908164595E-2</v>
      </c>
      <c r="Y302">
        <v>0.16141118593841899</v>
      </c>
      <c r="Z302">
        <v>0.22616531084658401</v>
      </c>
      <c r="AA302">
        <v>255.165026021421</v>
      </c>
      <c r="AB302">
        <v>6507.2928404495196</v>
      </c>
      <c r="AC302" s="1">
        <v>567.21293041301601</v>
      </c>
      <c r="AD302" s="1">
        <v>196611.56444078201</v>
      </c>
      <c r="AE302" s="1" t="e">
        <v>#N/A</v>
      </c>
      <c r="AF302">
        <v>40417.574999999997</v>
      </c>
      <c r="AG302" s="1">
        <v>65130.015397265401</v>
      </c>
      <c r="AH302" s="1">
        <v>31.834936596140999</v>
      </c>
      <c r="AI302">
        <v>21.282647851992799</v>
      </c>
      <c r="AJ302">
        <v>22.803294306543201</v>
      </c>
      <c r="AK302">
        <v>1.1695</v>
      </c>
      <c r="AL302">
        <v>0.68559219999999998</v>
      </c>
      <c r="AM302">
        <v>1.0052049000000001</v>
      </c>
      <c r="AN302">
        <v>1187.3604749879</v>
      </c>
      <c r="AO302" s="1">
        <v>1.2228367824672499</v>
      </c>
      <c r="AP302">
        <v>2171.9169790983701</v>
      </c>
      <c r="AQ302" s="1">
        <v>3356.7773433504499</v>
      </c>
      <c r="AR302" s="1">
        <v>8897.9834428745398</v>
      </c>
      <c r="AS302" s="1">
        <v>796.57447077109498</v>
      </c>
      <c r="AT302" s="1">
        <v>530.57322272549595</v>
      </c>
      <c r="AU302">
        <v>15753.82545882</v>
      </c>
      <c r="AV302" s="1">
        <v>8495.6389588723105</v>
      </c>
      <c r="AW302" s="1">
        <v>0.474315723385</v>
      </c>
      <c r="AX302">
        <v>6361.1526500802202</v>
      </c>
      <c r="AY302" s="1">
        <v>0.34625454378999998</v>
      </c>
      <c r="AZ302">
        <v>1578.5369767678101</v>
      </c>
      <c r="BA302" s="1">
        <v>8.5154341369999997E-2</v>
      </c>
      <c r="BB302">
        <v>1719.2268003199699</v>
      </c>
      <c r="BC302" s="1">
        <v>9.4275391469999997E-2</v>
      </c>
      <c r="BD302">
        <v>18154.555386040302</v>
      </c>
      <c r="BE302" s="1">
        <v>0.53155412860255802</v>
      </c>
      <c r="BF302">
        <v>0.24192968139113999</v>
      </c>
      <c r="BG302">
        <v>0.156592004777106</v>
      </c>
      <c r="BH302">
        <v>4.78931247361125E-2</v>
      </c>
      <c r="BI302">
        <v>2.2031060493083999E-2</v>
      </c>
    </row>
    <row r="303" spans="1:61" x14ac:dyDescent="0.35">
      <c r="A303" t="s">
        <v>1552</v>
      </c>
      <c r="B303" t="s">
        <v>926</v>
      </c>
      <c r="C303">
        <v>22.85</v>
      </c>
      <c r="D303">
        <v>208.93206513230299</v>
      </c>
      <c r="E303">
        <v>3888.9807879</v>
      </c>
      <c r="F303">
        <v>1.6474006611763702E-2</v>
      </c>
      <c r="G303">
        <v>0.112902482582194</v>
      </c>
      <c r="H303">
        <v>2.4642017818117699E-3</v>
      </c>
      <c r="I303">
        <v>9.1072207940905106E-2</v>
      </c>
      <c r="J303">
        <v>0.68368570143338103</v>
      </c>
      <c r="K303">
        <v>9.5035957129681006E-2</v>
      </c>
      <c r="L303">
        <v>0.64553620159791503</v>
      </c>
      <c r="M303">
        <v>2.9331938833980699E-2</v>
      </c>
      <c r="N303">
        <v>0.180649542381082</v>
      </c>
      <c r="O303">
        <v>70225.846355471003</v>
      </c>
      <c r="P303" s="1">
        <v>0.206522325970693</v>
      </c>
      <c r="Q303">
        <v>0.17900958464894501</v>
      </c>
      <c r="R303">
        <v>0.61446808938036201</v>
      </c>
      <c r="S303">
        <v>28.571000000000002</v>
      </c>
      <c r="T303">
        <v>96958.694370616999</v>
      </c>
      <c r="U303" s="1">
        <v>138.214673543815</v>
      </c>
      <c r="V303">
        <v>207510.40540966499</v>
      </c>
      <c r="W303" s="1">
        <v>0.74221096560533695</v>
      </c>
      <c r="X303">
        <v>0.212879845622024</v>
      </c>
      <c r="Y303">
        <v>4.49091887726389E-2</v>
      </c>
      <c r="Z303">
        <v>0.257789034394663</v>
      </c>
      <c r="AA303">
        <v>207.510405409665</v>
      </c>
      <c r="AB303">
        <v>6262.6930794910804</v>
      </c>
      <c r="AC303" s="1">
        <v>667.74012402446101</v>
      </c>
      <c r="AD303">
        <v>142866.15074621499</v>
      </c>
      <c r="AE303" s="1" t="e">
        <v>#N/A</v>
      </c>
      <c r="AF303">
        <v>38047.474999999999</v>
      </c>
      <c r="AG303" s="1">
        <v>58894.168329589702</v>
      </c>
      <c r="AH303" s="1">
        <v>56.0282232976896</v>
      </c>
      <c r="AI303">
        <v>27.4502195192158</v>
      </c>
      <c r="AJ303">
        <v>33.832004793105597</v>
      </c>
      <c r="AK303">
        <v>1.5714999999999999</v>
      </c>
      <c r="AL303">
        <v>0.97499634999999996</v>
      </c>
      <c r="AM303">
        <v>1.2714851</v>
      </c>
      <c r="AN303">
        <v>512.53882645836597</v>
      </c>
      <c r="AO303" s="1">
        <v>1.03435935796012</v>
      </c>
      <c r="AP303">
        <v>1857.2247741384199</v>
      </c>
      <c r="AQ303" s="1">
        <v>2780.3745931625999</v>
      </c>
      <c r="AR303" s="1">
        <v>8977.3770493573102</v>
      </c>
      <c r="AS303" s="1">
        <v>1086.28325548776</v>
      </c>
      <c r="AT303">
        <v>478.01347499786101</v>
      </c>
      <c r="AU303">
        <v>15179.273147144</v>
      </c>
      <c r="AV303" s="1">
        <v>7465.0882040301003</v>
      </c>
      <c r="AW303" s="1">
        <v>0.445685126145</v>
      </c>
      <c r="AX303">
        <v>5875.3620590243299</v>
      </c>
      <c r="AY303" s="1">
        <v>0.35373229667</v>
      </c>
      <c r="AZ303">
        <v>1150.08398761116</v>
      </c>
      <c r="BA303">
        <v>6.8872996660000005E-2</v>
      </c>
      <c r="BB303">
        <v>2230.93594649839</v>
      </c>
      <c r="BC303" s="1">
        <v>0.13170958053000001</v>
      </c>
      <c r="BD303">
        <v>16721.470197163999</v>
      </c>
      <c r="BE303" s="1">
        <v>0.57037146925041904</v>
      </c>
      <c r="BF303">
        <v>0.23009744966139301</v>
      </c>
      <c r="BG303">
        <v>0.149934628834409</v>
      </c>
      <c r="BH303">
        <v>3.3346613832252403E-2</v>
      </c>
      <c r="BI303">
        <v>1.62498384215259E-2</v>
      </c>
    </row>
    <row r="304" spans="1:61" x14ac:dyDescent="0.35">
      <c r="A304" t="s">
        <v>1553</v>
      </c>
      <c r="B304" t="s">
        <v>927</v>
      </c>
      <c r="C304">
        <v>16.2777777777778</v>
      </c>
      <c r="D304">
        <v>383.90011362032402</v>
      </c>
      <c r="E304">
        <v>2829.2811133888899</v>
      </c>
      <c r="F304">
        <v>6.8432044889052399E-2</v>
      </c>
      <c r="G304">
        <v>5.09651545741205E-2</v>
      </c>
      <c r="H304">
        <v>2.6203096960630201E-3</v>
      </c>
      <c r="I304">
        <v>4.1984670285211197E-2</v>
      </c>
      <c r="J304">
        <v>0.78170490078846999</v>
      </c>
      <c r="K304">
        <v>5.5673570778383898E-2</v>
      </c>
      <c r="L304">
        <v>0.109583613676092</v>
      </c>
      <c r="M304">
        <v>2.4214740304686001E-2</v>
      </c>
      <c r="N304">
        <v>0.12095374752595101</v>
      </c>
      <c r="O304">
        <v>87518.465982766094</v>
      </c>
      <c r="P304" s="1">
        <v>0.14088626987560199</v>
      </c>
      <c r="Q304">
        <v>0.16498599739987799</v>
      </c>
      <c r="R304">
        <v>0.694127732724521</v>
      </c>
      <c r="S304">
        <v>22.6794444444444</v>
      </c>
      <c r="T304">
        <v>107104.802680311</v>
      </c>
      <c r="U304" s="1">
        <v>123.113831876652</v>
      </c>
      <c r="V304">
        <v>421872.29795849399</v>
      </c>
      <c r="W304" s="1">
        <v>0.85940218666742096</v>
      </c>
      <c r="X304">
        <v>0.115629153021091</v>
      </c>
      <c r="Y304">
        <v>2.4968660311488099E-2</v>
      </c>
      <c r="Z304">
        <v>0.14059781333257901</v>
      </c>
      <c r="AA304">
        <v>421.87229795849402</v>
      </c>
      <c r="AB304">
        <v>15375.773506269399</v>
      </c>
      <c r="AC304" s="1">
        <v>1448.4092979976399</v>
      </c>
      <c r="AD304">
        <v>358275.04427269299</v>
      </c>
      <c r="AE304" s="1" t="e">
        <v>#N/A</v>
      </c>
      <c r="AF304">
        <v>77653.25</v>
      </c>
      <c r="AG304" s="1">
        <v>224908.52854740899</v>
      </c>
      <c r="AH304" s="1">
        <v>93.736073737696998</v>
      </c>
      <c r="AI304">
        <v>35.984621692282097</v>
      </c>
      <c r="AJ304">
        <v>50.2023376781951</v>
      </c>
      <c r="AK304">
        <v>2.0905555555555599</v>
      </c>
      <c r="AL304">
        <v>1.5425779444444401</v>
      </c>
      <c r="AM304">
        <v>1.6631090555555601</v>
      </c>
      <c r="AN304">
        <v>691.52366352992499</v>
      </c>
      <c r="AO304" s="1">
        <v>0.53241721346260995</v>
      </c>
      <c r="AP304">
        <v>2522.9380225816099</v>
      </c>
      <c r="AQ304" s="1">
        <v>2983.5251233228801</v>
      </c>
      <c r="AR304" s="1">
        <v>11351.617839057</v>
      </c>
      <c r="AS304" s="1">
        <v>1419.8782034037899</v>
      </c>
      <c r="AT304">
        <v>758.93203198673405</v>
      </c>
      <c r="AU304">
        <v>19036.891220352001</v>
      </c>
      <c r="AV304" s="1">
        <v>3228.06359809064</v>
      </c>
      <c r="AW304" s="1">
        <v>0.16989915316666701</v>
      </c>
      <c r="AX304">
        <v>13975.056741762801</v>
      </c>
      <c r="AY304" s="1">
        <v>0.69413201967222204</v>
      </c>
      <c r="AZ304">
        <v>2030.29808105336</v>
      </c>
      <c r="BA304">
        <v>0.100510478333333</v>
      </c>
      <c r="BB304">
        <v>700.988574974372</v>
      </c>
      <c r="BC304" s="1">
        <v>3.54583488166667E-2</v>
      </c>
      <c r="BD304">
        <v>19934.4069958812</v>
      </c>
      <c r="BE304" s="1">
        <v>0.59886083117034605</v>
      </c>
      <c r="BF304">
        <v>0.21949350205280299</v>
      </c>
      <c r="BG304">
        <v>0.13159289828797599</v>
      </c>
      <c r="BH304">
        <v>3.2384952543953398E-2</v>
      </c>
      <c r="BI304">
        <v>1.7667815944920801E-2</v>
      </c>
    </row>
    <row r="305" spans="1:61" x14ac:dyDescent="0.35">
      <c r="A305" t="s">
        <v>1554</v>
      </c>
      <c r="B305" t="s">
        <v>928</v>
      </c>
      <c r="C305">
        <v>70.5</v>
      </c>
      <c r="D305">
        <v>21.955804105240901</v>
      </c>
      <c r="E305">
        <v>1456.0857917000001</v>
      </c>
      <c r="F305">
        <v>9.2214034629258899E-3</v>
      </c>
      <c r="G305">
        <v>1.2405654660694401E-2</v>
      </c>
      <c r="H305" t="e">
        <v>#N/A</v>
      </c>
      <c r="I305">
        <v>3.1667536439559898E-2</v>
      </c>
      <c r="J305">
        <v>0.91550194263382401</v>
      </c>
      <c r="K305">
        <v>3.8743892897024103E-2</v>
      </c>
      <c r="L305">
        <v>0.417896793725196</v>
      </c>
      <c r="M305">
        <v>1.0289179609918399E-2</v>
      </c>
      <c r="N305">
        <v>0.15800605090500999</v>
      </c>
      <c r="O305">
        <v>65961.366991340998</v>
      </c>
      <c r="P305" s="1">
        <v>0.191671658269707</v>
      </c>
      <c r="Q305">
        <v>0.170278870485604</v>
      </c>
      <c r="R305">
        <v>0.63804947124468903</v>
      </c>
      <c r="S305">
        <v>11.8575</v>
      </c>
      <c r="T305">
        <v>90090.888543197507</v>
      </c>
      <c r="U305" s="1">
        <v>129.42072516547501</v>
      </c>
      <c r="V305">
        <v>286298.22415664</v>
      </c>
      <c r="W305" s="1">
        <v>0.79427178846176805</v>
      </c>
      <c r="X305">
        <v>0.103156391107637</v>
      </c>
      <c r="Y305">
        <v>0.102571820430595</v>
      </c>
      <c r="Z305">
        <v>0.20572821153823201</v>
      </c>
      <c r="AA305">
        <v>286.29822415664</v>
      </c>
      <c r="AB305">
        <v>7494.35575050228</v>
      </c>
      <c r="AC305" s="1">
        <v>718.03631679164903</v>
      </c>
      <c r="AD305">
        <v>229672.75877721299</v>
      </c>
      <c r="AE305" s="1" t="e">
        <v>#N/A</v>
      </c>
      <c r="AF305">
        <v>44201.7</v>
      </c>
      <c r="AG305" s="1">
        <v>75230.790664011205</v>
      </c>
      <c r="AH305" s="1">
        <v>42.662446726829998</v>
      </c>
      <c r="AI305">
        <v>23.610151807389201</v>
      </c>
      <c r="AJ305">
        <v>27.135961514805899</v>
      </c>
      <c r="AK305">
        <v>1.5740000000000001</v>
      </c>
      <c r="AL305">
        <v>1.0307884</v>
      </c>
      <c r="AM305">
        <v>1.2705145499999999</v>
      </c>
      <c r="AN305">
        <v>1087.3187253886799</v>
      </c>
      <c r="AO305" s="1">
        <v>1.00443500291163</v>
      </c>
      <c r="AP305">
        <v>1972.0181537497201</v>
      </c>
      <c r="AQ305" s="1">
        <v>3007.81990075043</v>
      </c>
      <c r="AR305" s="1">
        <v>8340.6490559348495</v>
      </c>
      <c r="AS305" s="1">
        <v>1007.2981109267701</v>
      </c>
      <c r="AT305">
        <v>391.54363425975299</v>
      </c>
      <c r="AU305">
        <v>14719.328855621499</v>
      </c>
      <c r="AV305" s="1">
        <v>6562.6859739076499</v>
      </c>
      <c r="AW305" s="1">
        <v>0.39603944937000002</v>
      </c>
      <c r="AX305">
        <v>7160.8699607931803</v>
      </c>
      <c r="AY305" s="1">
        <v>0.425825288405</v>
      </c>
      <c r="AZ305">
        <v>1429.8677401226901</v>
      </c>
      <c r="BA305">
        <v>8.5597457909999994E-2</v>
      </c>
      <c r="BB305">
        <v>1546.89882048552</v>
      </c>
      <c r="BC305" s="1">
        <v>9.2537804330000001E-2</v>
      </c>
      <c r="BD305">
        <v>16700.322495308999</v>
      </c>
      <c r="BE305" s="1">
        <v>0.54049474500606198</v>
      </c>
      <c r="BF305">
        <v>0.23256016851583</v>
      </c>
      <c r="BG305">
        <v>0.171382912572551</v>
      </c>
      <c r="BH305">
        <v>3.8543542111899802E-2</v>
      </c>
      <c r="BI305">
        <v>1.7018631793657799E-2</v>
      </c>
    </row>
    <row r="306" spans="1:61" x14ac:dyDescent="0.35">
      <c r="A306" t="s">
        <v>1922</v>
      </c>
      <c r="B306" t="s">
        <v>929</v>
      </c>
      <c r="C306">
        <v>49.1</v>
      </c>
      <c r="D306">
        <v>52.756613647125299</v>
      </c>
      <c r="E306">
        <v>2259.1911424499999</v>
      </c>
      <c r="F306">
        <v>9.97899731922724E-3</v>
      </c>
      <c r="G306">
        <v>2.6979547381401101E-2</v>
      </c>
      <c r="H306">
        <v>5.6960136252813404E-3</v>
      </c>
      <c r="I306">
        <v>7.0099066690346198E-2</v>
      </c>
      <c r="J306">
        <v>0.83750039769870099</v>
      </c>
      <c r="K306">
        <v>5.6114348732098397E-2</v>
      </c>
      <c r="L306">
        <v>0.48472882221980002</v>
      </c>
      <c r="M306">
        <v>1.7300797415781399E-2</v>
      </c>
      <c r="N306">
        <v>0.16493300552814</v>
      </c>
      <c r="O306">
        <v>68518.605637271001</v>
      </c>
      <c r="P306" s="1">
        <v>0.195420070348406</v>
      </c>
      <c r="Q306">
        <v>0.165266846566439</v>
      </c>
      <c r="R306">
        <v>0.639313083085155</v>
      </c>
      <c r="S306">
        <v>17.132999999999999</v>
      </c>
      <c r="T306">
        <v>92905.543934315996</v>
      </c>
      <c r="U306" s="1">
        <v>134.548595464756</v>
      </c>
      <c r="V306">
        <v>223014.58163712599</v>
      </c>
      <c r="W306" s="1">
        <v>0.75155917095435798</v>
      </c>
      <c r="X306">
        <v>0.16334276089643701</v>
      </c>
      <c r="Y306">
        <v>8.50980681492048E-2</v>
      </c>
      <c r="Z306">
        <v>0.24844082904564199</v>
      </c>
      <c r="AA306">
        <v>223.01458163712601</v>
      </c>
      <c r="AB306">
        <v>6496.3513022437401</v>
      </c>
      <c r="AC306" s="1">
        <v>652.89136724309697</v>
      </c>
      <c r="AD306">
        <v>169965.660237734</v>
      </c>
      <c r="AE306" s="1" t="e">
        <v>#N/A</v>
      </c>
      <c r="AF306">
        <v>41289.9</v>
      </c>
      <c r="AG306" s="1">
        <v>66212.7596519996</v>
      </c>
      <c r="AH306" s="1">
        <v>47.5199276737711</v>
      </c>
      <c r="AI306">
        <v>25.701130135560401</v>
      </c>
      <c r="AJ306">
        <v>33.554532000627198</v>
      </c>
      <c r="AK306">
        <v>2.121</v>
      </c>
      <c r="AL306">
        <v>1.4911393500000001</v>
      </c>
      <c r="AM306">
        <v>1.9001679499999999</v>
      </c>
      <c r="AN306">
        <v>611.48048342941195</v>
      </c>
      <c r="AO306" s="1">
        <v>0.95405996177983599</v>
      </c>
      <c r="AP306">
        <v>1792.8127287883899</v>
      </c>
      <c r="AQ306" s="1">
        <v>2772.1156516803699</v>
      </c>
      <c r="AR306" s="1">
        <v>8420.6854507554508</v>
      </c>
      <c r="AS306" s="1">
        <v>993.84294674240004</v>
      </c>
      <c r="AT306">
        <v>483.73752053435402</v>
      </c>
      <c r="AU306">
        <v>14463.194298500999</v>
      </c>
      <c r="AV306" s="1">
        <v>6498.0191937830696</v>
      </c>
      <c r="AW306" s="1">
        <v>0.42026065541000002</v>
      </c>
      <c r="AX306">
        <v>6245.1291634453301</v>
      </c>
      <c r="AY306" s="1">
        <v>0.40044270579000002</v>
      </c>
      <c r="AZ306">
        <v>1217.4453137760499</v>
      </c>
      <c r="BA306">
        <v>7.8085077934999997E-2</v>
      </c>
      <c r="BB306">
        <v>1560.4570819544001</v>
      </c>
      <c r="BC306" s="1">
        <v>0.10121156086499999</v>
      </c>
      <c r="BD306">
        <v>15521.050752958899</v>
      </c>
      <c r="BE306" s="1">
        <v>0.56204236020298604</v>
      </c>
      <c r="BF306">
        <v>0.23805323925881899</v>
      </c>
      <c r="BG306">
        <v>0.15161998619800299</v>
      </c>
      <c r="BH306">
        <v>3.3360361681920199E-2</v>
      </c>
      <c r="BI306">
        <v>1.4924052658272E-2</v>
      </c>
    </row>
    <row r="307" spans="1:61" x14ac:dyDescent="0.35">
      <c r="A307" t="s">
        <v>1555</v>
      </c>
      <c r="B307" t="s">
        <v>930</v>
      </c>
      <c r="C307">
        <v>38.6</v>
      </c>
      <c r="D307">
        <v>77.519566746148698</v>
      </c>
      <c r="E307">
        <v>2107.6302133499998</v>
      </c>
      <c r="F307">
        <v>1.2615734871260499E-2</v>
      </c>
      <c r="G307">
        <v>4.2326454447403301E-2</v>
      </c>
      <c r="H307" t="e">
        <v>#N/A</v>
      </c>
      <c r="I307">
        <v>7.2845761226073405E-2</v>
      </c>
      <c r="J307">
        <v>0.79735865944823603</v>
      </c>
      <c r="K307">
        <v>7.6473928500105606E-2</v>
      </c>
      <c r="L307">
        <v>0.60495547125018401</v>
      </c>
      <c r="M307">
        <v>2.6450472388208201E-2</v>
      </c>
      <c r="N307">
        <v>0.180934364834482</v>
      </c>
      <c r="O307">
        <v>68235.705018812499</v>
      </c>
      <c r="P307" s="1">
        <v>0.206405877388814</v>
      </c>
      <c r="Q307">
        <v>0.146441181281947</v>
      </c>
      <c r="R307">
        <v>0.64715294132923895</v>
      </c>
      <c r="S307">
        <v>17.857500000000002</v>
      </c>
      <c r="T307">
        <v>91094.091873059995</v>
      </c>
      <c r="U307" s="1">
        <v>121.96239836807599</v>
      </c>
      <c r="V307">
        <v>207052.57874649201</v>
      </c>
      <c r="W307" s="1">
        <v>0.72343430595695002</v>
      </c>
      <c r="X307">
        <v>0.19602570525958099</v>
      </c>
      <c r="Y307">
        <v>8.0539988783469005E-2</v>
      </c>
      <c r="Z307">
        <v>0.27656569404304998</v>
      </c>
      <c r="AA307">
        <v>207.052578746492</v>
      </c>
      <c r="AB307">
        <v>5685.247761783</v>
      </c>
      <c r="AC307" s="1">
        <v>594.53904757942405</v>
      </c>
      <c r="AD307">
        <v>148806.547749244</v>
      </c>
      <c r="AE307" s="1" t="e">
        <v>#N/A</v>
      </c>
      <c r="AF307">
        <v>38021.175000000003</v>
      </c>
      <c r="AG307" s="1">
        <v>58047.856137030598</v>
      </c>
      <c r="AH307" s="1">
        <v>45.097218007174597</v>
      </c>
      <c r="AI307">
        <v>24.483111855305701</v>
      </c>
      <c r="AJ307">
        <v>29.562957489796599</v>
      </c>
      <c r="AK307">
        <v>2.085</v>
      </c>
      <c r="AL307">
        <v>1.1333167500000001</v>
      </c>
      <c r="AM307">
        <v>1.6487502999999999</v>
      </c>
      <c r="AN307">
        <v>484.82098526680397</v>
      </c>
      <c r="AO307">
        <v>0.95769797068371298</v>
      </c>
      <c r="AP307">
        <v>1910.0468421268699</v>
      </c>
      <c r="AQ307" s="1">
        <v>2714.2417362421002</v>
      </c>
      <c r="AR307" s="1">
        <v>9005.5873809844597</v>
      </c>
      <c r="AS307" s="1">
        <v>1040.3434206705899</v>
      </c>
      <c r="AT307">
        <v>463.04192750567199</v>
      </c>
      <c r="AU307">
        <v>15133.261307529699</v>
      </c>
      <c r="AV307" s="1">
        <v>7791.7822283854202</v>
      </c>
      <c r="AW307" s="1">
        <v>0.47515813955000002</v>
      </c>
      <c r="AX307">
        <v>5393.8412990683601</v>
      </c>
      <c r="AY307" s="1">
        <v>0.32530317664500003</v>
      </c>
      <c r="AZ307">
        <v>1149.0047326700601</v>
      </c>
      <c r="BA307">
        <v>6.8572141409999995E-2</v>
      </c>
      <c r="BB307">
        <v>2189.8548597128502</v>
      </c>
      <c r="BC307" s="1">
        <v>0.130966542385</v>
      </c>
      <c r="BD307">
        <v>16524.483119836699</v>
      </c>
      <c r="BE307" s="1">
        <v>0.54225698189548699</v>
      </c>
      <c r="BF307">
        <v>0.23129949520937099</v>
      </c>
      <c r="BG307">
        <v>0.17363079934072301</v>
      </c>
      <c r="BH307">
        <v>3.5237093368787199E-2</v>
      </c>
      <c r="BI307">
        <v>1.7575630185631699E-2</v>
      </c>
    </row>
    <row r="308" spans="1:61" x14ac:dyDescent="0.35">
      <c r="A308" t="s">
        <v>1556</v>
      </c>
      <c r="B308" t="s">
        <v>931</v>
      </c>
      <c r="C308">
        <v>105.7</v>
      </c>
      <c r="D308">
        <v>9.8215146603892194</v>
      </c>
      <c r="E308">
        <v>981.20915924999997</v>
      </c>
      <c r="F308">
        <v>1.52601722783523E-2</v>
      </c>
      <c r="G308">
        <v>1.2830060259995E-2</v>
      </c>
      <c r="H308" t="e">
        <v>#N/A</v>
      </c>
      <c r="I308">
        <v>4.2652374735452102E-2</v>
      </c>
      <c r="J308">
        <v>0.91462099951620401</v>
      </c>
      <c r="K308">
        <v>3.3217181181899903E-2</v>
      </c>
      <c r="L308">
        <v>0.425137617424239</v>
      </c>
      <c r="M308">
        <v>2.65455640027175E-2</v>
      </c>
      <c r="N308">
        <v>0.159166179439615</v>
      </c>
      <c r="O308">
        <v>63651.699781518997</v>
      </c>
      <c r="P308" s="1">
        <v>0.232033856071033</v>
      </c>
      <c r="Q308">
        <v>0.174671900266374</v>
      </c>
      <c r="R308">
        <v>0.59329424366259298</v>
      </c>
      <c r="S308">
        <v>11.057</v>
      </c>
      <c r="T308">
        <v>75111.099366226001</v>
      </c>
      <c r="U308" s="1">
        <v>92.213038095519906</v>
      </c>
      <c r="V308">
        <v>254944.65192619301</v>
      </c>
      <c r="W308" s="1">
        <v>0.81953989200532795</v>
      </c>
      <c r="X308">
        <v>5.6277438064884597E-2</v>
      </c>
      <c r="Y308">
        <v>0.12418266992978701</v>
      </c>
      <c r="Z308">
        <v>0.18046010799467199</v>
      </c>
      <c r="AA308">
        <v>254.94465192619299</v>
      </c>
      <c r="AB308">
        <v>5987.2794965026196</v>
      </c>
      <c r="AC308" s="1">
        <v>606.12891819754498</v>
      </c>
      <c r="AD308">
        <v>196491.833670505</v>
      </c>
      <c r="AE308" s="1" t="e">
        <v>#N/A</v>
      </c>
      <c r="AF308">
        <v>43458.775000000001</v>
      </c>
      <c r="AG308" s="1">
        <v>67835.578927814902</v>
      </c>
      <c r="AH308" s="1">
        <v>34.696101848506302</v>
      </c>
      <c r="AI308">
        <v>21.145068672580901</v>
      </c>
      <c r="AJ308">
        <v>24.519154316833301</v>
      </c>
      <c r="AK308">
        <v>1.5674999999999999</v>
      </c>
      <c r="AL308">
        <v>0.78984125000000005</v>
      </c>
      <c r="AM308">
        <v>1.1775496000000001</v>
      </c>
      <c r="AN308">
        <v>1745.6154557994901</v>
      </c>
      <c r="AO308" s="1">
        <v>1.2588779293107799</v>
      </c>
      <c r="AP308">
        <v>2135.8367465167598</v>
      </c>
      <c r="AQ308" s="1">
        <v>3317.58560293647</v>
      </c>
      <c r="AR308" s="1">
        <v>8609.9182667046207</v>
      </c>
      <c r="AS308" s="1">
        <v>976.47074432843101</v>
      </c>
      <c r="AT308">
        <v>378.70573768167799</v>
      </c>
      <c r="AU308">
        <v>15418.517098168</v>
      </c>
      <c r="AV308" s="1">
        <v>7916.6996030302098</v>
      </c>
      <c r="AW308" s="1">
        <v>0.45796547368500001</v>
      </c>
      <c r="AX308">
        <v>6590.1476552911299</v>
      </c>
      <c r="AY308" s="1">
        <v>0.37480322846500003</v>
      </c>
      <c r="AZ308">
        <v>1531.9770240888199</v>
      </c>
      <c r="BA308">
        <v>8.7735367839999995E-2</v>
      </c>
      <c r="BB308">
        <v>1396.14391460809</v>
      </c>
      <c r="BC308" s="1">
        <v>7.9495930005000007E-2</v>
      </c>
      <c r="BD308">
        <v>17434.968197018199</v>
      </c>
      <c r="BE308" s="1">
        <v>0.55324080452306801</v>
      </c>
      <c r="BF308">
        <v>0.232371764096716</v>
      </c>
      <c r="BG308">
        <v>0.15297583904244499</v>
      </c>
      <c r="BH308">
        <v>4.29696795867789E-2</v>
      </c>
      <c r="BI308">
        <v>1.8441912750991999E-2</v>
      </c>
    </row>
    <row r="309" spans="1:61" x14ac:dyDescent="0.35">
      <c r="A309" t="s">
        <v>1557</v>
      </c>
      <c r="B309" t="s">
        <v>932</v>
      </c>
      <c r="C309">
        <v>143.44999999999999</v>
      </c>
      <c r="D309">
        <v>8.4279660963139502</v>
      </c>
      <c r="E309">
        <v>975.72463534999997</v>
      </c>
      <c r="F309" t="e">
        <v>#N/A</v>
      </c>
      <c r="G309">
        <v>1.3266715410685701E-2</v>
      </c>
      <c r="H309" t="e">
        <v>#N/A</v>
      </c>
      <c r="I309">
        <v>1.59582350621463E-2</v>
      </c>
      <c r="J309">
        <v>0.95734533354872697</v>
      </c>
      <c r="K309">
        <v>2.7453553322265501E-2</v>
      </c>
      <c r="L309">
        <v>0.88855027319847402</v>
      </c>
      <c r="M309" t="e">
        <v>#N/A</v>
      </c>
      <c r="N309">
        <v>0.178732756196365</v>
      </c>
      <c r="O309">
        <v>62096.614709064503</v>
      </c>
      <c r="P309" s="1">
        <v>0.222269009593763</v>
      </c>
      <c r="Q309">
        <v>0.18230572748444501</v>
      </c>
      <c r="R309">
        <v>0.59542526292179199</v>
      </c>
      <c r="S309">
        <v>11.361000000000001</v>
      </c>
      <c r="T309">
        <v>79893.626858202493</v>
      </c>
      <c r="U309" s="1">
        <v>86.879780493877306</v>
      </c>
      <c r="V309">
        <v>214742.97551599899</v>
      </c>
      <c r="W309" s="1">
        <v>0.65019828421880999</v>
      </c>
      <c r="X309">
        <v>6.7794230321764598E-2</v>
      </c>
      <c r="Y309">
        <v>0.282007485459425</v>
      </c>
      <c r="Z309">
        <v>0.34980171578119001</v>
      </c>
      <c r="AA309">
        <v>214.74297551599901</v>
      </c>
      <c r="AB309">
        <v>4489.1542004324801</v>
      </c>
      <c r="AC309" s="1">
        <v>389.70943289036597</v>
      </c>
      <c r="AD309">
        <v>154856.14291013501</v>
      </c>
      <c r="AE309" s="1" t="e">
        <v>#N/A</v>
      </c>
      <c r="AF309">
        <v>37106.724999999999</v>
      </c>
      <c r="AG309" s="1">
        <v>57038.503568600499</v>
      </c>
      <c r="AH309" s="1">
        <v>23.8064702613047</v>
      </c>
      <c r="AI309">
        <v>20.075968454039099</v>
      </c>
      <c r="AJ309">
        <v>21.060587555720499</v>
      </c>
      <c r="AK309">
        <v>0.82750000000000001</v>
      </c>
      <c r="AL309">
        <v>0.68930449999999999</v>
      </c>
      <c r="AM309">
        <v>0.7382995</v>
      </c>
      <c r="AN309">
        <v>8.3383218476502097E-3</v>
      </c>
      <c r="AO309">
        <v>0.81258552485118696</v>
      </c>
      <c r="AP309">
        <v>2408.9541055827999</v>
      </c>
      <c r="AQ309" s="1">
        <v>4286.5815582572804</v>
      </c>
      <c r="AR309" s="1">
        <v>10416.300501818499</v>
      </c>
      <c r="AS309" s="1">
        <v>839.30058381919901</v>
      </c>
      <c r="AT309" s="1">
        <v>470.05430996847298</v>
      </c>
      <c r="AU309">
        <v>18204.191397063001</v>
      </c>
      <c r="AV309" s="1">
        <v>12138.045801698299</v>
      </c>
      <c r="AW309" s="1">
        <v>0.59691570692999996</v>
      </c>
      <c r="AX309">
        <v>3839.0070716771502</v>
      </c>
      <c r="AY309" s="1">
        <v>0.19149136844</v>
      </c>
      <c r="AZ309">
        <v>1182.6634292664401</v>
      </c>
      <c r="BA309">
        <v>5.8120543444999999E-2</v>
      </c>
      <c r="BB309">
        <v>3115.60051407943</v>
      </c>
      <c r="BC309" s="1">
        <v>0.153472381155</v>
      </c>
      <c r="BD309">
        <v>20275.316816721301</v>
      </c>
      <c r="BE309" s="1">
        <v>0.53774931492070699</v>
      </c>
      <c r="BF309">
        <v>0.246688565450363</v>
      </c>
      <c r="BG309">
        <v>0.141127998371993</v>
      </c>
      <c r="BH309">
        <v>4.6541297102363301E-2</v>
      </c>
      <c r="BI309">
        <v>2.7892824154574201E-2</v>
      </c>
    </row>
    <row r="310" spans="1:61" x14ac:dyDescent="0.35">
      <c r="A310" t="s">
        <v>1558</v>
      </c>
      <c r="B310" t="s">
        <v>933</v>
      </c>
      <c r="C310">
        <v>30.85</v>
      </c>
      <c r="D310">
        <v>55.645159754300401</v>
      </c>
      <c r="E310">
        <v>1475.7663005500001</v>
      </c>
      <c r="F310">
        <v>1.2288575008409099E-2</v>
      </c>
      <c r="G310">
        <v>1.24261571522253E-2</v>
      </c>
      <c r="H310" t="e">
        <v>#N/A</v>
      </c>
      <c r="I310">
        <v>2.7055284867569401E-2</v>
      </c>
      <c r="J310">
        <v>0.92234354937324703</v>
      </c>
      <c r="K310">
        <v>3.5752822621799997E-2</v>
      </c>
      <c r="L310">
        <v>0.39745642792424302</v>
      </c>
      <c r="M310">
        <v>1.2413281750160101E-2</v>
      </c>
      <c r="N310">
        <v>0.14140043571473099</v>
      </c>
      <c r="O310">
        <v>65421.0298982315</v>
      </c>
      <c r="P310" s="1">
        <v>0.19871581300503299</v>
      </c>
      <c r="Q310">
        <v>0.15834404943584801</v>
      </c>
      <c r="R310">
        <v>0.64294013755911805</v>
      </c>
      <c r="S310">
        <v>12.9055</v>
      </c>
      <c r="T310">
        <v>90219.136584580498</v>
      </c>
      <c r="U310" s="1">
        <v>127.85090515402</v>
      </c>
      <c r="V310">
        <v>238046.84315144701</v>
      </c>
      <c r="W310" s="1">
        <v>0.80840980702114895</v>
      </c>
      <c r="X310">
        <v>0.106754809259726</v>
      </c>
      <c r="Y310">
        <v>8.4835383719124302E-2</v>
      </c>
      <c r="Z310">
        <v>0.19159019297885099</v>
      </c>
      <c r="AA310">
        <v>238.04684315144701</v>
      </c>
      <c r="AB310">
        <v>6462.7399417628803</v>
      </c>
      <c r="AC310" s="1">
        <v>706.60344704881402</v>
      </c>
      <c r="AD310">
        <v>183258.694367538</v>
      </c>
      <c r="AE310" s="1" t="e">
        <v>#N/A</v>
      </c>
      <c r="AF310">
        <v>44564.525000000001</v>
      </c>
      <c r="AG310" s="1">
        <v>73866.903113630993</v>
      </c>
      <c r="AH310" s="1">
        <v>44.483692830935297</v>
      </c>
      <c r="AI310">
        <v>24.531900194491801</v>
      </c>
      <c r="AJ310">
        <v>30.738687423447701</v>
      </c>
      <c r="AK310">
        <v>2.1124999999999998</v>
      </c>
      <c r="AL310">
        <v>1.38937545</v>
      </c>
      <c r="AM310">
        <v>1.8379687499999999</v>
      </c>
      <c r="AN310">
        <v>837.84133163628906</v>
      </c>
      <c r="AO310">
        <v>0.94730324105792296</v>
      </c>
      <c r="AP310">
        <v>1892.5855827389</v>
      </c>
      <c r="AQ310" s="1">
        <v>2798.3266300681298</v>
      </c>
      <c r="AR310" s="1">
        <v>8186.9325520284201</v>
      </c>
      <c r="AS310" s="1">
        <v>906.3162027541</v>
      </c>
      <c r="AT310" s="1">
        <v>418.96801190344502</v>
      </c>
      <c r="AU310">
        <v>14203.128979493</v>
      </c>
      <c r="AV310" s="1">
        <v>6324.78703716774</v>
      </c>
      <c r="AW310" s="1">
        <v>0.41518374396000002</v>
      </c>
      <c r="AX310">
        <v>6396.7745015553801</v>
      </c>
      <c r="AY310" s="1">
        <v>0.40798424237999997</v>
      </c>
      <c r="AZ310">
        <v>1411.41955262845</v>
      </c>
      <c r="BA310">
        <v>8.9384350584999994E-2</v>
      </c>
      <c r="BB310">
        <v>1328.68861427666</v>
      </c>
      <c r="BC310" s="1">
        <v>8.7447663049999999E-2</v>
      </c>
      <c r="BD310">
        <v>15461.669705628199</v>
      </c>
      <c r="BE310" s="1">
        <v>0.56171823662322096</v>
      </c>
      <c r="BF310">
        <v>0.23762128262511001</v>
      </c>
      <c r="BG310">
        <v>0.14338597155379301</v>
      </c>
      <c r="BH310">
        <v>3.4394154183711702E-2</v>
      </c>
      <c r="BI310">
        <v>2.2880355014164099E-2</v>
      </c>
    </row>
    <row r="311" spans="1:61" x14ac:dyDescent="0.35">
      <c r="A311" t="s">
        <v>1559</v>
      </c>
      <c r="B311" t="s">
        <v>934</v>
      </c>
      <c r="C311">
        <v>13.8</v>
      </c>
      <c r="D311">
        <v>311.78233502638301</v>
      </c>
      <c r="E311">
        <v>3362.3777768499999</v>
      </c>
      <c r="F311">
        <v>5.3574748565528903E-3</v>
      </c>
      <c r="G311">
        <v>0.33416990057381901</v>
      </c>
      <c r="H311">
        <v>2.0390499825247298E-3</v>
      </c>
      <c r="I311">
        <v>0.132577047098518</v>
      </c>
      <c r="J311">
        <v>0.41662531119949298</v>
      </c>
      <c r="K311">
        <v>0.131437117382327</v>
      </c>
      <c r="L311">
        <v>0.99491468580217002</v>
      </c>
      <c r="M311">
        <v>6.0766679014203802E-2</v>
      </c>
      <c r="N311">
        <v>0.19846386888272499</v>
      </c>
      <c r="O311">
        <v>68297.034580178501</v>
      </c>
      <c r="P311" s="1">
        <v>0.27159375286794002</v>
      </c>
      <c r="Q311">
        <v>0.180989539544432</v>
      </c>
      <c r="R311">
        <v>0.54741670758762795</v>
      </c>
      <c r="S311">
        <v>41.533999999999999</v>
      </c>
      <c r="T311">
        <v>90105.733743710502</v>
      </c>
      <c r="U311" s="1">
        <v>91.384677826391098</v>
      </c>
      <c r="V311">
        <v>143676.320657237</v>
      </c>
      <c r="W311" s="1">
        <v>0.64266004375274399</v>
      </c>
      <c r="X311">
        <v>0.27619383973763001</v>
      </c>
      <c r="Y311">
        <v>8.1146116509626706E-2</v>
      </c>
      <c r="Z311">
        <v>0.35733995624725601</v>
      </c>
      <c r="AA311">
        <v>143.676320657237</v>
      </c>
      <c r="AB311">
        <v>5110.0174598274398</v>
      </c>
      <c r="AC311" s="1">
        <v>540.03120148097298</v>
      </c>
      <c r="AD311">
        <v>84199.093027635899</v>
      </c>
      <c r="AE311" s="1" t="e">
        <v>#N/A</v>
      </c>
      <c r="AF311">
        <v>31344.799999999999</v>
      </c>
      <c r="AG311" s="1">
        <v>45110.9759867252</v>
      </c>
      <c r="AH311" s="1">
        <v>53.853722272021898</v>
      </c>
      <c r="AI311">
        <v>31.271527462751301</v>
      </c>
      <c r="AJ311">
        <v>38.881921851290798</v>
      </c>
      <c r="AK311">
        <v>2.4535</v>
      </c>
      <c r="AL311">
        <v>1.9294378999999999</v>
      </c>
      <c r="AM311">
        <v>2.2534466499999999</v>
      </c>
      <c r="AN311">
        <v>7.1053212906563204E-2</v>
      </c>
      <c r="AO311" s="1">
        <v>1.07595204998959</v>
      </c>
      <c r="AP311">
        <v>2591.9074565340502</v>
      </c>
      <c r="AQ311" s="1">
        <v>4505.2802569478399</v>
      </c>
      <c r="AR311" s="1">
        <v>10248.932402276499</v>
      </c>
      <c r="AS311" s="1">
        <v>1308.9983744712699</v>
      </c>
      <c r="AT311">
        <v>746.42309781095798</v>
      </c>
      <c r="AU311">
        <v>19401.541588040702</v>
      </c>
      <c r="AV311" s="1">
        <v>10615.1615915488</v>
      </c>
      <c r="AW311" s="1">
        <v>0.51093700776999995</v>
      </c>
      <c r="AX311">
        <v>4437.0121766054899</v>
      </c>
      <c r="AY311" s="1">
        <v>0.206993514515</v>
      </c>
      <c r="AZ311">
        <v>1070.5063561059901</v>
      </c>
      <c r="BA311">
        <v>5.0571221375000003E-2</v>
      </c>
      <c r="BB311">
        <v>4915.8392212743001</v>
      </c>
      <c r="BC311" s="1">
        <v>0.23149825633000001</v>
      </c>
      <c r="BD311">
        <v>21038.519345534602</v>
      </c>
      <c r="BE311" s="1">
        <v>0.55396186299038597</v>
      </c>
      <c r="BF311">
        <v>0.23110802127701599</v>
      </c>
      <c r="BG311">
        <v>0.16614766648752899</v>
      </c>
      <c r="BH311">
        <v>3.5544428678215202E-2</v>
      </c>
      <c r="BI311">
        <v>1.3238020566854299E-2</v>
      </c>
    </row>
    <row r="312" spans="1:61" x14ac:dyDescent="0.35">
      <c r="A312" t="s">
        <v>1560</v>
      </c>
      <c r="B312" t="s">
        <v>935</v>
      </c>
      <c r="C312">
        <v>12.5</v>
      </c>
      <c r="D312">
        <v>347.77861397791997</v>
      </c>
      <c r="E312">
        <v>3520.7864192500001</v>
      </c>
      <c r="F312">
        <v>6.3369863939136302E-3</v>
      </c>
      <c r="G312">
        <v>0.45486511615993003</v>
      </c>
      <c r="H312">
        <v>2.4746572348516801E-3</v>
      </c>
      <c r="I312">
        <v>0.15429032879968699</v>
      </c>
      <c r="J312">
        <v>0.29789411013726103</v>
      </c>
      <c r="K312">
        <v>0.116026871842138</v>
      </c>
      <c r="L312">
        <v>0.99548683241376901</v>
      </c>
      <c r="M312">
        <v>6.5797747599540796E-2</v>
      </c>
      <c r="N312">
        <v>0.19886864715077601</v>
      </c>
      <c r="O312">
        <v>69499.657674752001</v>
      </c>
      <c r="P312" s="1">
        <v>0.25457603182177202</v>
      </c>
      <c r="Q312">
        <v>0.20753622818690001</v>
      </c>
      <c r="R312">
        <v>0.537887739991328</v>
      </c>
      <c r="S312">
        <v>44.68</v>
      </c>
      <c r="T312">
        <v>92472.841004774993</v>
      </c>
      <c r="U312" s="1">
        <v>86.066510153671601</v>
      </c>
      <c r="V312">
        <v>142263.29850121099</v>
      </c>
      <c r="W312" s="1">
        <v>0.66018868086538895</v>
      </c>
      <c r="X312">
        <v>0.25860343294132898</v>
      </c>
      <c r="Y312">
        <v>8.1207886193282799E-2</v>
      </c>
      <c r="Z312">
        <v>0.33981131913461099</v>
      </c>
      <c r="AA312">
        <v>142.26329850121101</v>
      </c>
      <c r="AB312">
        <v>5639.0144542070602</v>
      </c>
      <c r="AC312" s="1">
        <v>575.52818627648799</v>
      </c>
      <c r="AD312">
        <v>76942.254369387098</v>
      </c>
      <c r="AE312" s="1" t="e">
        <v>#N/A</v>
      </c>
      <c r="AF312">
        <v>31073.15</v>
      </c>
      <c r="AG312" s="1">
        <v>44119.282360106503</v>
      </c>
      <c r="AH312" s="1">
        <v>60.688716690308702</v>
      </c>
      <c r="AI312">
        <v>34.048132340238503</v>
      </c>
      <c r="AJ312">
        <v>43.472266543737803</v>
      </c>
      <c r="AK312">
        <v>2.4304999999999999</v>
      </c>
      <c r="AL312">
        <v>1.7807697</v>
      </c>
      <c r="AM312">
        <v>2.1723083999999999</v>
      </c>
      <c r="AN312">
        <v>7.1053212906563204E-2</v>
      </c>
      <c r="AO312" s="1">
        <v>1.19416901400095</v>
      </c>
      <c r="AP312">
        <v>3125.0485858408401</v>
      </c>
      <c r="AQ312" s="1">
        <v>4416.0126016228196</v>
      </c>
      <c r="AR312" s="1">
        <v>10769.598470327301</v>
      </c>
      <c r="AS312" s="1">
        <v>1547.13531125451</v>
      </c>
      <c r="AT312">
        <v>777.03707617638202</v>
      </c>
      <c r="AU312">
        <v>20634.832045221799</v>
      </c>
      <c r="AV312" s="1">
        <v>11688.273362751699</v>
      </c>
      <c r="AW312" s="1">
        <v>0.51296867806000002</v>
      </c>
      <c r="AX312">
        <v>4974.6203152134103</v>
      </c>
      <c r="AY312" s="1">
        <v>0.21261604917999999</v>
      </c>
      <c r="AZ312">
        <v>1319.2653143718301</v>
      </c>
      <c r="BA312">
        <v>5.6120685759999997E-2</v>
      </c>
      <c r="BB312">
        <v>5061.5399097929403</v>
      </c>
      <c r="BC312" s="1">
        <v>0.21829458700500001</v>
      </c>
      <c r="BD312">
        <v>23043.6989021298</v>
      </c>
      <c r="BE312" s="1">
        <v>0.55153238938217697</v>
      </c>
      <c r="BF312">
        <v>0.22139955066362199</v>
      </c>
      <c r="BG312">
        <v>0.179324998444613</v>
      </c>
      <c r="BH312">
        <v>3.3810116533653997E-2</v>
      </c>
      <c r="BI312">
        <v>1.3932944975934799E-2</v>
      </c>
    </row>
    <row r="313" spans="1:61" x14ac:dyDescent="0.35">
      <c r="A313" t="s">
        <v>1561</v>
      </c>
      <c r="B313" t="s">
        <v>936</v>
      </c>
      <c r="C313">
        <v>104.65</v>
      </c>
      <c r="D313">
        <v>9.0328820574833202</v>
      </c>
      <c r="E313">
        <v>841.85618275000002</v>
      </c>
      <c r="F313" t="e">
        <v>#N/A</v>
      </c>
      <c r="G313" t="e">
        <v>#N/A</v>
      </c>
      <c r="H313" t="e">
        <v>#N/A</v>
      </c>
      <c r="I313">
        <v>1.73207806326371E-2</v>
      </c>
      <c r="J313">
        <v>0.96312458263999501</v>
      </c>
      <c r="K313">
        <v>2.0849745698741502E-2</v>
      </c>
      <c r="L313">
        <v>0.44542494344739503</v>
      </c>
      <c r="M313" t="e">
        <v>#N/A</v>
      </c>
      <c r="N313">
        <v>0.14406979722546001</v>
      </c>
      <c r="O313">
        <v>63528.300969958502</v>
      </c>
      <c r="P313" s="1">
        <v>0.172275636403942</v>
      </c>
      <c r="Q313">
        <v>0.16183691293396901</v>
      </c>
      <c r="R313">
        <v>0.66588745066208899</v>
      </c>
      <c r="S313">
        <v>8.5050000000000008</v>
      </c>
      <c r="T313">
        <v>84966.702945960002</v>
      </c>
      <c r="U313" s="1">
        <v>102.789164638061</v>
      </c>
      <c r="V313">
        <v>315669.22308624297</v>
      </c>
      <c r="W313" s="1">
        <v>0.71536360467077598</v>
      </c>
      <c r="X313">
        <v>4.5386686400348097E-2</v>
      </c>
      <c r="Y313">
        <v>0.23924970892887601</v>
      </c>
      <c r="Z313">
        <v>0.28463639532922402</v>
      </c>
      <c r="AA313">
        <v>315.66922308624299</v>
      </c>
      <c r="AB313">
        <v>8575.8262252365403</v>
      </c>
      <c r="AC313" s="1">
        <v>572.57294814151396</v>
      </c>
      <c r="AD313">
        <v>246720.22505616999</v>
      </c>
      <c r="AE313" s="1" t="e">
        <v>#N/A</v>
      </c>
      <c r="AF313">
        <v>40785.699999999997</v>
      </c>
      <c r="AG313" s="1">
        <v>65129.563811722299</v>
      </c>
      <c r="AH313" s="1">
        <v>32.698349634780897</v>
      </c>
      <c r="AI313">
        <v>21.599245030649001</v>
      </c>
      <c r="AJ313">
        <v>24.096463441747201</v>
      </c>
      <c r="AK313">
        <v>1.395</v>
      </c>
      <c r="AL313">
        <v>0.79793455000000002</v>
      </c>
      <c r="AM313">
        <v>0.93644760000000005</v>
      </c>
      <c r="AN313">
        <v>1692.8639418365401</v>
      </c>
      <c r="AO313" s="1">
        <v>1.3437684977556199</v>
      </c>
      <c r="AP313">
        <v>2209.2879439877402</v>
      </c>
      <c r="AQ313" s="1">
        <v>3534.1674768571602</v>
      </c>
      <c r="AR313" s="1">
        <v>9122.7322727925693</v>
      </c>
      <c r="AS313" s="1">
        <v>997.000984661046</v>
      </c>
      <c r="AT313">
        <v>447.4824940597</v>
      </c>
      <c r="AU313">
        <v>16310.671172358199</v>
      </c>
      <c r="AV313" s="1">
        <v>8312.1009463401806</v>
      </c>
      <c r="AW313" s="1">
        <v>0.45240931763999997</v>
      </c>
      <c r="AX313">
        <v>7981.4723299381403</v>
      </c>
      <c r="AY313" s="1">
        <v>0.397338078855</v>
      </c>
      <c r="AZ313">
        <v>1440.0584586646</v>
      </c>
      <c r="BA313" s="1">
        <v>7.3667392984999996E-2</v>
      </c>
      <c r="BB313">
        <v>1449.53860940357</v>
      </c>
      <c r="BC313" s="1">
        <v>7.6585210505000001E-2</v>
      </c>
      <c r="BD313">
        <v>19183.170344346501</v>
      </c>
      <c r="BE313" s="1">
        <v>0.52202120850176204</v>
      </c>
      <c r="BF313">
        <v>0.24890922399722301</v>
      </c>
      <c r="BG313">
        <v>0.16401652374501599</v>
      </c>
      <c r="BH313">
        <v>3.9096928002087701E-2</v>
      </c>
      <c r="BI313">
        <v>2.59561157539113E-2</v>
      </c>
    </row>
    <row r="314" spans="1:61" x14ac:dyDescent="0.35">
      <c r="A314" t="s">
        <v>1562</v>
      </c>
      <c r="B314" t="s">
        <v>937</v>
      </c>
      <c r="C314">
        <v>94.55</v>
      </c>
      <c r="D314">
        <v>8.5126073654068293</v>
      </c>
      <c r="E314">
        <v>742.13575164999997</v>
      </c>
      <c r="F314" t="e">
        <v>#N/A</v>
      </c>
      <c r="G314" t="e">
        <v>#N/A</v>
      </c>
      <c r="H314" t="e">
        <v>#N/A</v>
      </c>
      <c r="I314">
        <v>1.97431801043382E-2</v>
      </c>
      <c r="J314">
        <v>0.95776236900184997</v>
      </c>
      <c r="K314">
        <v>2.3262239286827201E-2</v>
      </c>
      <c r="L314">
        <v>0.45765403820991801</v>
      </c>
      <c r="M314" t="e">
        <v>#N/A</v>
      </c>
      <c r="N314">
        <v>0.15923719146294599</v>
      </c>
      <c r="O314">
        <v>61681.295638769501</v>
      </c>
      <c r="P314" s="1">
        <v>0.161822631065724</v>
      </c>
      <c r="Q314">
        <v>0.16882228385808301</v>
      </c>
      <c r="R314">
        <v>0.66935508507619301</v>
      </c>
      <c r="S314">
        <v>7.9935</v>
      </c>
      <c r="T314">
        <v>83562.509078843505</v>
      </c>
      <c r="U314" s="1">
        <v>96.847282399339903</v>
      </c>
      <c r="V314">
        <v>294315.414574289</v>
      </c>
      <c r="W314" s="1">
        <v>0.74750075454193399</v>
      </c>
      <c r="X314">
        <v>4.6437220855509401E-2</v>
      </c>
      <c r="Y314">
        <v>0.20606202460255699</v>
      </c>
      <c r="Z314">
        <v>0.25249924545806601</v>
      </c>
      <c r="AA314">
        <v>294.31541457428898</v>
      </c>
      <c r="AB314">
        <v>7924.14937384723</v>
      </c>
      <c r="AC314" s="1">
        <v>610.41498248856203</v>
      </c>
      <c r="AD314" s="1">
        <v>222130.21825753001</v>
      </c>
      <c r="AE314" s="1" t="e">
        <v>#N/A</v>
      </c>
      <c r="AF314">
        <v>40517.074999999997</v>
      </c>
      <c r="AG314" s="1">
        <v>65912.376951814003</v>
      </c>
      <c r="AH314" s="1">
        <v>33.082461857573001</v>
      </c>
      <c r="AI314">
        <v>21.861843243468702</v>
      </c>
      <c r="AJ314">
        <v>23.810049122490501</v>
      </c>
      <c r="AK314">
        <v>1.2949999999999999</v>
      </c>
      <c r="AL314">
        <v>0.71635720000000003</v>
      </c>
      <c r="AM314">
        <v>0.91552334999999996</v>
      </c>
      <c r="AN314">
        <v>1504.0025052768301</v>
      </c>
      <c r="AO314" s="1">
        <v>1.27844387054039</v>
      </c>
      <c r="AP314">
        <v>2326.4475929740502</v>
      </c>
      <c r="AQ314" s="1">
        <v>3570.8229267379002</v>
      </c>
      <c r="AR314" s="1">
        <v>9244.1794130588496</v>
      </c>
      <c r="AS314" s="1">
        <v>902.41175337762002</v>
      </c>
      <c r="AT314">
        <v>540.03560508387102</v>
      </c>
      <c r="AU314">
        <v>16583.897291232301</v>
      </c>
      <c r="AV314" s="1">
        <v>8929.3962271766595</v>
      </c>
      <c r="AW314" s="1">
        <v>0.47356508130000002</v>
      </c>
      <c r="AX314">
        <v>7364.2083912955004</v>
      </c>
      <c r="AY314" s="1">
        <v>0.36754557205499999</v>
      </c>
      <c r="AZ314">
        <v>1442.40885823282</v>
      </c>
      <c r="BA314">
        <v>7.3722818435000004E-2</v>
      </c>
      <c r="BB314">
        <v>1642.69129927056</v>
      </c>
      <c r="BC314" s="1">
        <v>8.5166528199999994E-2</v>
      </c>
      <c r="BD314">
        <v>19378.704775975501</v>
      </c>
      <c r="BE314" s="1">
        <v>0.529448203247737</v>
      </c>
      <c r="BF314">
        <v>0.24376192414540901</v>
      </c>
      <c r="BG314">
        <v>0.16292589583734099</v>
      </c>
      <c r="BH314">
        <v>3.99606611538064E-2</v>
      </c>
      <c r="BI314">
        <v>2.3903315615706602E-2</v>
      </c>
    </row>
    <row r="315" spans="1:61" x14ac:dyDescent="0.35">
      <c r="A315" t="s">
        <v>1563</v>
      </c>
      <c r="B315" t="s">
        <v>938</v>
      </c>
      <c r="C315">
        <v>73.7</v>
      </c>
      <c r="D315">
        <v>17.1445488119187</v>
      </c>
      <c r="E315">
        <v>1146.7282288500001</v>
      </c>
      <c r="F315">
        <v>7.3603196065524304E-3</v>
      </c>
      <c r="G315">
        <v>1.4406824309496901E-2</v>
      </c>
      <c r="H315" t="e">
        <v>#N/A</v>
      </c>
      <c r="I315">
        <v>4.05573167912303E-2</v>
      </c>
      <c r="J315">
        <v>0.915046401847177</v>
      </c>
      <c r="K315">
        <v>3.1019835160035501E-2</v>
      </c>
      <c r="L315">
        <v>0.403411636150801</v>
      </c>
      <c r="M315">
        <v>1.5604877728196E-2</v>
      </c>
      <c r="N315">
        <v>0.14272033203671899</v>
      </c>
      <c r="O315">
        <v>64360.280825258997</v>
      </c>
      <c r="P315" s="1">
        <v>0.19114417530894401</v>
      </c>
      <c r="Q315">
        <v>0.185230792902565</v>
      </c>
      <c r="R315">
        <v>0.62362503178849105</v>
      </c>
      <c r="S315">
        <v>10.802</v>
      </c>
      <c r="T315">
        <v>83638.772094643995</v>
      </c>
      <c r="U315" s="1">
        <v>110.981640743957</v>
      </c>
      <c r="V315">
        <v>285516.69504735299</v>
      </c>
      <c r="W315" s="1">
        <v>0.77734873851805497</v>
      </c>
      <c r="X315">
        <v>8.8590597953017602E-2</v>
      </c>
      <c r="Y315">
        <v>0.13406066352892701</v>
      </c>
      <c r="Z315">
        <v>0.222651261481945</v>
      </c>
      <c r="AA315">
        <v>285.51669504735298</v>
      </c>
      <c r="AB315">
        <v>7362.77450805632</v>
      </c>
      <c r="AC315" s="1">
        <v>675.33893777348305</v>
      </c>
      <c r="AD315">
        <v>221372.34963404099</v>
      </c>
      <c r="AE315" s="1" t="e">
        <v>#N/A</v>
      </c>
      <c r="AF315">
        <v>42013.75</v>
      </c>
      <c r="AG315" s="1">
        <v>70452.0882078922</v>
      </c>
      <c r="AH315" s="1">
        <v>41.957947153462698</v>
      </c>
      <c r="AI315">
        <v>22.537855740808801</v>
      </c>
      <c r="AJ315">
        <v>25.433474619584601</v>
      </c>
      <c r="AK315">
        <v>1.8865000000000001</v>
      </c>
      <c r="AL315">
        <v>1.1725714</v>
      </c>
      <c r="AM315">
        <v>1.53288885</v>
      </c>
      <c r="AN315">
        <v>1249.33303213776</v>
      </c>
      <c r="AO315" s="1">
        <v>1.1370455847673</v>
      </c>
      <c r="AP315">
        <v>2017.58196404706</v>
      </c>
      <c r="AQ315" s="1">
        <v>3113.4059009011498</v>
      </c>
      <c r="AR315" s="1">
        <v>8144.75090248365</v>
      </c>
      <c r="AS315" s="1">
        <v>928.63505189790101</v>
      </c>
      <c r="AT315">
        <v>355.36767261493799</v>
      </c>
      <c r="AU315">
        <v>14559.7414919447</v>
      </c>
      <c r="AV315" s="1">
        <v>6906.9613545164902</v>
      </c>
      <c r="AW315" s="1">
        <v>0.41236799615000003</v>
      </c>
      <c r="AX315">
        <v>7196.0801112934296</v>
      </c>
      <c r="AY315" s="1">
        <v>0.41460677020999998</v>
      </c>
      <c r="AZ315">
        <v>1459.88891040664</v>
      </c>
      <c r="BA315">
        <v>8.6735169819999999E-2</v>
      </c>
      <c r="BB315">
        <v>1464.11668889159</v>
      </c>
      <c r="BC315" s="1">
        <v>8.6290063814999998E-2</v>
      </c>
      <c r="BD315">
        <v>17027.047065108101</v>
      </c>
      <c r="BE315" s="1">
        <v>0.54058215766173401</v>
      </c>
      <c r="BF315">
        <v>0.235371617661425</v>
      </c>
      <c r="BG315">
        <v>0.17018593345451399</v>
      </c>
      <c r="BH315">
        <v>3.8505147158085902E-2</v>
      </c>
      <c r="BI315">
        <v>1.5355144064241599E-2</v>
      </c>
    </row>
    <row r="316" spans="1:61" x14ac:dyDescent="0.35">
      <c r="A316" t="s">
        <v>1564</v>
      </c>
      <c r="B316" t="s">
        <v>939</v>
      </c>
      <c r="C316">
        <v>14.6</v>
      </c>
      <c r="D316">
        <v>380.07856598176102</v>
      </c>
      <c r="E316">
        <v>2743.2564372500001</v>
      </c>
      <c r="F316">
        <v>5.8901578311132602E-2</v>
      </c>
      <c r="G316">
        <v>4.04061746513069E-2</v>
      </c>
      <c r="H316" t="e">
        <v>#N/A</v>
      </c>
      <c r="I316">
        <v>4.6734678871654001E-2</v>
      </c>
      <c r="J316">
        <v>0.800358232992054</v>
      </c>
      <c r="K316">
        <v>5.2643526816411199E-2</v>
      </c>
      <c r="L316">
        <v>0.13235776639618199</v>
      </c>
      <c r="M316">
        <v>2.54841891163217E-2</v>
      </c>
      <c r="N316">
        <v>0.117968634125593</v>
      </c>
      <c r="O316">
        <v>85176.672644934006</v>
      </c>
      <c r="P316" s="1">
        <v>0.129017748890318</v>
      </c>
      <c r="Q316">
        <v>0.157921644156931</v>
      </c>
      <c r="R316">
        <v>0.71306060695275097</v>
      </c>
      <c r="S316">
        <v>21.032</v>
      </c>
      <c r="T316">
        <v>106186.539166298</v>
      </c>
      <c r="U316" s="1">
        <v>132.98879607764701</v>
      </c>
      <c r="V316">
        <v>382388.63394670503</v>
      </c>
      <c r="W316" s="1">
        <v>0.85175634088573904</v>
      </c>
      <c r="X316">
        <v>0.122935035876163</v>
      </c>
      <c r="Y316">
        <v>2.5308623238097499E-2</v>
      </c>
      <c r="Z316">
        <v>0.14824365911426099</v>
      </c>
      <c r="AA316">
        <v>382.388633946705</v>
      </c>
      <c r="AB316">
        <v>14328.401905799299</v>
      </c>
      <c r="AC316" s="1">
        <v>1339.3602884192901</v>
      </c>
      <c r="AD316">
        <v>330144.99075628503</v>
      </c>
      <c r="AE316" s="1" t="e">
        <v>#N/A</v>
      </c>
      <c r="AF316">
        <v>69904.850000000006</v>
      </c>
      <c r="AG316" s="1">
        <v>167360.398801567</v>
      </c>
      <c r="AH316" s="1">
        <v>89.039612927512195</v>
      </c>
      <c r="AI316">
        <v>36.389094803069703</v>
      </c>
      <c r="AJ316">
        <v>49.589702512139503</v>
      </c>
      <c r="AK316">
        <v>1.8340000000000001</v>
      </c>
      <c r="AL316">
        <v>1.2126827499999999</v>
      </c>
      <c r="AM316">
        <v>1.4112817499999999</v>
      </c>
      <c r="AN316">
        <v>469.535632948527</v>
      </c>
      <c r="AO316">
        <v>0.59577568554551696</v>
      </c>
      <c r="AP316">
        <v>2246.2390316210899</v>
      </c>
      <c r="AQ316" s="1">
        <v>2884.4254421980299</v>
      </c>
      <c r="AR316" s="1">
        <v>10529.9529635657</v>
      </c>
      <c r="AS316" s="1">
        <v>1225.8333167935</v>
      </c>
      <c r="AT316" s="1">
        <v>624.49177767218498</v>
      </c>
      <c r="AU316">
        <v>17510.942531850498</v>
      </c>
      <c r="AV316" s="1">
        <v>3131.9245739947701</v>
      </c>
      <c r="AW316" s="1">
        <v>0.17925911042500001</v>
      </c>
      <c r="AX316">
        <v>12583.6133604078</v>
      </c>
      <c r="AY316" s="1">
        <v>0.68206572845500002</v>
      </c>
      <c r="AZ316">
        <v>1780.6164616716701</v>
      </c>
      <c r="BA316">
        <v>9.6147441309999998E-2</v>
      </c>
      <c r="BB316">
        <v>766.96107230320501</v>
      </c>
      <c r="BC316" s="1">
        <v>4.2527719790000001E-2</v>
      </c>
      <c r="BD316">
        <v>18263.115468377498</v>
      </c>
      <c r="BE316" s="1">
        <v>0.60015201073184599</v>
      </c>
      <c r="BF316">
        <v>0.21928422794116201</v>
      </c>
      <c r="BG316">
        <v>0.13336481929694299</v>
      </c>
      <c r="BH316">
        <v>2.9741194421976501E-2</v>
      </c>
      <c r="BI316">
        <v>1.74577476080717E-2</v>
      </c>
    </row>
    <row r="317" spans="1:61" x14ac:dyDescent="0.35">
      <c r="A317" t="s">
        <v>1565</v>
      </c>
      <c r="B317" t="s">
        <v>940</v>
      </c>
      <c r="C317">
        <v>69.849999999999994</v>
      </c>
      <c r="D317">
        <v>34.871021721943698</v>
      </c>
      <c r="E317">
        <v>2002.6064117999999</v>
      </c>
      <c r="F317">
        <v>8.1781957794678992E-3</v>
      </c>
      <c r="G317">
        <v>2.2923530507000502E-2</v>
      </c>
      <c r="H317" t="e">
        <v>#N/A</v>
      </c>
      <c r="I317">
        <v>5.08656623994845E-2</v>
      </c>
      <c r="J317">
        <v>0.86787421455533398</v>
      </c>
      <c r="K317">
        <v>5.3104177434174102E-2</v>
      </c>
      <c r="L317">
        <v>0.52824407486879399</v>
      </c>
      <c r="M317">
        <v>2.1809355157723101E-2</v>
      </c>
      <c r="N317">
        <v>0.170324737416162</v>
      </c>
      <c r="O317">
        <v>65931.638553477998</v>
      </c>
      <c r="P317" s="1">
        <v>0.19244152666397399</v>
      </c>
      <c r="Q317">
        <v>0.16232833023795001</v>
      </c>
      <c r="R317">
        <v>0.64523014309807603</v>
      </c>
      <c r="S317">
        <v>16.602499999999999</v>
      </c>
      <c r="T317">
        <v>87807.955631766003</v>
      </c>
      <c r="U317" s="1">
        <v>124.685193567101</v>
      </c>
      <c r="V317">
        <v>262676.76200260001</v>
      </c>
      <c r="W317" s="1">
        <v>0.75512701917304803</v>
      </c>
      <c r="X317">
        <v>0.16342607838359399</v>
      </c>
      <c r="Y317">
        <v>8.1446902443358199E-2</v>
      </c>
      <c r="Z317">
        <v>0.244872980826952</v>
      </c>
      <c r="AA317">
        <v>262.67676200260098</v>
      </c>
      <c r="AB317">
        <v>6926.0003366033998</v>
      </c>
      <c r="AC317" s="1">
        <v>706.61370505885304</v>
      </c>
      <c r="AD317">
        <v>192004.06227640601</v>
      </c>
      <c r="AE317" s="1" t="e">
        <v>#N/A</v>
      </c>
      <c r="AF317">
        <v>38707.050000000003</v>
      </c>
      <c r="AG317" s="1">
        <v>65231.301397695999</v>
      </c>
      <c r="AH317" s="1">
        <v>45.140621388956397</v>
      </c>
      <c r="AI317">
        <v>23.469928387681399</v>
      </c>
      <c r="AJ317">
        <v>30.034670506990601</v>
      </c>
      <c r="AK317">
        <v>1.5203500000000001</v>
      </c>
      <c r="AL317">
        <v>0.92352314999999996</v>
      </c>
      <c r="AM317">
        <v>1.2651151</v>
      </c>
      <c r="AN317">
        <v>840.22130660544497</v>
      </c>
      <c r="AO317" s="1">
        <v>1.0977034116557001</v>
      </c>
      <c r="AP317">
        <v>1942.18435861595</v>
      </c>
      <c r="AQ317" s="1">
        <v>2927.7007395833798</v>
      </c>
      <c r="AR317" s="1">
        <v>8483.05336738406</v>
      </c>
      <c r="AS317" s="1">
        <v>1019.44418753728</v>
      </c>
      <c r="AT317">
        <v>447.229170489068</v>
      </c>
      <c r="AU317">
        <v>14819.611823609701</v>
      </c>
      <c r="AV317" s="1">
        <v>6428.4384993446301</v>
      </c>
      <c r="AW317" s="1">
        <v>0.40104502974</v>
      </c>
      <c r="AX317">
        <v>6632.51417371765</v>
      </c>
      <c r="AY317" s="1">
        <v>0.407374342</v>
      </c>
      <c r="AZ317">
        <v>1111.46356607497</v>
      </c>
      <c r="BA317">
        <v>6.870966262E-2</v>
      </c>
      <c r="BB317">
        <v>1979.8557452483001</v>
      </c>
      <c r="BC317" s="1">
        <v>0.12287096562499999</v>
      </c>
      <c r="BD317">
        <v>16152.271984385599</v>
      </c>
      <c r="BE317" s="1">
        <v>0.54121813308970801</v>
      </c>
      <c r="BF317">
        <v>0.242225123728977</v>
      </c>
      <c r="BG317">
        <v>0.162347054796045</v>
      </c>
      <c r="BH317">
        <v>3.3693672884271698E-2</v>
      </c>
      <c r="BI317">
        <v>2.05160155009983E-2</v>
      </c>
    </row>
    <row r="318" spans="1:61" x14ac:dyDescent="0.35">
      <c r="A318" t="s">
        <v>1566</v>
      </c>
      <c r="B318" t="s">
        <v>941</v>
      </c>
      <c r="C318">
        <v>14.65</v>
      </c>
      <c r="D318">
        <v>311.29908073532198</v>
      </c>
      <c r="E318">
        <v>4026.4715136499999</v>
      </c>
      <c r="F318">
        <v>5.8667537765772996E-3</v>
      </c>
      <c r="G318">
        <v>0.25239839708128298</v>
      </c>
      <c r="H318">
        <v>2.21603582545954E-3</v>
      </c>
      <c r="I318">
        <v>0.138324004932594</v>
      </c>
      <c r="J318">
        <v>0.45951859948198498</v>
      </c>
      <c r="K318">
        <v>0.14321319597000701</v>
      </c>
      <c r="L318">
        <v>0.97298392547344004</v>
      </c>
      <c r="M318">
        <v>6.7109738203168595E-2</v>
      </c>
      <c r="N318">
        <v>0.20244895905044799</v>
      </c>
      <c r="O318">
        <v>68561.282750831</v>
      </c>
      <c r="P318" s="1">
        <v>0.25650055354888601</v>
      </c>
      <c r="Q318">
        <v>0.18957467402162201</v>
      </c>
      <c r="R318">
        <v>0.55392477242949201</v>
      </c>
      <c r="S318">
        <v>42.772500000000001</v>
      </c>
      <c r="T318">
        <v>90020.060559520003</v>
      </c>
      <c r="U318" s="1">
        <v>98.953829561101202</v>
      </c>
      <c r="V318">
        <v>139701.83279577401</v>
      </c>
      <c r="W318" s="1">
        <v>0.68876602840745804</v>
      </c>
      <c r="X318">
        <v>0.23265411129875699</v>
      </c>
      <c r="Y318">
        <v>7.8579860293784706E-2</v>
      </c>
      <c r="Z318">
        <v>0.31123397159254201</v>
      </c>
      <c r="AA318">
        <v>139.70183279577401</v>
      </c>
      <c r="AB318">
        <v>4736.2358976735504</v>
      </c>
      <c r="AC318" s="1">
        <v>532.68148704931104</v>
      </c>
      <c r="AD318">
        <v>84804.753901247706</v>
      </c>
      <c r="AE318" s="1" t="e">
        <v>#N/A</v>
      </c>
      <c r="AF318">
        <v>32207.424999999999</v>
      </c>
      <c r="AG318" s="1">
        <v>46581.123453635999</v>
      </c>
      <c r="AH318" s="1">
        <v>53.622222613683498</v>
      </c>
      <c r="AI318">
        <v>30.568083079924101</v>
      </c>
      <c r="AJ318">
        <v>38.029796716874998</v>
      </c>
      <c r="AK318">
        <v>2.4340000000000002</v>
      </c>
      <c r="AL318">
        <v>1.8608066999999999</v>
      </c>
      <c r="AM318">
        <v>2.2186773500000001</v>
      </c>
      <c r="AN318">
        <v>7.1053212906563204E-2</v>
      </c>
      <c r="AO318" s="1">
        <v>1.06045216046237</v>
      </c>
      <c r="AP318">
        <v>2351.0167159134799</v>
      </c>
      <c r="AQ318" s="1">
        <v>4178.0785365252896</v>
      </c>
      <c r="AR318" s="1">
        <v>10041.022964420101</v>
      </c>
      <c r="AS318" s="1">
        <v>1340.52841393222</v>
      </c>
      <c r="AT318">
        <v>667.785818979032</v>
      </c>
      <c r="AU318">
        <v>18578.432449770102</v>
      </c>
      <c r="AV318" s="1">
        <v>10523.7539407966</v>
      </c>
      <c r="AW318" s="1">
        <v>0.52709345858000001</v>
      </c>
      <c r="AX318">
        <v>4030.4606225805901</v>
      </c>
      <c r="AY318" s="1">
        <v>0.20140477114499999</v>
      </c>
      <c r="AZ318">
        <v>928.64486406727497</v>
      </c>
      <c r="BA318">
        <v>4.6868056484999997E-2</v>
      </c>
      <c r="BB318">
        <v>4653.6245132307104</v>
      </c>
      <c r="BC318" s="1">
        <v>0.22463371376999999</v>
      </c>
      <c r="BD318">
        <v>20136.483940675102</v>
      </c>
      <c r="BE318" s="1">
        <v>0.56447905547533295</v>
      </c>
      <c r="BF318">
        <v>0.23437325364595701</v>
      </c>
      <c r="BG318">
        <v>0.15542947852564001</v>
      </c>
      <c r="BH318">
        <v>3.4107923049791398E-2</v>
      </c>
      <c r="BI318">
        <v>1.16102893032789E-2</v>
      </c>
    </row>
    <row r="319" spans="1:61" x14ac:dyDescent="0.35">
      <c r="A319" t="s">
        <v>1567</v>
      </c>
      <c r="B319" t="s">
        <v>942</v>
      </c>
      <c r="C319">
        <v>61.5</v>
      </c>
      <c r="D319">
        <v>13.537421550034599</v>
      </c>
      <c r="E319">
        <v>796.99408234999999</v>
      </c>
      <c r="F319">
        <v>1.1529422898110099E-2</v>
      </c>
      <c r="G319">
        <v>7.77177658355246E-3</v>
      </c>
      <c r="H319" t="e">
        <v>#N/A</v>
      </c>
      <c r="I319">
        <v>2.1688642311409101E-2</v>
      </c>
      <c r="J319">
        <v>0.95751617813465795</v>
      </c>
      <c r="K319">
        <v>2.7017799448714502E-2</v>
      </c>
      <c r="L319">
        <v>0.21085945082315</v>
      </c>
      <c r="M319" t="e">
        <v>#N/A</v>
      </c>
      <c r="N319">
        <v>0.112121000706046</v>
      </c>
      <c r="O319">
        <v>65819.245526343002</v>
      </c>
      <c r="P319" s="1">
        <v>0.173558885739203</v>
      </c>
      <c r="Q319">
        <v>0.152971703038704</v>
      </c>
      <c r="R319">
        <v>0.67346941122209303</v>
      </c>
      <c r="S319">
        <v>7.109</v>
      </c>
      <c r="T319">
        <v>82438.326841806993</v>
      </c>
      <c r="U319" s="1">
        <v>115.92080088972899</v>
      </c>
      <c r="V319">
        <v>222000.826906239</v>
      </c>
      <c r="W319" s="1">
        <v>0.88873994726062999</v>
      </c>
      <c r="X319">
        <v>6.2403626089277298E-2</v>
      </c>
      <c r="Y319">
        <v>4.8856426650092703E-2</v>
      </c>
      <c r="Z319">
        <v>0.11126005273936999</v>
      </c>
      <c r="AA319">
        <v>222.00082690623901</v>
      </c>
      <c r="AB319">
        <v>4761.0252216525196</v>
      </c>
      <c r="AC319" s="1">
        <v>557.37950199540899</v>
      </c>
      <c r="AD319">
        <v>166801.06010109099</v>
      </c>
      <c r="AE319" s="1" t="e">
        <v>#N/A</v>
      </c>
      <c r="AF319">
        <v>48328.35</v>
      </c>
      <c r="AG319" s="1">
        <v>84000.372070406898</v>
      </c>
      <c r="AH319" s="1">
        <v>32.795911911616898</v>
      </c>
      <c r="AI319">
        <v>20.611666242643398</v>
      </c>
      <c r="AJ319">
        <v>22.7930852055946</v>
      </c>
      <c r="AK319">
        <v>1.143</v>
      </c>
      <c r="AL319">
        <v>0.64825564999999996</v>
      </c>
      <c r="AM319">
        <v>0.94487100000000002</v>
      </c>
      <c r="AN319">
        <v>2130.6205252684399</v>
      </c>
      <c r="AO319" s="1">
        <v>1.1900458786255901</v>
      </c>
      <c r="AP319">
        <v>1944.5506876475799</v>
      </c>
      <c r="AQ319" s="1">
        <v>2800.67230032108</v>
      </c>
      <c r="AR319" s="1">
        <v>8475.7081721641607</v>
      </c>
      <c r="AS319" s="1">
        <v>644.60409949076404</v>
      </c>
      <c r="AT319">
        <v>445.02921006982803</v>
      </c>
      <c r="AU319">
        <v>14310.5644696934</v>
      </c>
      <c r="AV319" s="1">
        <v>8429.0063628403896</v>
      </c>
      <c r="AW319" s="1">
        <v>0.493786714455</v>
      </c>
      <c r="AX319">
        <v>6227.1599566757995</v>
      </c>
      <c r="AY319" s="1">
        <v>0.36668861295499999</v>
      </c>
      <c r="AZ319">
        <v>1513.5485510906899</v>
      </c>
      <c r="BA319">
        <v>8.8202953170000001E-2</v>
      </c>
      <c r="BB319">
        <v>881.46042335467996</v>
      </c>
      <c r="BC319" s="1">
        <v>5.1321719415000001E-2</v>
      </c>
      <c r="BD319">
        <v>17051.175293961602</v>
      </c>
      <c r="BE319" s="1">
        <v>0.55333114653427695</v>
      </c>
      <c r="BF319">
        <v>0.25181132724088001</v>
      </c>
      <c r="BG319">
        <v>0.12831497339445999</v>
      </c>
      <c r="BH319">
        <v>3.9325434894783198E-2</v>
      </c>
      <c r="BI319">
        <v>2.7217117935599399E-2</v>
      </c>
    </row>
    <row r="320" spans="1:61" x14ac:dyDescent="0.35">
      <c r="A320" t="s">
        <v>1568</v>
      </c>
      <c r="B320" t="s">
        <v>943</v>
      </c>
      <c r="C320">
        <v>85.9</v>
      </c>
      <c r="D320">
        <v>20.1815166807488</v>
      </c>
      <c r="E320">
        <v>1614.8288593499999</v>
      </c>
      <c r="F320">
        <v>7.9863385294480106E-3</v>
      </c>
      <c r="G320">
        <v>1.253422722933E-2</v>
      </c>
      <c r="H320" t="e">
        <v>#N/A</v>
      </c>
      <c r="I320">
        <v>4.7070715536305902E-2</v>
      </c>
      <c r="J320">
        <v>0.89067154589542796</v>
      </c>
      <c r="K320">
        <v>4.51402133215471E-2</v>
      </c>
      <c r="L320">
        <v>0.46654793020299901</v>
      </c>
      <c r="M320">
        <v>1.19568620004319E-2</v>
      </c>
      <c r="N320">
        <v>0.161934331967133</v>
      </c>
      <c r="O320">
        <v>66334.264016387504</v>
      </c>
      <c r="P320" s="1">
        <v>0.17406456436597201</v>
      </c>
      <c r="Q320">
        <v>0.16837177246991999</v>
      </c>
      <c r="R320">
        <v>0.65756366316410697</v>
      </c>
      <c r="S320">
        <v>13.071999999999999</v>
      </c>
      <c r="T320">
        <v>88872.442151950003</v>
      </c>
      <c r="U320" s="1">
        <v>128.55958259745799</v>
      </c>
      <c r="V320">
        <v>268751.07896712702</v>
      </c>
      <c r="W320" s="1">
        <v>0.752438868327446</v>
      </c>
      <c r="X320">
        <v>0.137997654788035</v>
      </c>
      <c r="Y320">
        <v>0.10956347688451901</v>
      </c>
      <c r="Z320">
        <v>0.247561131672554</v>
      </c>
      <c r="AA320">
        <v>268.751078967127</v>
      </c>
      <c r="AB320">
        <v>7101.7321886767804</v>
      </c>
      <c r="AC320" s="1">
        <v>672.96949914541597</v>
      </c>
      <c r="AD320">
        <v>210024.71475247</v>
      </c>
      <c r="AE320" s="1" t="e">
        <v>#N/A</v>
      </c>
      <c r="AF320">
        <v>40927.15</v>
      </c>
      <c r="AG320" s="1">
        <v>68104.471855439595</v>
      </c>
      <c r="AH320" s="1">
        <v>42.335147912060897</v>
      </c>
      <c r="AI320">
        <v>23.3669617767262</v>
      </c>
      <c r="AJ320">
        <v>26.833192603375998</v>
      </c>
      <c r="AK320">
        <v>1.8779999999999999</v>
      </c>
      <c r="AL320">
        <v>1.2894768000000001</v>
      </c>
      <c r="AM320">
        <v>1.6498216999999999</v>
      </c>
      <c r="AN320">
        <v>1163.0509171549199</v>
      </c>
      <c r="AO320" s="1">
        <v>1.12848250006894</v>
      </c>
      <c r="AP320">
        <v>1830.49769907111</v>
      </c>
      <c r="AQ320" s="1">
        <v>2888.4431985039901</v>
      </c>
      <c r="AR320" s="1">
        <v>8271.9264028669495</v>
      </c>
      <c r="AS320" s="1">
        <v>1009.82600920447</v>
      </c>
      <c r="AT320">
        <v>444.71494570935403</v>
      </c>
      <c r="AU320">
        <v>14445.4082553559</v>
      </c>
      <c r="AV320" s="1">
        <v>6625.2803804676396</v>
      </c>
      <c r="AW320" s="1">
        <v>0.41074990660999999</v>
      </c>
      <c r="AX320">
        <v>6731.1369016505596</v>
      </c>
      <c r="AY320" s="1">
        <v>0.40588618545999999</v>
      </c>
      <c r="AZ320">
        <v>1320.0923032168701</v>
      </c>
      <c r="BA320">
        <v>8.1317812099999998E-2</v>
      </c>
      <c r="BB320">
        <v>1670.38457841135</v>
      </c>
      <c r="BC320" s="1">
        <v>0.10204609583</v>
      </c>
      <c r="BD320">
        <v>16346.894163746399</v>
      </c>
      <c r="BE320" s="1">
        <v>0.54856942894600103</v>
      </c>
      <c r="BF320">
        <v>0.24195043884997999</v>
      </c>
      <c r="BG320">
        <v>0.15564716357227201</v>
      </c>
      <c r="BH320">
        <v>3.8018185238118E-2</v>
      </c>
      <c r="BI320">
        <v>1.5814783393629302E-2</v>
      </c>
    </row>
    <row r="321" spans="1:61" x14ac:dyDescent="0.35">
      <c r="A321" t="s">
        <v>1569</v>
      </c>
      <c r="B321" t="s">
        <v>944</v>
      </c>
      <c r="C321">
        <v>44.75</v>
      </c>
      <c r="D321">
        <v>36.605849401848197</v>
      </c>
      <c r="E321">
        <v>1479.39001635</v>
      </c>
      <c r="F321">
        <v>8.2718523035643504E-3</v>
      </c>
      <c r="G321">
        <v>3.0100269258355499E-2</v>
      </c>
      <c r="H321" t="e">
        <v>#N/A</v>
      </c>
      <c r="I321">
        <v>3.6058300972170401E-2</v>
      </c>
      <c r="J321">
        <v>0.860076134986973</v>
      </c>
      <c r="K321">
        <v>7.3264738589597006E-2</v>
      </c>
      <c r="L321">
        <v>0.66805002552175696</v>
      </c>
      <c r="M321">
        <v>1.43172718391634E-2</v>
      </c>
      <c r="N321">
        <v>0.182349848835582</v>
      </c>
      <c r="O321">
        <v>63074.633055240003</v>
      </c>
      <c r="P321" s="1">
        <v>0.21255247008935299</v>
      </c>
      <c r="Q321">
        <v>0.17996286559605701</v>
      </c>
      <c r="R321">
        <v>0.60748466431458903</v>
      </c>
      <c r="S321">
        <v>13.936</v>
      </c>
      <c r="T321">
        <v>87461.442105391499</v>
      </c>
      <c r="U321" s="1">
        <v>113.20745334338</v>
      </c>
      <c r="V321">
        <v>218408.13306806199</v>
      </c>
      <c r="W321" s="1">
        <v>0.71257944293457598</v>
      </c>
      <c r="X321">
        <v>0.17151038770811899</v>
      </c>
      <c r="Y321">
        <v>0.115910169357305</v>
      </c>
      <c r="Z321">
        <v>0.28742055706542402</v>
      </c>
      <c r="AA321">
        <v>218.408133068062</v>
      </c>
      <c r="AB321">
        <v>6253.4009230689098</v>
      </c>
      <c r="AC321" s="1">
        <v>549.31501109822705</v>
      </c>
      <c r="AD321">
        <v>153544.33585688</v>
      </c>
      <c r="AE321" s="1" t="e">
        <v>#N/A</v>
      </c>
      <c r="AF321">
        <v>36627.074999999997</v>
      </c>
      <c r="AG321" s="1">
        <v>57059.8342138968</v>
      </c>
      <c r="AH321" s="1">
        <v>43.778659015947397</v>
      </c>
      <c r="AI321">
        <v>22.717904577440201</v>
      </c>
      <c r="AJ321">
        <v>30.474255399568801</v>
      </c>
      <c r="AK321">
        <v>1.9924999999999999</v>
      </c>
      <c r="AL321">
        <v>1.1766132499999999</v>
      </c>
      <c r="AM321">
        <v>1.6785819500000001</v>
      </c>
      <c r="AN321">
        <v>577.44665546069405</v>
      </c>
      <c r="AO321" s="1">
        <v>0.95928871807231897</v>
      </c>
      <c r="AP321">
        <v>2086.7502063298798</v>
      </c>
      <c r="AQ321" s="1">
        <v>2884.8972356054501</v>
      </c>
      <c r="AR321" s="1">
        <v>8910.0999925388496</v>
      </c>
      <c r="AS321" s="1">
        <v>1042.55159654624</v>
      </c>
      <c r="AT321" s="1">
        <v>428.36664189168602</v>
      </c>
      <c r="AU321">
        <v>15352.6656729121</v>
      </c>
      <c r="AV321" s="1">
        <v>8413.7241330802808</v>
      </c>
      <c r="AW321" s="1">
        <v>0.48441147609500002</v>
      </c>
      <c r="AX321">
        <v>5504.7926916070301</v>
      </c>
      <c r="AY321" s="1">
        <v>0.31358991824999999</v>
      </c>
      <c r="AZ321">
        <v>1126.1530990666499</v>
      </c>
      <c r="BA321" s="1">
        <v>6.3984305059999996E-2</v>
      </c>
      <c r="BB321">
        <v>2413.1652413546899</v>
      </c>
      <c r="BC321" s="1">
        <v>0.138014300585</v>
      </c>
      <c r="BD321">
        <v>17457.835165108601</v>
      </c>
      <c r="BE321" s="1">
        <v>0.53904651874487697</v>
      </c>
      <c r="BF321">
        <v>0.237820488302423</v>
      </c>
      <c r="BG321">
        <v>0.16735685382519599</v>
      </c>
      <c r="BH321">
        <v>3.4047572391767103E-2</v>
      </c>
      <c r="BI321">
        <v>2.1728566735737601E-2</v>
      </c>
    </row>
    <row r="322" spans="1:61" x14ac:dyDescent="0.35">
      <c r="A322" t="s">
        <v>1570</v>
      </c>
      <c r="B322" t="s">
        <v>945</v>
      </c>
      <c r="C322">
        <v>62</v>
      </c>
      <c r="D322">
        <v>84.880330331052406</v>
      </c>
      <c r="E322">
        <v>3933.0866427999999</v>
      </c>
      <c r="F322">
        <v>2.4652384886669199E-2</v>
      </c>
      <c r="G322">
        <v>3.0843959954940599E-2</v>
      </c>
      <c r="H322">
        <v>2.6886322725314699E-3</v>
      </c>
      <c r="I322">
        <v>5.3218960224953003E-2</v>
      </c>
      <c r="J322">
        <v>0.84216058347416101</v>
      </c>
      <c r="K322">
        <v>4.7860598987407202E-2</v>
      </c>
      <c r="L322">
        <v>0.30195596628671401</v>
      </c>
      <c r="M322">
        <v>2.4492132792700901E-2</v>
      </c>
      <c r="N322">
        <v>0.14640796358226901</v>
      </c>
      <c r="O322">
        <v>73598.752814534993</v>
      </c>
      <c r="P322" s="1">
        <v>0.19507183329380501</v>
      </c>
      <c r="Q322">
        <v>0.18793290936562199</v>
      </c>
      <c r="R322">
        <v>0.61699525734057303</v>
      </c>
      <c r="S322">
        <v>29.1265</v>
      </c>
      <c r="T322">
        <v>98597.620591771498</v>
      </c>
      <c r="U322" s="1">
        <v>144.813108244955</v>
      </c>
      <c r="V322">
        <v>288802.96188393602</v>
      </c>
      <c r="W322" s="1">
        <v>0.79267720870329095</v>
      </c>
      <c r="X322">
        <v>0.14503244349950001</v>
      </c>
      <c r="Y322">
        <v>6.22903477972091E-2</v>
      </c>
      <c r="Z322">
        <v>0.207322791296709</v>
      </c>
      <c r="AA322">
        <v>288.80296188393601</v>
      </c>
      <c r="AB322">
        <v>8246.58756120209</v>
      </c>
      <c r="AC322" s="1">
        <v>861.62935768184605</v>
      </c>
      <c r="AD322">
        <v>223209.707876481</v>
      </c>
      <c r="AE322" s="1" t="e">
        <v>#N/A</v>
      </c>
      <c r="AF322">
        <v>50861.75</v>
      </c>
      <c r="AG322" s="1">
        <v>91116.757714052103</v>
      </c>
      <c r="AH322" s="1">
        <v>48.492979677553301</v>
      </c>
      <c r="AI322">
        <v>26.924790705246998</v>
      </c>
      <c r="AJ322">
        <v>30.703545577587299</v>
      </c>
      <c r="AK322">
        <v>2.2890000000000001</v>
      </c>
      <c r="AL322">
        <v>1.7287338999999999</v>
      </c>
      <c r="AM322">
        <v>1.9483436000000001</v>
      </c>
      <c r="AN322">
        <v>713.95628618625994</v>
      </c>
      <c r="AO322">
        <v>0.84529569978624897</v>
      </c>
      <c r="AP322">
        <v>1682.6904117285201</v>
      </c>
      <c r="AQ322" s="1">
        <v>2683.7633306603602</v>
      </c>
      <c r="AR322" s="1">
        <v>8255.7876948693192</v>
      </c>
      <c r="AS322" s="1">
        <v>971.69088300347596</v>
      </c>
      <c r="AT322" s="1">
        <v>388.82341823361702</v>
      </c>
      <c r="AU322">
        <v>13982.7557384953</v>
      </c>
      <c r="AV322" s="1">
        <v>4411.9653166993703</v>
      </c>
      <c r="AW322" s="1">
        <v>0.302080708295</v>
      </c>
      <c r="AX322">
        <v>7874.9823831630101</v>
      </c>
      <c r="AY322" s="1">
        <v>0.53943885841500006</v>
      </c>
      <c r="AZ322">
        <v>1307.87997875472</v>
      </c>
      <c r="BA322">
        <v>8.9678747315000001E-2</v>
      </c>
      <c r="BB322">
        <v>1006.60431038934</v>
      </c>
      <c r="BC322" s="1">
        <v>6.8801685949999997E-2</v>
      </c>
      <c r="BD322">
        <v>14601.4319890064</v>
      </c>
      <c r="BE322" s="1">
        <v>0.58072830650045504</v>
      </c>
      <c r="BF322">
        <v>0.23146447906293499</v>
      </c>
      <c r="BG322">
        <v>0.13658551338762401</v>
      </c>
      <c r="BH322">
        <v>3.2201762839909102E-2</v>
      </c>
      <c r="BI322">
        <v>1.9019938209076201E-2</v>
      </c>
    </row>
    <row r="323" spans="1:61" x14ac:dyDescent="0.35">
      <c r="A323" t="s">
        <v>1571</v>
      </c>
      <c r="B323" t="s">
        <v>946</v>
      </c>
      <c r="C323">
        <v>33.65</v>
      </c>
      <c r="D323">
        <v>235.553648073131</v>
      </c>
      <c r="E323">
        <v>7896.5446523000001</v>
      </c>
      <c r="F323">
        <v>9.5013007720236395E-2</v>
      </c>
      <c r="G323">
        <v>7.2272108668297599E-2</v>
      </c>
      <c r="H323">
        <v>2.1159658401304899E-3</v>
      </c>
      <c r="I323">
        <v>6.5077414111862006E-2</v>
      </c>
      <c r="J323">
        <v>0.70758280834545795</v>
      </c>
      <c r="K323">
        <v>5.8882590538919997E-2</v>
      </c>
      <c r="L323">
        <v>0.21217564961419</v>
      </c>
      <c r="M323">
        <v>5.36476014450658E-2</v>
      </c>
      <c r="N323">
        <v>0.135960852619185</v>
      </c>
      <c r="O323">
        <v>82899.424760613998</v>
      </c>
      <c r="P323" s="1">
        <v>0.17999344706696399</v>
      </c>
      <c r="Q323">
        <v>0.16642874517373801</v>
      </c>
      <c r="R323">
        <v>0.65357780775929797</v>
      </c>
      <c r="S323">
        <v>48.94</v>
      </c>
      <c r="T323">
        <v>111267.62590850799</v>
      </c>
      <c r="U323" s="1">
        <v>164.061062845799</v>
      </c>
      <c r="V323">
        <v>339858.26907609601</v>
      </c>
      <c r="W323" s="1">
        <v>0.799521662978673</v>
      </c>
      <c r="X323">
        <v>0.16954933440878001</v>
      </c>
      <c r="Y323">
        <v>3.0929002612546899E-2</v>
      </c>
      <c r="Z323">
        <v>0.200478337021327</v>
      </c>
      <c r="AA323">
        <v>339.85826907609601</v>
      </c>
      <c r="AB323">
        <v>12366.7942032476</v>
      </c>
      <c r="AC323" s="1">
        <v>1087.64257360428</v>
      </c>
      <c r="AD323">
        <v>277099.88674440503</v>
      </c>
      <c r="AE323" s="1" t="e">
        <v>#N/A</v>
      </c>
      <c r="AF323">
        <v>63787.974999999999</v>
      </c>
      <c r="AG323" s="1">
        <v>138735.728608976</v>
      </c>
      <c r="AH323" s="1">
        <v>74.173942229260803</v>
      </c>
      <c r="AI323">
        <v>34.031572884176001</v>
      </c>
      <c r="AJ323">
        <v>43.194321913064897</v>
      </c>
      <c r="AK323">
        <v>2.1179999999999999</v>
      </c>
      <c r="AL323">
        <v>1.31837005</v>
      </c>
      <c r="AM323">
        <v>1.5887448500000001</v>
      </c>
      <c r="AN323">
        <v>96.245720410514295</v>
      </c>
      <c r="AO323" s="1">
        <v>0.66308262856776101</v>
      </c>
      <c r="AP323">
        <v>1824.5925297010799</v>
      </c>
      <c r="AQ323" s="1">
        <v>2644.39357445119</v>
      </c>
      <c r="AR323" s="1">
        <v>9696.0922863506294</v>
      </c>
      <c r="AS323" s="1">
        <v>1233.9440356083401</v>
      </c>
      <c r="AT323">
        <v>487.37161685503401</v>
      </c>
      <c r="AU323">
        <v>15886.3940429663</v>
      </c>
      <c r="AV323" s="1">
        <v>3129.4549870617002</v>
      </c>
      <c r="AW323" s="1">
        <v>0.19478647152</v>
      </c>
      <c r="AX323">
        <v>10786.054929406801</v>
      </c>
      <c r="AY323" s="1">
        <v>0.64645807613999995</v>
      </c>
      <c r="AZ323">
        <v>1752.4902605504701</v>
      </c>
      <c r="BA323">
        <v>0.10703721766</v>
      </c>
      <c r="BB323">
        <v>854.66307501943504</v>
      </c>
      <c r="BC323" s="1">
        <v>5.1718234655E-2</v>
      </c>
      <c r="BD323">
        <v>16522.663252038401</v>
      </c>
      <c r="BE323" s="1">
        <v>0.60929970742462003</v>
      </c>
      <c r="BF323">
        <v>0.23165080235816299</v>
      </c>
      <c r="BG323">
        <v>0.112023004882966</v>
      </c>
      <c r="BH323">
        <v>2.9424659159119002E-2</v>
      </c>
      <c r="BI323">
        <v>1.7601826175131601E-2</v>
      </c>
    </row>
    <row r="324" spans="1:61" x14ac:dyDescent="0.35">
      <c r="A324" t="s">
        <v>1572</v>
      </c>
      <c r="B324" t="s">
        <v>947</v>
      </c>
      <c r="C324">
        <v>14.6</v>
      </c>
      <c r="D324">
        <v>309.587445548147</v>
      </c>
      <c r="E324">
        <v>3788.7482785000002</v>
      </c>
      <c r="F324">
        <v>8.0259506424168597E-3</v>
      </c>
      <c r="G324">
        <v>0.26799543616682803</v>
      </c>
      <c r="H324">
        <v>1.8265672875729E-3</v>
      </c>
      <c r="I324">
        <v>0.13881587965200601</v>
      </c>
      <c r="J324">
        <v>0.44412248401116999</v>
      </c>
      <c r="K324">
        <v>0.14180255831352401</v>
      </c>
      <c r="L324">
        <v>0.97285420468749295</v>
      </c>
      <c r="M324">
        <v>6.51089983445962E-2</v>
      </c>
      <c r="N324">
        <v>0.210032012563142</v>
      </c>
      <c r="O324">
        <v>68049.673980932494</v>
      </c>
      <c r="P324" s="1">
        <v>0.29014046479793099</v>
      </c>
      <c r="Q324">
        <v>0.18510175734630399</v>
      </c>
      <c r="R324">
        <v>0.52475777785576505</v>
      </c>
      <c r="S324">
        <v>41.8215</v>
      </c>
      <c r="T324">
        <v>91416.813528355502</v>
      </c>
      <c r="U324" s="1">
        <v>95.246891205382596</v>
      </c>
      <c r="V324">
        <v>148046.565857251</v>
      </c>
      <c r="W324" s="1">
        <v>0.70196350885590098</v>
      </c>
      <c r="X324">
        <v>0.22558609970096499</v>
      </c>
      <c r="Y324">
        <v>7.2450391443134393E-2</v>
      </c>
      <c r="Z324">
        <v>0.29803649114409902</v>
      </c>
      <c r="AA324">
        <v>148.04656585725101</v>
      </c>
      <c r="AB324">
        <v>4815.4588364155798</v>
      </c>
      <c r="AC324" s="1">
        <v>546.48782303022097</v>
      </c>
      <c r="AD324">
        <v>86755.213035997105</v>
      </c>
      <c r="AE324" s="1" t="e">
        <v>#N/A</v>
      </c>
      <c r="AF324">
        <v>32694.775000000001</v>
      </c>
      <c r="AG324" s="1">
        <v>47024.891828133601</v>
      </c>
      <c r="AH324" s="1">
        <v>54.154221379804198</v>
      </c>
      <c r="AI324">
        <v>29.160148155586199</v>
      </c>
      <c r="AJ324">
        <v>36.9500964966957</v>
      </c>
      <c r="AK324">
        <v>2.2989999999999999</v>
      </c>
      <c r="AL324">
        <v>1.73830365</v>
      </c>
      <c r="AM324">
        <v>2.10208035</v>
      </c>
      <c r="AN324">
        <v>0</v>
      </c>
      <c r="AO324" s="1">
        <v>1.02846513070323</v>
      </c>
      <c r="AP324">
        <v>2438.4207906865299</v>
      </c>
      <c r="AQ324" s="1">
        <v>4210.0186270399499</v>
      </c>
      <c r="AR324" s="1">
        <v>10100.441363927001</v>
      </c>
      <c r="AS324" s="1">
        <v>1374.9444497294401</v>
      </c>
      <c r="AT324">
        <v>684.82627481172904</v>
      </c>
      <c r="AU324">
        <v>18808.651506194699</v>
      </c>
      <c r="AV324" s="1">
        <v>10344.0574555823</v>
      </c>
      <c r="AW324" s="1">
        <v>0.52248435976499996</v>
      </c>
      <c r="AX324">
        <v>4080.3491794299298</v>
      </c>
      <c r="AY324" s="1">
        <v>0.20571269555499999</v>
      </c>
      <c r="AZ324">
        <v>1091.0959517665799</v>
      </c>
      <c r="BA324">
        <v>5.3019655309999997E-2</v>
      </c>
      <c r="BB324">
        <v>4488.0675879956098</v>
      </c>
      <c r="BC324" s="1">
        <v>0.21878328935499999</v>
      </c>
      <c r="BD324">
        <v>20003.570174774399</v>
      </c>
      <c r="BE324" s="1">
        <v>0.56308145810899102</v>
      </c>
      <c r="BF324">
        <v>0.226722553241026</v>
      </c>
      <c r="BG324">
        <v>0.167155707932894</v>
      </c>
      <c r="BH324">
        <v>3.1329917926082203E-2</v>
      </c>
      <c r="BI324">
        <v>1.17103627910071E-2</v>
      </c>
    </row>
    <row r="325" spans="1:61" x14ac:dyDescent="0.35">
      <c r="A325" t="s">
        <v>1573</v>
      </c>
      <c r="B325" t="s">
        <v>948</v>
      </c>
      <c r="C325">
        <v>66.5</v>
      </c>
      <c r="D325">
        <v>12.319850920491801</v>
      </c>
      <c r="E325">
        <v>701.51319894999995</v>
      </c>
      <c r="F325" t="e">
        <v>#N/A</v>
      </c>
      <c r="G325">
        <v>1.2289234739658201E-2</v>
      </c>
      <c r="H325" t="e">
        <v>#N/A</v>
      </c>
      <c r="I325">
        <v>2.5897807294573999E-2</v>
      </c>
      <c r="J325">
        <v>0.93464703032399699</v>
      </c>
      <c r="K325">
        <v>3.6450638917259297E-2</v>
      </c>
      <c r="L325">
        <v>0.46633932896513303</v>
      </c>
      <c r="M325">
        <v>3.2338951835279003E-2</v>
      </c>
      <c r="N325">
        <v>0.161221213366713</v>
      </c>
      <c r="O325">
        <v>59360.422934488</v>
      </c>
      <c r="P325" s="1">
        <v>0.236303533231188</v>
      </c>
      <c r="Q325">
        <v>0.22935233770836699</v>
      </c>
      <c r="R325">
        <v>0.53434412906044504</v>
      </c>
      <c r="S325">
        <v>8.0675000000000008</v>
      </c>
      <c r="T325">
        <v>80363.453485165504</v>
      </c>
      <c r="U325" s="1">
        <v>94.994576848729395</v>
      </c>
      <c r="V325">
        <v>279830.63821613498</v>
      </c>
      <c r="W325" s="1">
        <v>0.78350216966802999</v>
      </c>
      <c r="X325">
        <v>6.0434396039717203E-2</v>
      </c>
      <c r="Y325">
        <v>0.156063434292253</v>
      </c>
      <c r="Z325">
        <v>0.21649783033197001</v>
      </c>
      <c r="AA325">
        <v>279.83063821613501</v>
      </c>
      <c r="AB325">
        <v>7446.76705422123</v>
      </c>
      <c r="AC325" s="1">
        <v>658.08014758892296</v>
      </c>
      <c r="AD325">
        <v>212900.18948557001</v>
      </c>
      <c r="AE325" s="1" t="e">
        <v>#N/A</v>
      </c>
      <c r="AF325">
        <v>41319.074999999997</v>
      </c>
      <c r="AG325" s="1">
        <v>64885.794301104601</v>
      </c>
      <c r="AH325" s="1">
        <v>37.525930876343701</v>
      </c>
      <c r="AI325">
        <v>21.7588759592904</v>
      </c>
      <c r="AJ325">
        <v>23.7058210474963</v>
      </c>
      <c r="AK325">
        <v>1.5595000000000001</v>
      </c>
      <c r="AL325">
        <v>1.22182575</v>
      </c>
      <c r="AM325">
        <v>1.3512363999999999</v>
      </c>
      <c r="AN325">
        <v>1150.91304833446</v>
      </c>
      <c r="AO325" s="1">
        <v>1.1556275623524499</v>
      </c>
      <c r="AP325">
        <v>2466.0274544189001</v>
      </c>
      <c r="AQ325" s="1">
        <v>3506.4260559980098</v>
      </c>
      <c r="AR325" s="1">
        <v>8996.4702214501904</v>
      </c>
      <c r="AS325" s="1">
        <v>920.80948246189496</v>
      </c>
      <c r="AT325" s="1">
        <v>471.89255651345701</v>
      </c>
      <c r="AU325">
        <v>16361.6257708425</v>
      </c>
      <c r="AV325" s="1">
        <v>9063.6151610279994</v>
      </c>
      <c r="AW325" s="1">
        <v>0.47945840785499999</v>
      </c>
      <c r="AX325">
        <v>7110.3589020222598</v>
      </c>
      <c r="AY325" s="1">
        <v>0.35044640972000002</v>
      </c>
      <c r="AZ325">
        <v>1521.32925326396</v>
      </c>
      <c r="BA325">
        <v>7.7594736270000006E-2</v>
      </c>
      <c r="BB325">
        <v>1766.86475476128</v>
      </c>
      <c r="BC325" s="1">
        <v>9.2500446144999998E-2</v>
      </c>
      <c r="BD325">
        <v>19462.168071075499</v>
      </c>
      <c r="BE325" s="1">
        <v>0.52520877983507996</v>
      </c>
      <c r="BF325">
        <v>0.23262945093954199</v>
      </c>
      <c r="BG325">
        <v>0.17999713356498301</v>
      </c>
      <c r="BH325">
        <v>4.2647461447981302E-2</v>
      </c>
      <c r="BI325">
        <v>1.9517174212413502E-2</v>
      </c>
    </row>
    <row r="326" spans="1:61" x14ac:dyDescent="0.35">
      <c r="A326" t="s">
        <v>1574</v>
      </c>
      <c r="B326" t="s">
        <v>949</v>
      </c>
      <c r="C326">
        <v>19.25</v>
      </c>
      <c r="D326">
        <v>193.57475380176101</v>
      </c>
      <c r="E326">
        <v>2690.1103152000001</v>
      </c>
      <c r="F326">
        <v>3.2787096509908797E-2</v>
      </c>
      <c r="G326">
        <v>7.97937877182269E-2</v>
      </c>
      <c r="H326">
        <v>3.3454868263318102E-3</v>
      </c>
      <c r="I326">
        <v>8.6421551218603496E-2</v>
      </c>
      <c r="J326">
        <v>0.72806659074048197</v>
      </c>
      <c r="K326">
        <v>7.4275946567445697E-2</v>
      </c>
      <c r="L326">
        <v>0.46956084802257197</v>
      </c>
      <c r="M326">
        <v>3.8859114243682498E-2</v>
      </c>
      <c r="N326">
        <v>0.158544912840244</v>
      </c>
      <c r="O326">
        <v>73952.080748252498</v>
      </c>
      <c r="P326" s="1">
        <v>0.19326372490819799</v>
      </c>
      <c r="Q326">
        <v>0.13590362066949499</v>
      </c>
      <c r="R326">
        <v>0.670832654422306</v>
      </c>
      <c r="S326">
        <v>23.042999999999999</v>
      </c>
      <c r="T326">
        <v>97298.495062384507</v>
      </c>
      <c r="U326" s="1">
        <v>122.97013206079799</v>
      </c>
      <c r="V326">
        <v>281215.05184218299</v>
      </c>
      <c r="W326" s="1">
        <v>0.70897038714819005</v>
      </c>
      <c r="X326">
        <v>0.248901761222661</v>
      </c>
      <c r="Y326">
        <v>4.21278516291494E-2</v>
      </c>
      <c r="Z326">
        <v>0.29102961285181</v>
      </c>
      <c r="AA326">
        <v>281.21505184218302</v>
      </c>
      <c r="AB326">
        <v>10160.8243030412</v>
      </c>
      <c r="AC326" s="1">
        <v>922.82979764900495</v>
      </c>
      <c r="AD326">
        <v>212901.97306885701</v>
      </c>
      <c r="AE326" s="1" t="e">
        <v>#N/A</v>
      </c>
      <c r="AF326">
        <v>43953.95</v>
      </c>
      <c r="AG326" s="1">
        <v>70795.558936189904</v>
      </c>
      <c r="AH326" s="1">
        <v>64.111275862085407</v>
      </c>
      <c r="AI326">
        <v>32.754353529324298</v>
      </c>
      <c r="AJ326">
        <v>41.7270651372055</v>
      </c>
      <c r="AK326">
        <v>2.1234999999999999</v>
      </c>
      <c r="AL326">
        <v>1.4570808</v>
      </c>
      <c r="AM326">
        <v>1.8071245</v>
      </c>
      <c r="AN326">
        <v>175.488032850271</v>
      </c>
      <c r="AO326" s="1">
        <v>0.96628543645035003</v>
      </c>
      <c r="AP326">
        <v>2099.8110052075699</v>
      </c>
      <c r="AQ326" s="1">
        <v>2726.3950932974399</v>
      </c>
      <c r="AR326" s="1">
        <v>9070.2079368354007</v>
      </c>
      <c r="AS326" s="1">
        <v>1120.8243888663701</v>
      </c>
      <c r="AT326">
        <v>432.973145501376</v>
      </c>
      <c r="AU326">
        <v>15450.211569708201</v>
      </c>
      <c r="AV326" s="1">
        <v>4708.06186688864</v>
      </c>
      <c r="AW326" s="1">
        <v>0.28394708597500001</v>
      </c>
      <c r="AX326">
        <v>9248.1660088275894</v>
      </c>
      <c r="AY326" s="1">
        <v>0.53892622998999995</v>
      </c>
      <c r="AZ326">
        <v>1398.60814027693</v>
      </c>
      <c r="BA326">
        <v>8.2218578875000004E-2</v>
      </c>
      <c r="BB326">
        <v>1598.1552625747499</v>
      </c>
      <c r="BC326" s="1">
        <v>9.4908105170000007E-2</v>
      </c>
      <c r="BD326">
        <v>16952.991278567901</v>
      </c>
      <c r="BE326" s="1">
        <v>0.566265673089969</v>
      </c>
      <c r="BF326">
        <v>0.227415987136073</v>
      </c>
      <c r="BG326">
        <v>0.160596010699398</v>
      </c>
      <c r="BH326">
        <v>2.94777823651141E-2</v>
      </c>
      <c r="BI326">
        <v>1.6244546709446001E-2</v>
      </c>
    </row>
    <row r="327" spans="1:61" x14ac:dyDescent="0.35">
      <c r="A327" t="s">
        <v>1575</v>
      </c>
      <c r="B327" t="s">
        <v>950</v>
      </c>
      <c r="C327">
        <v>26.45</v>
      </c>
      <c r="D327">
        <v>187.14212158507999</v>
      </c>
      <c r="E327">
        <v>4919.2967255000003</v>
      </c>
      <c r="F327">
        <v>6.5427008611048207E-2</v>
      </c>
      <c r="G327">
        <v>0.13153830469906</v>
      </c>
      <c r="H327">
        <v>2.5890602415673302E-3</v>
      </c>
      <c r="I327">
        <v>5.6542034817388301E-2</v>
      </c>
      <c r="J327">
        <v>0.68359808073152795</v>
      </c>
      <c r="K327">
        <v>6.1218971098076301E-2</v>
      </c>
      <c r="L327">
        <v>0.34666099039982301</v>
      </c>
      <c r="M327">
        <v>4.9199320852164899E-2</v>
      </c>
      <c r="N327">
        <v>0.149660154943386</v>
      </c>
      <c r="O327">
        <v>76209.447984526996</v>
      </c>
      <c r="P327" s="1">
        <v>0.204468219183675</v>
      </c>
      <c r="Q327">
        <v>0.18354375324948999</v>
      </c>
      <c r="R327">
        <v>0.61198802756683501</v>
      </c>
      <c r="S327">
        <v>34.5715</v>
      </c>
      <c r="T327">
        <v>101730.37735947</v>
      </c>
      <c r="U327" s="1">
        <v>146.112552197762</v>
      </c>
      <c r="V327">
        <v>294756.89477848302</v>
      </c>
      <c r="W327" s="1">
        <v>0.77052715007504302</v>
      </c>
      <c r="X327">
        <v>0.18645596249223101</v>
      </c>
      <c r="Y327">
        <v>4.3016887432726303E-2</v>
      </c>
      <c r="Z327">
        <v>0.22947284992495701</v>
      </c>
      <c r="AA327">
        <v>294.756894778483</v>
      </c>
      <c r="AB327">
        <v>10033.520684413699</v>
      </c>
      <c r="AC327" s="1">
        <v>972.53010231145402</v>
      </c>
      <c r="AD327">
        <v>230538.050123258</v>
      </c>
      <c r="AE327" s="1" t="e">
        <v>#N/A</v>
      </c>
      <c r="AF327">
        <v>50640.025000000001</v>
      </c>
      <c r="AG327" s="1">
        <v>90614.503964879099</v>
      </c>
      <c r="AH327" s="1">
        <v>62.937332091347002</v>
      </c>
      <c r="AI327">
        <v>31.8560311835375</v>
      </c>
      <c r="AJ327">
        <v>37.4163856680373</v>
      </c>
      <c r="AK327">
        <v>2.1364999999999998</v>
      </c>
      <c r="AL327">
        <v>1.48020675</v>
      </c>
      <c r="AM327">
        <v>1.7447317499999999</v>
      </c>
      <c r="AN327">
        <v>212.15103624341501</v>
      </c>
      <c r="AO327" s="1">
        <v>0.85900964361783705</v>
      </c>
      <c r="AP327">
        <v>1881.86208776425</v>
      </c>
      <c r="AQ327" s="1">
        <v>2741.6974131638099</v>
      </c>
      <c r="AR327" s="1">
        <v>8820.0065091278102</v>
      </c>
      <c r="AS327" s="1">
        <v>1140.10709533557</v>
      </c>
      <c r="AT327">
        <v>404.698450422414</v>
      </c>
      <c r="AU327">
        <v>14988.371555813899</v>
      </c>
      <c r="AV327" s="1">
        <v>4258.1741789135403</v>
      </c>
      <c r="AW327" s="1">
        <v>0.27287591556500002</v>
      </c>
      <c r="AX327">
        <v>8856.7524391503503</v>
      </c>
      <c r="AY327" s="1">
        <v>0.55735874144499997</v>
      </c>
      <c r="AZ327">
        <v>1501.3974443980201</v>
      </c>
      <c r="BA327">
        <v>9.6649139475000007E-2</v>
      </c>
      <c r="BB327">
        <v>1152.2013632249</v>
      </c>
      <c r="BC327" s="1">
        <v>7.3116203525000006E-2</v>
      </c>
      <c r="BD327">
        <v>15768.525425686799</v>
      </c>
      <c r="BE327" s="1">
        <v>0.58125892429945902</v>
      </c>
      <c r="BF327">
        <v>0.226776902292147</v>
      </c>
      <c r="BG327">
        <v>0.14474020939328699</v>
      </c>
      <c r="BH327">
        <v>3.1409959330679901E-2</v>
      </c>
      <c r="BI327">
        <v>1.5814004684427799E-2</v>
      </c>
    </row>
    <row r="328" spans="1:61" x14ac:dyDescent="0.35">
      <c r="A328" t="s">
        <v>1576</v>
      </c>
      <c r="B328" t="s">
        <v>951</v>
      </c>
      <c r="C328">
        <v>87.7</v>
      </c>
      <c r="D328">
        <v>23.959657067275501</v>
      </c>
      <c r="E328">
        <v>1437.8109149500001</v>
      </c>
      <c r="F328" t="e">
        <v>#N/A</v>
      </c>
      <c r="G328">
        <v>2.3552029854421501E-2</v>
      </c>
      <c r="H328" t="e">
        <v>#N/A</v>
      </c>
      <c r="I328">
        <v>2.1057414995825401E-2</v>
      </c>
      <c r="J328">
        <v>0.91854354745580602</v>
      </c>
      <c r="K328">
        <v>4.19897532975997E-2</v>
      </c>
      <c r="L328">
        <v>0.89804022454412802</v>
      </c>
      <c r="M328">
        <v>6.4317656536695697E-3</v>
      </c>
      <c r="N328">
        <v>0.19697312213113499</v>
      </c>
      <c r="O328">
        <v>66412.159730612999</v>
      </c>
      <c r="P328" s="1">
        <v>0.20637135247169799</v>
      </c>
      <c r="Q328">
        <v>0.15908238430135599</v>
      </c>
      <c r="R328">
        <v>0.63454626322694596</v>
      </c>
      <c r="S328">
        <v>14.967000000000001</v>
      </c>
      <c r="T328">
        <v>89526.515748888502</v>
      </c>
      <c r="U328" s="1">
        <v>96.631349429085802</v>
      </c>
      <c r="V328">
        <v>196081.11175340199</v>
      </c>
      <c r="W328" s="1">
        <v>0.64121572923593395</v>
      </c>
      <c r="X328">
        <v>0.13720325197816999</v>
      </c>
      <c r="Y328">
        <v>0.22158101878589601</v>
      </c>
      <c r="Z328">
        <v>0.35878427076406599</v>
      </c>
      <c r="AA328">
        <v>196.08111175340201</v>
      </c>
      <c r="AB328">
        <v>4545.4833629971999</v>
      </c>
      <c r="AC328" s="1">
        <v>419.45519690891803</v>
      </c>
      <c r="AD328">
        <v>143266.54462200499</v>
      </c>
      <c r="AE328" s="1" t="e">
        <v>#N/A</v>
      </c>
      <c r="AF328">
        <v>36169</v>
      </c>
      <c r="AG328" s="1">
        <v>54199.303378827797</v>
      </c>
      <c r="AH328" s="1">
        <v>29.610969624966302</v>
      </c>
      <c r="AI328">
        <v>20.866190570220802</v>
      </c>
      <c r="AJ328">
        <v>23.1111684327742</v>
      </c>
      <c r="AK328">
        <v>1.6375</v>
      </c>
      <c r="AL328">
        <v>1.3663784000000001</v>
      </c>
      <c r="AM328">
        <v>1.50591385</v>
      </c>
      <c r="AN328">
        <v>66.179697064539994</v>
      </c>
      <c r="AO328" s="1">
        <v>0.81485020384780105</v>
      </c>
      <c r="AP328">
        <v>2169.9857466560702</v>
      </c>
      <c r="AQ328" s="1">
        <v>3623.59558468874</v>
      </c>
      <c r="AR328" s="1">
        <v>9899.2514611282404</v>
      </c>
      <c r="AS328" s="1">
        <v>969.561615457362</v>
      </c>
      <c r="AT328">
        <v>642.19817519360799</v>
      </c>
      <c r="AU328">
        <v>17304.592583123998</v>
      </c>
      <c r="AV328" s="1">
        <v>10402.524697348301</v>
      </c>
      <c r="AW328" s="1">
        <v>0.56217479368000001</v>
      </c>
      <c r="AX328">
        <v>4073.6643865358701</v>
      </c>
      <c r="AY328" s="1">
        <v>0.22218868382000001</v>
      </c>
      <c r="AZ328">
        <v>926.79261794422496</v>
      </c>
      <c r="BA328">
        <v>4.9811329255000002E-2</v>
      </c>
      <c r="BB328">
        <v>3097.5277731432502</v>
      </c>
      <c r="BC328" s="1">
        <v>0.16582519323</v>
      </c>
      <c r="BD328">
        <v>18500.509474971601</v>
      </c>
      <c r="BE328" s="1">
        <v>0.53428869711904103</v>
      </c>
      <c r="BF328">
        <v>0.24982789243831599</v>
      </c>
      <c r="BG328">
        <v>0.15235102826034999</v>
      </c>
      <c r="BH328">
        <v>4.1775765045263903E-2</v>
      </c>
      <c r="BI328">
        <v>2.17566171370287E-2</v>
      </c>
    </row>
    <row r="329" spans="1:61" x14ac:dyDescent="0.35">
      <c r="A329" t="s">
        <v>1577</v>
      </c>
      <c r="B329" t="s">
        <v>952</v>
      </c>
      <c r="C329">
        <v>84.25</v>
      </c>
      <c r="D329">
        <v>7.9890199278527598</v>
      </c>
      <c r="E329">
        <v>634.86246065</v>
      </c>
      <c r="F329" t="e">
        <v>#N/A</v>
      </c>
      <c r="G329">
        <v>2.8854626089782801E-2</v>
      </c>
      <c r="H329" t="e">
        <v>#N/A</v>
      </c>
      <c r="I329">
        <v>8.7070822744222606E-2</v>
      </c>
      <c r="J329">
        <v>0.87998287170256295</v>
      </c>
      <c r="K329">
        <v>3.0693318590865999E-2</v>
      </c>
      <c r="L329">
        <v>0.38440529903791398</v>
      </c>
      <c r="M329">
        <v>2.00127216450568E-2</v>
      </c>
      <c r="N329">
        <v>0.15153294796209199</v>
      </c>
      <c r="O329">
        <v>64021.523930728501</v>
      </c>
      <c r="P329" s="1">
        <v>0.21579414343884401</v>
      </c>
      <c r="Q329">
        <v>0.15248521999301701</v>
      </c>
      <c r="R329">
        <v>0.63172063656813804</v>
      </c>
      <c r="S329">
        <v>7.5815000000000001</v>
      </c>
      <c r="T329">
        <v>77194.1268002945</v>
      </c>
      <c r="U329" s="1">
        <v>89.777616355966899</v>
      </c>
      <c r="V329">
        <v>269978.12625331798</v>
      </c>
      <c r="W329" s="1">
        <v>0.76030919590044899</v>
      </c>
      <c r="X329">
        <v>5.7135866492741903E-2</v>
      </c>
      <c r="Y329">
        <v>0.18255493760680899</v>
      </c>
      <c r="Z329">
        <v>0.23969080409955101</v>
      </c>
      <c r="AA329">
        <v>269.97812625331801</v>
      </c>
      <c r="AB329">
        <v>6587.0048263588296</v>
      </c>
      <c r="AC329" s="1">
        <v>610.70920370035196</v>
      </c>
      <c r="AD329">
        <v>212788.64158038501</v>
      </c>
      <c r="AE329" s="1" t="e">
        <v>#N/A</v>
      </c>
      <c r="AF329">
        <v>41907</v>
      </c>
      <c r="AG329" s="1">
        <v>66375.563636492996</v>
      </c>
      <c r="AH329" s="1">
        <v>36.842436169059603</v>
      </c>
      <c r="AI329">
        <v>21.174245337949198</v>
      </c>
      <c r="AJ329">
        <v>26.722441747537001</v>
      </c>
      <c r="AK329">
        <v>2.089</v>
      </c>
      <c r="AL329">
        <v>1.49454095</v>
      </c>
      <c r="AM329">
        <v>1.9525245499999999</v>
      </c>
      <c r="AN329">
        <v>2472.3842577474202</v>
      </c>
      <c r="AO329" s="1">
        <v>1.49643950386784</v>
      </c>
      <c r="AP329">
        <v>2614.1300761054599</v>
      </c>
      <c r="AQ329" s="1">
        <v>3531.6968090636701</v>
      </c>
      <c r="AR329" s="1">
        <v>9481.4780814950009</v>
      </c>
      <c r="AS329" s="1">
        <v>939.88166137282701</v>
      </c>
      <c r="AT329">
        <v>385.36103508873998</v>
      </c>
      <c r="AU329">
        <v>16952.547663125701</v>
      </c>
      <c r="AV329" s="1">
        <v>8686.7379062714099</v>
      </c>
      <c r="AW329" s="1">
        <v>0.45700853025999999</v>
      </c>
      <c r="AX329">
        <v>7443.23947494396</v>
      </c>
      <c r="AY329" s="1">
        <v>0.38889301964</v>
      </c>
      <c r="AZ329">
        <v>1649.1818575444399</v>
      </c>
      <c r="BA329">
        <v>8.6530445280000007E-2</v>
      </c>
      <c r="BB329">
        <v>1311.0842032534499</v>
      </c>
      <c r="BC329" s="1">
        <v>6.7568004799999998E-2</v>
      </c>
      <c r="BD329">
        <v>19090.2434420133</v>
      </c>
      <c r="BE329" s="1">
        <v>0.54548686099179799</v>
      </c>
      <c r="BF329">
        <v>0.23797148908857901</v>
      </c>
      <c r="BG329">
        <v>0.15878695617504399</v>
      </c>
      <c r="BH329">
        <v>3.9051143212896502E-2</v>
      </c>
      <c r="BI329">
        <v>1.87035505316831E-2</v>
      </c>
    </row>
    <row r="330" spans="1:61" x14ac:dyDescent="0.35">
      <c r="A330" t="s">
        <v>1578</v>
      </c>
      <c r="B330" t="s">
        <v>953</v>
      </c>
      <c r="C330">
        <v>13.6</v>
      </c>
      <c r="D330">
        <v>127.364744995956</v>
      </c>
      <c r="E330">
        <v>1240.2204555999999</v>
      </c>
      <c r="F330">
        <v>1.9551718269314799E-2</v>
      </c>
      <c r="G330">
        <v>4.7926392416753699E-2</v>
      </c>
      <c r="H330" t="e">
        <v>#N/A</v>
      </c>
      <c r="I330">
        <v>5.5055385618289397E-2</v>
      </c>
      <c r="J330">
        <v>0.83889212442433403</v>
      </c>
      <c r="K330">
        <v>5.8750915959236497E-2</v>
      </c>
      <c r="L330">
        <v>0.496230046482244</v>
      </c>
      <c r="M330">
        <v>2.4277451477388599E-2</v>
      </c>
      <c r="N330">
        <v>0.15273276661011301</v>
      </c>
      <c r="O330">
        <v>67628.407659086006</v>
      </c>
      <c r="P330" s="1">
        <v>0.21076427611620799</v>
      </c>
      <c r="Q330">
        <v>0.15033094215259499</v>
      </c>
      <c r="R330">
        <v>0.63890478173119802</v>
      </c>
      <c r="S330">
        <v>11.9155</v>
      </c>
      <c r="T330">
        <v>87013.317420274994</v>
      </c>
      <c r="U330" s="1">
        <v>108.299648352186</v>
      </c>
      <c r="V330">
        <v>267181.65620225703</v>
      </c>
      <c r="W330" s="1">
        <v>0.712866832565616</v>
      </c>
      <c r="X330">
        <v>0.20541315751054301</v>
      </c>
      <c r="Y330">
        <v>8.1720009923841097E-2</v>
      </c>
      <c r="Z330">
        <v>0.287133167434384</v>
      </c>
      <c r="AA330">
        <v>267.18165620225699</v>
      </c>
      <c r="AB330">
        <v>8630.5132762661196</v>
      </c>
      <c r="AC330" s="1">
        <v>804.14656844356296</v>
      </c>
      <c r="AD330">
        <v>205900.89586035401</v>
      </c>
      <c r="AE330" s="1" t="e">
        <v>#N/A</v>
      </c>
      <c r="AF330">
        <v>40575.4</v>
      </c>
      <c r="AG330" s="1">
        <v>65153.458378048897</v>
      </c>
      <c r="AH330" s="1">
        <v>54.409280611800398</v>
      </c>
      <c r="AI330">
        <v>29.1602372887711</v>
      </c>
      <c r="AJ330">
        <v>38.252050253158899</v>
      </c>
      <c r="AK330">
        <v>1.6225000000000001</v>
      </c>
      <c r="AL330">
        <v>1.0175623</v>
      </c>
      <c r="AM330">
        <v>1.3560679499999999</v>
      </c>
      <c r="AN330">
        <v>287.36485873139702</v>
      </c>
      <c r="AO330">
        <v>1.0304882607989201</v>
      </c>
      <c r="AP330">
        <v>2317.0381300321901</v>
      </c>
      <c r="AQ330" s="1">
        <v>2923.7996071808402</v>
      </c>
      <c r="AR330" s="1">
        <v>8887.85759064177</v>
      </c>
      <c r="AS330" s="1">
        <v>1076.1314692927799</v>
      </c>
      <c r="AT330">
        <v>449.11006211685202</v>
      </c>
      <c r="AU330">
        <v>15653.9368592644</v>
      </c>
      <c r="AV330" s="1">
        <v>6679.4537528132896</v>
      </c>
      <c r="AW330" s="1">
        <v>0.39228633430499998</v>
      </c>
      <c r="AX330">
        <v>7840.91027866277</v>
      </c>
      <c r="AY330" s="1">
        <v>0.43829124120000001</v>
      </c>
      <c r="AZ330">
        <v>1359.66480385922</v>
      </c>
      <c r="BA330">
        <v>7.6372182664999996E-2</v>
      </c>
      <c r="BB330">
        <v>1595.18890901193</v>
      </c>
      <c r="BC330" s="1">
        <v>9.3050241820000004E-2</v>
      </c>
      <c r="BD330">
        <v>17475.217744347199</v>
      </c>
      <c r="BE330" s="1">
        <v>0.54141181353507295</v>
      </c>
      <c r="BF330">
        <v>0.23680231578895999</v>
      </c>
      <c r="BG330">
        <v>0.16858890938461099</v>
      </c>
      <c r="BH330">
        <v>3.37026776867606E-2</v>
      </c>
      <c r="BI330">
        <v>1.9494283604595701E-2</v>
      </c>
    </row>
    <row r="331" spans="1:61" x14ac:dyDescent="0.35">
      <c r="A331" t="s">
        <v>1579</v>
      </c>
      <c r="B331" t="s">
        <v>954</v>
      </c>
      <c r="C331">
        <v>92.1</v>
      </c>
      <c r="D331">
        <v>10.7083119081324</v>
      </c>
      <c r="E331">
        <v>893.88865205000002</v>
      </c>
      <c r="F331">
        <v>2.37136802801345E-2</v>
      </c>
      <c r="G331">
        <v>1.4327191364932599E-2</v>
      </c>
      <c r="H331" t="e">
        <v>#N/A</v>
      </c>
      <c r="I331">
        <v>4.1369804125073302E-2</v>
      </c>
      <c r="J331">
        <v>0.91931070811356297</v>
      </c>
      <c r="K331">
        <v>2.9776800351301501E-2</v>
      </c>
      <c r="L331">
        <v>0.40982058684496803</v>
      </c>
      <c r="M331">
        <v>2.9005422322567202E-2</v>
      </c>
      <c r="N331">
        <v>0.162176457394719</v>
      </c>
      <c r="O331">
        <v>63654.459201169499</v>
      </c>
      <c r="P331" s="1">
        <v>0.25894866385840398</v>
      </c>
      <c r="Q331">
        <v>0.18055141213145501</v>
      </c>
      <c r="R331">
        <v>0.56049992401014004</v>
      </c>
      <c r="S331">
        <v>10.090999999999999</v>
      </c>
      <c r="T331">
        <v>74674.274464386006</v>
      </c>
      <c r="U331" s="1">
        <v>94.4348472822155</v>
      </c>
      <c r="V331">
        <v>272336.07200890098</v>
      </c>
      <c r="W331" s="1">
        <v>0.80248805061154704</v>
      </c>
      <c r="X331">
        <v>5.7473194383896503E-2</v>
      </c>
      <c r="Y331">
        <v>0.14003875500455601</v>
      </c>
      <c r="Z331">
        <v>0.19751194938845301</v>
      </c>
      <c r="AA331">
        <v>272.336072008901</v>
      </c>
      <c r="AB331">
        <v>6783.0203956549403</v>
      </c>
      <c r="AC331" s="1">
        <v>625.17566788447004</v>
      </c>
      <c r="AD331">
        <v>205051.48572428201</v>
      </c>
      <c r="AE331" s="1" t="e">
        <v>#N/A</v>
      </c>
      <c r="AF331">
        <v>43172.6</v>
      </c>
      <c r="AG331" s="1">
        <v>68135.6200783565</v>
      </c>
      <c r="AH331" s="1">
        <v>37.785244627081497</v>
      </c>
      <c r="AI331">
        <v>21.685355421180201</v>
      </c>
      <c r="AJ331">
        <v>26.321730367447799</v>
      </c>
      <c r="AK331">
        <v>1.5874999999999999</v>
      </c>
      <c r="AL331">
        <v>0.81918164999999998</v>
      </c>
      <c r="AM331">
        <v>1.3225820500000001</v>
      </c>
      <c r="AN331">
        <v>1818.0046808053601</v>
      </c>
      <c r="AO331">
        <v>1.29743270570042</v>
      </c>
      <c r="AP331">
        <v>2222.1336719546298</v>
      </c>
      <c r="AQ331" s="1">
        <v>3335.2290175704702</v>
      </c>
      <c r="AR331" s="1">
        <v>8860.5294431428101</v>
      </c>
      <c r="AS331" s="1">
        <v>1007.85800563667</v>
      </c>
      <c r="AT331">
        <v>389.64688779569201</v>
      </c>
      <c r="AU331">
        <v>15815.3970261003</v>
      </c>
      <c r="AV331" s="1">
        <v>7737.1139216132897</v>
      </c>
      <c r="AW331" s="1">
        <v>0.442078388795</v>
      </c>
      <c r="AX331">
        <v>7266.3575130188501</v>
      </c>
      <c r="AY331" s="1">
        <v>0.40061955695000001</v>
      </c>
      <c r="AZ331">
        <v>1460.36026020643</v>
      </c>
      <c r="BA331">
        <v>8.314038839E-2</v>
      </c>
      <c r="BB331">
        <v>1301.5614243882101</v>
      </c>
      <c r="BC331" s="1">
        <v>7.4161665865000004E-2</v>
      </c>
      <c r="BD331">
        <v>17765.393119226799</v>
      </c>
      <c r="BE331" s="1">
        <v>0.54467663111291298</v>
      </c>
      <c r="BF331">
        <v>0.23507555939295399</v>
      </c>
      <c r="BG331">
        <v>0.162221596792921</v>
      </c>
      <c r="BH331">
        <v>4.0185530449860903E-2</v>
      </c>
      <c r="BI331">
        <v>1.7840682251350801E-2</v>
      </c>
    </row>
    <row r="332" spans="1:61" x14ac:dyDescent="0.35">
      <c r="A332" t="s">
        <v>1580</v>
      </c>
      <c r="B332" t="s">
        <v>955</v>
      </c>
      <c r="C332">
        <v>31.4</v>
      </c>
      <c r="D332">
        <v>171.090019223588</v>
      </c>
      <c r="E332">
        <v>4768.7981386000001</v>
      </c>
      <c r="F332">
        <v>2.8776287136548201E-2</v>
      </c>
      <c r="G332">
        <v>4.3035004964712097E-2</v>
      </c>
      <c r="H332">
        <v>2.5959636038484701E-3</v>
      </c>
      <c r="I332">
        <v>5.2026412222438798E-2</v>
      </c>
      <c r="J332">
        <v>0.82461700577802199</v>
      </c>
      <c r="K332">
        <v>5.0158699798138501E-2</v>
      </c>
      <c r="L332">
        <v>0.28545136743418198</v>
      </c>
      <c r="M332">
        <v>2.5754486459614399E-2</v>
      </c>
      <c r="N332">
        <v>0.145441597854331</v>
      </c>
      <c r="O332">
        <v>77536.256317997002</v>
      </c>
      <c r="P332" s="1">
        <v>0.17400850560247499</v>
      </c>
      <c r="Q332">
        <v>0.18381091794610299</v>
      </c>
      <c r="R332">
        <v>0.64218057645142201</v>
      </c>
      <c r="S332">
        <v>32.6815</v>
      </c>
      <c r="T332">
        <v>103183.43090413</v>
      </c>
      <c r="U332" s="1">
        <v>150.78796733424301</v>
      </c>
      <c r="V332">
        <v>290564.84353677399</v>
      </c>
      <c r="W332" s="1">
        <v>0.80029403204218197</v>
      </c>
      <c r="X332">
        <v>0.15442959804891301</v>
      </c>
      <c r="Y332">
        <v>4.52763699089056E-2</v>
      </c>
      <c r="Z332">
        <v>0.199705967957818</v>
      </c>
      <c r="AA332">
        <v>290.56484353677399</v>
      </c>
      <c r="AB332">
        <v>9791.1506141003592</v>
      </c>
      <c r="AC332" s="1">
        <v>1007.93207778566</v>
      </c>
      <c r="AD332">
        <v>234357.536255799</v>
      </c>
      <c r="AE332" s="1" t="e">
        <v>#N/A</v>
      </c>
      <c r="AF332">
        <v>50259.85</v>
      </c>
      <c r="AG332" s="1">
        <v>88646.6023888778</v>
      </c>
      <c r="AH332" s="1">
        <v>62.981387215376799</v>
      </c>
      <c r="AI332">
        <v>31.871799210473799</v>
      </c>
      <c r="AJ332">
        <v>37.041624534070202</v>
      </c>
      <c r="AK332">
        <v>1.9095</v>
      </c>
      <c r="AL332">
        <v>1.4785383000000001</v>
      </c>
      <c r="AM332">
        <v>1.6651428500000001</v>
      </c>
      <c r="AN332">
        <v>0</v>
      </c>
      <c r="AO332" s="1">
        <v>0.80934258432225303</v>
      </c>
      <c r="AP332">
        <v>1854.8830616072701</v>
      </c>
      <c r="AQ332" s="1">
        <v>2678.1546057908599</v>
      </c>
      <c r="AR332" s="1">
        <v>8681.4521753328809</v>
      </c>
      <c r="AS332" s="1">
        <v>1081.5672174922599</v>
      </c>
      <c r="AT332">
        <v>419.88627479321099</v>
      </c>
      <c r="AU332">
        <v>14715.9433350165</v>
      </c>
      <c r="AV332" s="1">
        <v>4370.1811509628596</v>
      </c>
      <c r="AW332" s="1">
        <v>0.29021190622999998</v>
      </c>
      <c r="AX332">
        <v>8530.1376165998008</v>
      </c>
      <c r="AY332" s="1">
        <v>0.55293314369500002</v>
      </c>
      <c r="AZ332">
        <v>1427.41478485893</v>
      </c>
      <c r="BA332">
        <v>9.4418153325000004E-2</v>
      </c>
      <c r="BB332">
        <v>948.66170518905506</v>
      </c>
      <c r="BC332" s="1">
        <v>6.2436796755000003E-2</v>
      </c>
      <c r="BD332">
        <v>15276.3952576107</v>
      </c>
      <c r="BE332" s="1">
        <v>0.58641136487686996</v>
      </c>
      <c r="BF332">
        <v>0.23957256875213001</v>
      </c>
      <c r="BG332">
        <v>0.12500570591275001</v>
      </c>
      <c r="BH332">
        <v>3.3595417802411202E-2</v>
      </c>
      <c r="BI332">
        <v>1.5414942655838501E-2</v>
      </c>
    </row>
    <row r="333" spans="1:61" x14ac:dyDescent="0.35">
      <c r="A333" t="s">
        <v>1581</v>
      </c>
      <c r="B333" t="s">
        <v>956</v>
      </c>
      <c r="C333">
        <v>136.44999999999999</v>
      </c>
      <c r="D333">
        <v>12.6033674526794</v>
      </c>
      <c r="E333">
        <v>1287.6170418500001</v>
      </c>
      <c r="F333" t="e">
        <v>#N/A</v>
      </c>
      <c r="G333">
        <v>1.3755907393521999E-2</v>
      </c>
      <c r="H333" t="e">
        <v>#N/A</v>
      </c>
      <c r="I333">
        <v>1.4936891892891E-2</v>
      </c>
      <c r="J333">
        <v>0.94405645832150498</v>
      </c>
      <c r="K333">
        <v>3.1747303179410699E-2</v>
      </c>
      <c r="L333">
        <v>0.90918965775305405</v>
      </c>
      <c r="M333" t="e">
        <v>#N/A</v>
      </c>
      <c r="N333">
        <v>0.191417472987334</v>
      </c>
      <c r="O333">
        <v>64017.478092500998</v>
      </c>
      <c r="P333" s="1">
        <v>0.196601130208826</v>
      </c>
      <c r="Q333">
        <v>0.17597719437794099</v>
      </c>
      <c r="R333">
        <v>0.62742167541323302</v>
      </c>
      <c r="S333">
        <v>13.3765</v>
      </c>
      <c r="T333">
        <v>85241.119854090997</v>
      </c>
      <c r="U333" s="1">
        <v>94.226384205636705</v>
      </c>
      <c r="V333">
        <v>200338.66372777801</v>
      </c>
      <c r="W333" s="1">
        <v>0.66072676731679103</v>
      </c>
      <c r="X333">
        <v>9.0823359082755406E-2</v>
      </c>
      <c r="Y333">
        <v>0.24844987360045401</v>
      </c>
      <c r="Z333">
        <v>0.33927323268320903</v>
      </c>
      <c r="AA333">
        <v>200.338663727778</v>
      </c>
      <c r="AB333">
        <v>4263.8001576185497</v>
      </c>
      <c r="AC333" s="1">
        <v>390.07453353888502</v>
      </c>
      <c r="AD333">
        <v>147809.443374294</v>
      </c>
      <c r="AE333" s="1" t="e">
        <v>#N/A</v>
      </c>
      <c r="AF333">
        <v>37132.074999999997</v>
      </c>
      <c r="AG333" s="1">
        <v>55331.397671293002</v>
      </c>
      <c r="AH333" s="1">
        <v>25.889967586902799</v>
      </c>
      <c r="AI333">
        <v>20.1205801186649</v>
      </c>
      <c r="AJ333">
        <v>20.718373471337198</v>
      </c>
      <c r="AK333">
        <v>1.3325</v>
      </c>
      <c r="AL333">
        <v>1.1607624999999999</v>
      </c>
      <c r="AM333">
        <v>1.2263170000000001</v>
      </c>
      <c r="AN333">
        <v>8.3383218476502097E-3</v>
      </c>
      <c r="AO333" s="1">
        <v>0.81075112566474905</v>
      </c>
      <c r="AP333">
        <v>2215.64516193386</v>
      </c>
      <c r="AQ333" s="1">
        <v>4040.6727489066302</v>
      </c>
      <c r="AR333" s="1">
        <v>10215.338848233299</v>
      </c>
      <c r="AS333" s="1">
        <v>891.40675297607504</v>
      </c>
      <c r="AT333">
        <v>542.96487509917199</v>
      </c>
      <c r="AU333">
        <v>17658.077501743301</v>
      </c>
      <c r="AV333" s="1">
        <v>11376.754991779801</v>
      </c>
      <c r="AW333" s="1">
        <v>0.59035052952</v>
      </c>
      <c r="AX333">
        <v>3676.7314733292101</v>
      </c>
      <c r="AY333" s="1">
        <v>0.193826758135</v>
      </c>
      <c r="AZ333">
        <v>972.52251628888996</v>
      </c>
      <c r="BA333">
        <v>5.0183215189999998E-2</v>
      </c>
      <c r="BB333">
        <v>3193.5107561977402</v>
      </c>
      <c r="BC333" s="1">
        <v>0.16563949714000001</v>
      </c>
      <c r="BD333">
        <v>19219.519737595601</v>
      </c>
      <c r="BE333" s="1">
        <v>0.53128423156032401</v>
      </c>
      <c r="BF333">
        <v>0.25885967696905199</v>
      </c>
      <c r="BG333">
        <v>0.14479842823865199</v>
      </c>
      <c r="BH333">
        <v>4.0511578649898398E-2</v>
      </c>
      <c r="BI333">
        <v>2.4546084582073701E-2</v>
      </c>
    </row>
    <row r="334" spans="1:61" x14ac:dyDescent="0.35">
      <c r="A334" t="s">
        <v>1582</v>
      </c>
      <c r="B334" t="s">
        <v>957</v>
      </c>
      <c r="C334">
        <v>30.35</v>
      </c>
      <c r="D334">
        <v>188.62802179267399</v>
      </c>
      <c r="E334">
        <v>5112.3656794999997</v>
      </c>
      <c r="F334">
        <v>2.54048646252081E-2</v>
      </c>
      <c r="G334">
        <v>5.01873653566298E-2</v>
      </c>
      <c r="H334">
        <v>2.2537454422915499E-3</v>
      </c>
      <c r="I334">
        <v>6.4732232701511197E-2</v>
      </c>
      <c r="J334">
        <v>0.79941210771459803</v>
      </c>
      <c r="K334">
        <v>5.89871337420848E-2</v>
      </c>
      <c r="L334">
        <v>0.365495629001448</v>
      </c>
      <c r="M334">
        <v>2.65802608866978E-2</v>
      </c>
      <c r="N334">
        <v>0.153076732333292</v>
      </c>
      <c r="O334">
        <v>77970.421776675503</v>
      </c>
      <c r="P334" s="1">
        <v>0.16453296768467399</v>
      </c>
      <c r="Q334">
        <v>0.166714599776285</v>
      </c>
      <c r="R334">
        <v>0.66875243253904104</v>
      </c>
      <c r="S334">
        <v>36.363</v>
      </c>
      <c r="T334">
        <v>102084.997737553</v>
      </c>
      <c r="U334" s="1">
        <v>145.92708363209201</v>
      </c>
      <c r="V334">
        <v>288209.18196992698</v>
      </c>
      <c r="W334" s="1">
        <v>0.78073193987965295</v>
      </c>
      <c r="X334">
        <v>0.178235786405082</v>
      </c>
      <c r="Y334">
        <v>4.1032273715265702E-2</v>
      </c>
      <c r="Z334">
        <v>0.219268060120347</v>
      </c>
      <c r="AA334">
        <v>288.20918196992699</v>
      </c>
      <c r="AB334">
        <v>10003.7231259113</v>
      </c>
      <c r="AC334" s="1">
        <v>1000.3642141971</v>
      </c>
      <c r="AD334">
        <v>228005.23507286899</v>
      </c>
      <c r="AE334" s="1" t="e">
        <v>#N/A</v>
      </c>
      <c r="AF334">
        <v>47800.974999999999</v>
      </c>
      <c r="AG334" s="1">
        <v>81919.990926151804</v>
      </c>
      <c r="AH334" s="1">
        <v>63.508889075309597</v>
      </c>
      <c r="AI334">
        <v>31.975371025104401</v>
      </c>
      <c r="AJ334">
        <v>38.530755788431797</v>
      </c>
      <c r="AK334">
        <v>2.27</v>
      </c>
      <c r="AL334">
        <v>1.7086980000000001</v>
      </c>
      <c r="AM334">
        <v>1.9872764000000001</v>
      </c>
      <c r="AN334">
        <v>175.488032850271</v>
      </c>
      <c r="AO334" s="1">
        <v>0.88369450495248103</v>
      </c>
      <c r="AP334">
        <v>1839.1266113956599</v>
      </c>
      <c r="AQ334" s="1">
        <v>2618.9085486559002</v>
      </c>
      <c r="AR334" s="1">
        <v>8862.5635105524107</v>
      </c>
      <c r="AS334" s="1">
        <v>1137.6834161414799</v>
      </c>
      <c r="AT334">
        <v>442.41321296100699</v>
      </c>
      <c r="AU334">
        <v>14900.6952997065</v>
      </c>
      <c r="AV334" s="1">
        <v>4378.4377295245204</v>
      </c>
      <c r="AW334" s="1">
        <v>0.28203319226500001</v>
      </c>
      <c r="AX334">
        <v>8820.7714695604409</v>
      </c>
      <c r="AY334" s="1">
        <v>0.55649522791999995</v>
      </c>
      <c r="AZ334">
        <v>1330.3997410162899</v>
      </c>
      <c r="BA334">
        <v>8.6978891394999994E-2</v>
      </c>
      <c r="BB334">
        <v>1170.29035169741</v>
      </c>
      <c r="BC334" s="1">
        <v>7.4492688414999994E-2</v>
      </c>
      <c r="BD334">
        <v>15699.8992917987</v>
      </c>
      <c r="BE334" s="1">
        <v>0.58643637758081602</v>
      </c>
      <c r="BF334">
        <v>0.24067068435099501</v>
      </c>
      <c r="BG334">
        <v>0.126004758851612</v>
      </c>
      <c r="BH334">
        <v>2.9327249693344999E-2</v>
      </c>
      <c r="BI334">
        <v>1.75609295232316E-2</v>
      </c>
    </row>
    <row r="335" spans="1:61" x14ac:dyDescent="0.35">
      <c r="A335" t="s">
        <v>1583</v>
      </c>
      <c r="B335" t="s">
        <v>958</v>
      </c>
      <c r="C335">
        <v>91.5</v>
      </c>
      <c r="D335">
        <v>13.961214101771599</v>
      </c>
      <c r="E335">
        <v>1179.6347964500001</v>
      </c>
      <c r="F335">
        <v>1.1399456245079801E-2</v>
      </c>
      <c r="G335">
        <v>8.7497226601422496E-3</v>
      </c>
      <c r="H335" t="e">
        <v>#N/A</v>
      </c>
      <c r="I335">
        <v>2.2765029185839999E-2</v>
      </c>
      <c r="J335">
        <v>0.94722249126137004</v>
      </c>
      <c r="K335">
        <v>2.82746036178077E-2</v>
      </c>
      <c r="L335">
        <v>0.26223890705185399</v>
      </c>
      <c r="M335">
        <v>9.9217296155055396E-3</v>
      </c>
      <c r="N335">
        <v>0.118703626969592</v>
      </c>
      <c r="O335">
        <v>65213.056201512503</v>
      </c>
      <c r="P335" s="1">
        <v>0.193114289456745</v>
      </c>
      <c r="Q335">
        <v>0.169109333092958</v>
      </c>
      <c r="R335">
        <v>0.63777637745029703</v>
      </c>
      <c r="S335">
        <v>10.6785</v>
      </c>
      <c r="T335">
        <v>85202.174858693004</v>
      </c>
      <c r="U335" s="1">
        <v>120.261994089342</v>
      </c>
      <c r="V335">
        <v>236403.22581565901</v>
      </c>
      <c r="W335" s="1">
        <v>0.88495649196318504</v>
      </c>
      <c r="X335">
        <v>6.43382791626156E-2</v>
      </c>
      <c r="Y335">
        <v>5.07052288741996E-2</v>
      </c>
      <c r="Z335">
        <v>0.115043508036815</v>
      </c>
      <c r="AA335">
        <v>236.403225815659</v>
      </c>
      <c r="AB335">
        <v>5151.3155973803196</v>
      </c>
      <c r="AC335" s="1">
        <v>564.34401712940598</v>
      </c>
      <c r="AD335">
        <v>179303.70095224999</v>
      </c>
      <c r="AE335" s="1" t="e">
        <v>#N/A</v>
      </c>
      <c r="AF335">
        <v>47862.074999999997</v>
      </c>
      <c r="AG335" s="1">
        <v>81259.224007034907</v>
      </c>
      <c r="AH335" s="1">
        <v>31.6767745572742</v>
      </c>
      <c r="AI335">
        <v>20.8270798085534</v>
      </c>
      <c r="AJ335">
        <v>22.186634013512599</v>
      </c>
      <c r="AK335">
        <v>1.3129999999999999</v>
      </c>
      <c r="AL335">
        <v>0.7734162</v>
      </c>
      <c r="AM335">
        <v>1.0719597000000001</v>
      </c>
      <c r="AN335">
        <v>1823.7606867207401</v>
      </c>
      <c r="AO335" s="1">
        <v>1.1872488936337</v>
      </c>
      <c r="AP335">
        <v>1798.42437494213</v>
      </c>
      <c r="AQ335" s="1">
        <v>2776.4559900367999</v>
      </c>
      <c r="AR335" s="1">
        <v>7906.0228391084202</v>
      </c>
      <c r="AS335" s="1">
        <v>680.06219612555697</v>
      </c>
      <c r="AT335">
        <v>438.99597535303701</v>
      </c>
      <c r="AU335">
        <v>13599.961375565899</v>
      </c>
      <c r="AV335" s="1">
        <v>7543.8669638561996</v>
      </c>
      <c r="AW335" s="1">
        <v>0.47079281882000001</v>
      </c>
      <c r="AX335">
        <v>6137.7553030958998</v>
      </c>
      <c r="AY335" s="1">
        <v>0.38400238142999998</v>
      </c>
      <c r="AZ335">
        <v>1359.28294764733</v>
      </c>
      <c r="BA335">
        <v>8.4456467349999995E-2</v>
      </c>
      <c r="BB335">
        <v>971.88164230901998</v>
      </c>
      <c r="BC335" s="1">
        <v>6.074833239E-2</v>
      </c>
      <c r="BD335">
        <v>16012.7868569084</v>
      </c>
      <c r="BE335" s="1">
        <v>0.55959075556420401</v>
      </c>
      <c r="BF335">
        <v>0.23842620076203599</v>
      </c>
      <c r="BG335">
        <v>0.137121973466272</v>
      </c>
      <c r="BH335">
        <v>4.0503959882034701E-2</v>
      </c>
      <c r="BI335">
        <v>2.43571103254531E-2</v>
      </c>
    </row>
    <row r="336" spans="1:61" x14ac:dyDescent="0.35">
      <c r="A336" t="s">
        <v>1584</v>
      </c>
      <c r="B336" t="s">
        <v>959</v>
      </c>
      <c r="C336">
        <v>203.9</v>
      </c>
      <c r="D336">
        <v>8.2683642331417104</v>
      </c>
      <c r="E336">
        <v>1477.9973026499999</v>
      </c>
      <c r="F336">
        <v>5.5446013573124796E-3</v>
      </c>
      <c r="G336">
        <v>1.36874515960601E-2</v>
      </c>
      <c r="H336" t="e">
        <v>#N/A</v>
      </c>
      <c r="I336">
        <v>3.6162045060107499E-2</v>
      </c>
      <c r="J336">
        <v>0.91552047636675504</v>
      </c>
      <c r="K336">
        <v>3.7723906661004003E-2</v>
      </c>
      <c r="L336">
        <v>0.51070728475494298</v>
      </c>
      <c r="M336">
        <v>1.5294764824891401E-2</v>
      </c>
      <c r="N336">
        <v>0.174689080172624</v>
      </c>
      <c r="O336">
        <v>62050.838790439499</v>
      </c>
      <c r="P336" s="1">
        <v>0.21953395141121099</v>
      </c>
      <c r="Q336">
        <v>0.151407619174458</v>
      </c>
      <c r="R336">
        <v>0.62905842941433099</v>
      </c>
      <c r="S336">
        <v>14.4025</v>
      </c>
      <c r="T336">
        <v>84571.944269628497</v>
      </c>
      <c r="U336" s="1">
        <v>106.863350699949</v>
      </c>
      <c r="V336">
        <v>298762.02480848797</v>
      </c>
      <c r="W336" s="1">
        <v>0.73729162904393997</v>
      </c>
      <c r="X336">
        <v>7.7774028669725895E-2</v>
      </c>
      <c r="Y336">
        <v>0.18493434228633401</v>
      </c>
      <c r="Z336">
        <v>0.26270837095605998</v>
      </c>
      <c r="AA336">
        <v>298.76202480848798</v>
      </c>
      <c r="AB336">
        <v>7057.6562779297201</v>
      </c>
      <c r="AC336" s="1">
        <v>605.58960461027505</v>
      </c>
      <c r="AD336">
        <v>225610.90145991699</v>
      </c>
      <c r="AE336" s="1" t="e">
        <v>#N/A</v>
      </c>
      <c r="AF336">
        <v>40816.699999999997</v>
      </c>
      <c r="AG336" s="1">
        <v>65690.225456777902</v>
      </c>
      <c r="AH336" s="1">
        <v>33.061149510250203</v>
      </c>
      <c r="AI336">
        <v>20.663449443629201</v>
      </c>
      <c r="AJ336">
        <v>23.949788728007501</v>
      </c>
      <c r="AK336">
        <v>1.7949999999999999</v>
      </c>
      <c r="AL336">
        <v>1.09350945</v>
      </c>
      <c r="AM336">
        <v>1.4881268999999999</v>
      </c>
      <c r="AN336">
        <v>842.86472468900399</v>
      </c>
      <c r="AO336">
        <v>1.0547239561533599</v>
      </c>
      <c r="AP336">
        <v>1979.4206840024301</v>
      </c>
      <c r="AQ336" s="1">
        <v>3362.7365912108799</v>
      </c>
      <c r="AR336" s="1">
        <v>8643.4496824129692</v>
      </c>
      <c r="AS336" s="1">
        <v>942.99574861003998</v>
      </c>
      <c r="AT336" s="1">
        <v>431.65562818548699</v>
      </c>
      <c r="AU336">
        <v>15360.2583344218</v>
      </c>
      <c r="AV336" s="1">
        <v>7627.3219917160404</v>
      </c>
      <c r="AW336" s="1">
        <v>0.451621418095</v>
      </c>
      <c r="AX336">
        <v>6676.4245675154898</v>
      </c>
      <c r="AY336" s="1">
        <v>0.37268998378000001</v>
      </c>
      <c r="AZ336">
        <v>1261.7240809513</v>
      </c>
      <c r="BA336">
        <v>7.2630872735000004E-2</v>
      </c>
      <c r="BB336">
        <v>1815.82298350771</v>
      </c>
      <c r="BC336" s="1">
        <v>0.10305772539499999</v>
      </c>
      <c r="BD336">
        <v>17381.293623690501</v>
      </c>
      <c r="BE336" s="1">
        <v>0.54924769585378297</v>
      </c>
      <c r="BF336">
        <v>0.25574322241022501</v>
      </c>
      <c r="BG336">
        <v>0.12901770573833801</v>
      </c>
      <c r="BH336">
        <v>4.2115067672476497E-2</v>
      </c>
      <c r="BI336">
        <v>2.38763083251783E-2</v>
      </c>
    </row>
    <row r="337" spans="1:61" x14ac:dyDescent="0.35">
      <c r="A337" t="s">
        <v>1585</v>
      </c>
      <c r="B337" t="s">
        <v>960</v>
      </c>
      <c r="C337">
        <v>29.1</v>
      </c>
      <c r="D337">
        <v>180.66584810075599</v>
      </c>
      <c r="E337">
        <v>4635.2431514500004</v>
      </c>
      <c r="F337">
        <v>2.80102236858468E-2</v>
      </c>
      <c r="G337">
        <v>8.1957443010907696E-2</v>
      </c>
      <c r="H337">
        <v>2.2509025309151898E-3</v>
      </c>
      <c r="I337">
        <v>7.93227818860089E-2</v>
      </c>
      <c r="J337">
        <v>0.73659370724099804</v>
      </c>
      <c r="K337">
        <v>7.2637636055690194E-2</v>
      </c>
      <c r="L337">
        <v>0.462609935815193</v>
      </c>
      <c r="M337">
        <v>3.5458250253378898E-2</v>
      </c>
      <c r="N337">
        <v>0.163586491347952</v>
      </c>
      <c r="O337">
        <v>75464.243205581501</v>
      </c>
      <c r="P337" s="1">
        <v>0.178658867966448</v>
      </c>
      <c r="Q337">
        <v>0.17078732583723699</v>
      </c>
      <c r="R337">
        <v>0.65055380619631498</v>
      </c>
      <c r="S337">
        <v>33.958500000000001</v>
      </c>
      <c r="T337">
        <v>100991.713797616</v>
      </c>
      <c r="U337" s="1">
        <v>140.00608423117299</v>
      </c>
      <c r="V337">
        <v>276941.64107422502</v>
      </c>
      <c r="W337" s="1">
        <v>0.76191442561954204</v>
      </c>
      <c r="X337">
        <v>0.19718863609543599</v>
      </c>
      <c r="Y337">
        <v>4.0896938285022298E-2</v>
      </c>
      <c r="Z337">
        <v>0.23808557438045799</v>
      </c>
      <c r="AA337">
        <v>276.941641074225</v>
      </c>
      <c r="AB337">
        <v>9859.3149567428409</v>
      </c>
      <c r="AC337" s="1">
        <v>940.85073077927598</v>
      </c>
      <c r="AD337">
        <v>208342.57711191499</v>
      </c>
      <c r="AE337" s="1" t="e">
        <v>#N/A</v>
      </c>
      <c r="AF337">
        <v>44042.75</v>
      </c>
      <c r="AG337" s="1">
        <v>73703.981310110205</v>
      </c>
      <c r="AH337" s="1">
        <v>66.552852802459199</v>
      </c>
      <c r="AI337">
        <v>31.7317552340328</v>
      </c>
      <c r="AJ337">
        <v>41.631732418329797</v>
      </c>
      <c r="AK337">
        <v>1.9455</v>
      </c>
      <c r="AL337">
        <v>1.4291627</v>
      </c>
      <c r="AM337">
        <v>1.7008334000000001</v>
      </c>
      <c r="AN337">
        <v>175.488032850271</v>
      </c>
      <c r="AO337" s="1">
        <v>0.95051034647418298</v>
      </c>
      <c r="AP337">
        <v>1848.91752759103</v>
      </c>
      <c r="AQ337" s="1">
        <v>2784.26675858303</v>
      </c>
      <c r="AR337" s="1">
        <v>9133.3792779950309</v>
      </c>
      <c r="AS337" s="1">
        <v>1109.0376023857</v>
      </c>
      <c r="AT337">
        <v>459.42073715854798</v>
      </c>
      <c r="AU337">
        <v>15335.021903713299</v>
      </c>
      <c r="AV337" s="1">
        <v>4699.1814570573097</v>
      </c>
      <c r="AW337" s="1">
        <v>0.29382356546999999</v>
      </c>
      <c r="AX337">
        <v>8767.8676426526508</v>
      </c>
      <c r="AY337" s="1">
        <v>0.52618863091500001</v>
      </c>
      <c r="AZ337">
        <v>1315.4754063503301</v>
      </c>
      <c r="BA337">
        <v>8.2261898750000007E-2</v>
      </c>
      <c r="BB337">
        <v>1579.30448842234</v>
      </c>
      <c r="BC337" s="1">
        <v>9.7725904865000005E-2</v>
      </c>
      <c r="BD337">
        <v>16361.828994482599</v>
      </c>
      <c r="BE337" s="1">
        <v>0.57593774943318199</v>
      </c>
      <c r="BF337">
        <v>0.23890967794785201</v>
      </c>
      <c r="BG337">
        <v>0.136042413456096</v>
      </c>
      <c r="BH337">
        <v>2.9890809828765699E-2</v>
      </c>
      <c r="BI337">
        <v>1.9219349334104199E-2</v>
      </c>
    </row>
    <row r="338" spans="1:61" x14ac:dyDescent="0.35">
      <c r="A338" t="s">
        <v>1586</v>
      </c>
      <c r="B338" t="s">
        <v>961</v>
      </c>
      <c r="C338">
        <v>16.7</v>
      </c>
      <c r="D338">
        <v>327.51050952697801</v>
      </c>
      <c r="E338">
        <v>4563.8260258</v>
      </c>
      <c r="F338">
        <v>5.1866492094084296E-3</v>
      </c>
      <c r="G338">
        <v>0.33132304077558999</v>
      </c>
      <c r="H338">
        <v>2.2000001481747699E-3</v>
      </c>
      <c r="I338">
        <v>0.148669553854862</v>
      </c>
      <c r="J338">
        <v>0.37788208367157899</v>
      </c>
      <c r="K338">
        <v>0.13640010115922599</v>
      </c>
      <c r="L338">
        <v>0.98342323963395695</v>
      </c>
      <c r="M338">
        <v>7.1743324018237603E-2</v>
      </c>
      <c r="N338">
        <v>0.20249430441424299</v>
      </c>
      <c r="O338">
        <v>68008.056294595503</v>
      </c>
      <c r="P338" s="1">
        <v>0.261861051136414</v>
      </c>
      <c r="Q338">
        <v>0.186047446103556</v>
      </c>
      <c r="R338">
        <v>0.55209150276003105</v>
      </c>
      <c r="S338">
        <v>59.3125</v>
      </c>
      <c r="T338">
        <v>88099.073199074002</v>
      </c>
      <c r="U338" s="1">
        <v>86.212443204566696</v>
      </c>
      <c r="V338">
        <v>137355.85745985401</v>
      </c>
      <c r="W338" s="1">
        <v>0.67820122000011196</v>
      </c>
      <c r="X338">
        <v>0.24185723019973099</v>
      </c>
      <c r="Y338">
        <v>7.9941549800156705E-2</v>
      </c>
      <c r="Z338">
        <v>0.32179877999988798</v>
      </c>
      <c r="AA338">
        <v>137.35585745985401</v>
      </c>
      <c r="AB338">
        <v>4993.2339165764597</v>
      </c>
      <c r="AC338" s="1">
        <v>547.24860633677304</v>
      </c>
      <c r="AD338">
        <v>76900.3690801005</v>
      </c>
      <c r="AE338" s="1" t="e">
        <v>#N/A</v>
      </c>
      <c r="AF338">
        <v>31439.75</v>
      </c>
      <c r="AG338" s="1">
        <v>44987.286527213801</v>
      </c>
      <c r="AH338" s="1">
        <v>57.151224469780701</v>
      </c>
      <c r="AI338">
        <v>31.5416235978646</v>
      </c>
      <c r="AJ338">
        <v>40.923534937913601</v>
      </c>
      <c r="AK338">
        <v>2.294</v>
      </c>
      <c r="AL338">
        <v>1.7467900000000001</v>
      </c>
      <c r="AM338">
        <v>2.0739643499999998</v>
      </c>
      <c r="AN338">
        <v>7.1053212906563204E-2</v>
      </c>
      <c r="AO338">
        <v>1.0810038548763601</v>
      </c>
      <c r="AP338">
        <v>2640.4142451254702</v>
      </c>
      <c r="AQ338" s="1">
        <v>4530.7441934985</v>
      </c>
      <c r="AR338" s="1">
        <v>10269.057759212999</v>
      </c>
      <c r="AS338" s="1">
        <v>1421.3657139311999</v>
      </c>
      <c r="AT338">
        <v>777.14520494018802</v>
      </c>
      <c r="AU338">
        <v>19638.7271167084</v>
      </c>
      <c r="AV338" s="1">
        <v>10977.008844274</v>
      </c>
      <c r="AW338" s="1">
        <v>0.52494310749999995</v>
      </c>
      <c r="AX338">
        <v>4373.47362448688</v>
      </c>
      <c r="AY338" s="1">
        <v>0.20343422127499999</v>
      </c>
      <c r="AZ338">
        <v>907.52602604954996</v>
      </c>
      <c r="BA338">
        <v>4.3680574984999998E-2</v>
      </c>
      <c r="BB338">
        <v>4944.4852266444605</v>
      </c>
      <c r="BC338" s="1">
        <v>0.22794209622</v>
      </c>
      <c r="BD338">
        <v>21202.493721454899</v>
      </c>
      <c r="BE338" s="1">
        <v>0.56178073805332596</v>
      </c>
      <c r="BF338">
        <v>0.23209647023303401</v>
      </c>
      <c r="BG338">
        <v>0.15879288202630201</v>
      </c>
      <c r="BH338">
        <v>3.4784056675039997E-2</v>
      </c>
      <c r="BI338">
        <v>1.25458530122985E-2</v>
      </c>
    </row>
    <row r="339" spans="1:61" x14ac:dyDescent="0.35">
      <c r="A339" t="s">
        <v>1587</v>
      </c>
      <c r="B339" t="s">
        <v>962</v>
      </c>
      <c r="C339">
        <v>64</v>
      </c>
      <c r="D339">
        <v>41.518948933087501</v>
      </c>
      <c r="E339">
        <v>2277.3505943999999</v>
      </c>
      <c r="F339">
        <v>1.43414544752457E-2</v>
      </c>
      <c r="G339">
        <v>2.2545644952350501E-2</v>
      </c>
      <c r="H339" t="e">
        <v>#N/A</v>
      </c>
      <c r="I339">
        <v>5.9021314313288803E-2</v>
      </c>
      <c r="J339">
        <v>0.85122309971115095</v>
      </c>
      <c r="K339">
        <v>5.3790219474003101E-2</v>
      </c>
      <c r="L339">
        <v>0.4671995478266</v>
      </c>
      <c r="M339">
        <v>1.7121206723910501E-2</v>
      </c>
      <c r="N339">
        <v>0.155738417658809</v>
      </c>
      <c r="O339">
        <v>69623.696837037001</v>
      </c>
      <c r="P339" s="1">
        <v>0.18576273895823101</v>
      </c>
      <c r="Q339">
        <v>0.18150907237000699</v>
      </c>
      <c r="R339">
        <v>0.63272818867176195</v>
      </c>
      <c r="S339">
        <v>16.162500000000001</v>
      </c>
      <c r="T339">
        <v>93022.986579184493</v>
      </c>
      <c r="U339" s="1">
        <v>147.05163957912899</v>
      </c>
      <c r="V339">
        <v>236440.72463962901</v>
      </c>
      <c r="W339" s="1">
        <v>0.759932097795746</v>
      </c>
      <c r="X339">
        <v>0.156650498513563</v>
      </c>
      <c r="Y339">
        <v>8.3417403690691297E-2</v>
      </c>
      <c r="Z339">
        <v>0.240067902204254</v>
      </c>
      <c r="AA339">
        <v>236.440724639629</v>
      </c>
      <c r="AB339">
        <v>6448.7085576971604</v>
      </c>
      <c r="AC339" s="1">
        <v>637.599769521045</v>
      </c>
      <c r="AD339">
        <v>181818.85383376799</v>
      </c>
      <c r="AE339" s="1" t="e">
        <v>#N/A</v>
      </c>
      <c r="AF339">
        <v>43305.599999999999</v>
      </c>
      <c r="AG339" s="1">
        <v>69935.067232687899</v>
      </c>
      <c r="AH339" s="1">
        <v>42.3113769149139</v>
      </c>
      <c r="AI339">
        <v>25.024169162367102</v>
      </c>
      <c r="AJ339">
        <v>30.410656911656702</v>
      </c>
      <c r="AK339">
        <v>1.7170000000000001</v>
      </c>
      <c r="AL339">
        <v>1.1777377</v>
      </c>
      <c r="AM339">
        <v>1.5645418</v>
      </c>
      <c r="AN339">
        <v>916.54089991793103</v>
      </c>
      <c r="AO339" s="1">
        <v>1.00715229094539</v>
      </c>
      <c r="AP339">
        <v>1692.95598425355</v>
      </c>
      <c r="AQ339" s="1">
        <v>2682.5714126039102</v>
      </c>
      <c r="AR339" s="1">
        <v>8273.4032602200095</v>
      </c>
      <c r="AS339" s="1">
        <v>932.59639816902995</v>
      </c>
      <c r="AT339">
        <v>373.42977862234102</v>
      </c>
      <c r="AU339">
        <v>13954.9568338688</v>
      </c>
      <c r="AV339" s="1">
        <v>6121.65783387378</v>
      </c>
      <c r="AW339" s="1">
        <v>0.40448504124000001</v>
      </c>
      <c r="AX339">
        <v>6469.4056290940998</v>
      </c>
      <c r="AY339" s="1">
        <v>0.42148926280499999</v>
      </c>
      <c r="AZ339">
        <v>1192.5248381618501</v>
      </c>
      <c r="BA339">
        <v>7.8372010625000002E-2</v>
      </c>
      <c r="BB339">
        <v>1456.45191028912</v>
      </c>
      <c r="BC339" s="1">
        <v>9.5653685340000003E-2</v>
      </c>
      <c r="BD339">
        <v>15240.0402114188</v>
      </c>
      <c r="BE339" s="1">
        <v>0.551493810992155</v>
      </c>
      <c r="BF339">
        <v>0.23265672482199001</v>
      </c>
      <c r="BG339">
        <v>0.16485503329364701</v>
      </c>
      <c r="BH339">
        <v>3.5115508388334701E-2</v>
      </c>
      <c r="BI339">
        <v>1.58789225038738E-2</v>
      </c>
    </row>
    <row r="340" spans="1:61" x14ac:dyDescent="0.35">
      <c r="A340" t="s">
        <v>1588</v>
      </c>
      <c r="B340" t="s">
        <v>963</v>
      </c>
      <c r="C340">
        <v>30.95</v>
      </c>
      <c r="D340">
        <v>174.74172998231899</v>
      </c>
      <c r="E340">
        <v>4969.6811233999997</v>
      </c>
      <c r="F340">
        <v>3.5611961284946599E-2</v>
      </c>
      <c r="G340">
        <v>4.2516813897018703E-2</v>
      </c>
      <c r="H340">
        <v>2.6354764330595E-3</v>
      </c>
      <c r="I340">
        <v>5.0778641698491597E-2</v>
      </c>
      <c r="J340">
        <v>0.81916472877746804</v>
      </c>
      <c r="K340">
        <v>5.0575736269807298E-2</v>
      </c>
      <c r="L340">
        <v>0.27636953260643798</v>
      </c>
      <c r="M340">
        <v>2.61464867502227E-2</v>
      </c>
      <c r="N340">
        <v>0.14744689702892599</v>
      </c>
      <c r="O340">
        <v>78982.031143935994</v>
      </c>
      <c r="P340" s="1">
        <v>0.17429894749497399</v>
      </c>
      <c r="Q340">
        <v>0.178649124695267</v>
      </c>
      <c r="R340">
        <v>0.64705192780975895</v>
      </c>
      <c r="S340">
        <v>33.926000000000002</v>
      </c>
      <c r="T340">
        <v>103338.494947671</v>
      </c>
      <c r="U340" s="1">
        <v>150.183928221418</v>
      </c>
      <c r="V340">
        <v>309377.57111582998</v>
      </c>
      <c r="W340" s="1">
        <v>0.80177781973490403</v>
      </c>
      <c r="X340">
        <v>0.16292827812562299</v>
      </c>
      <c r="Y340">
        <v>3.5293902139472998E-2</v>
      </c>
      <c r="Z340">
        <v>0.198222180265096</v>
      </c>
      <c r="AA340">
        <v>309.37757111582999</v>
      </c>
      <c r="AB340">
        <v>10557.487376675301</v>
      </c>
      <c r="AC340" s="1">
        <v>1041.0205514765701</v>
      </c>
      <c r="AD340">
        <v>248784.16638264101</v>
      </c>
      <c r="AE340" s="1" t="e">
        <v>#N/A</v>
      </c>
      <c r="AF340">
        <v>51161.2</v>
      </c>
      <c r="AG340" s="1">
        <v>93094.570355844</v>
      </c>
      <c r="AH340" s="1">
        <v>64.790885881133093</v>
      </c>
      <c r="AI340">
        <v>32.6535993740683</v>
      </c>
      <c r="AJ340">
        <v>37.280895717050498</v>
      </c>
      <c r="AK340">
        <v>1.883</v>
      </c>
      <c r="AL340">
        <v>1.4129766500000001</v>
      </c>
      <c r="AM340">
        <v>1.5823172999999999</v>
      </c>
      <c r="AN340">
        <v>0</v>
      </c>
      <c r="AO340" s="1">
        <v>0.811918380804866</v>
      </c>
      <c r="AP340">
        <v>1864.2617253158501</v>
      </c>
      <c r="AQ340" s="1">
        <v>2675.9587835738098</v>
      </c>
      <c r="AR340" s="1">
        <v>8884.8478349856305</v>
      </c>
      <c r="AS340" s="1">
        <v>1088.4880920074399</v>
      </c>
      <c r="AT340">
        <v>389.97248075187002</v>
      </c>
      <c r="AU340">
        <v>14903.528916634599</v>
      </c>
      <c r="AV340" s="1">
        <v>3953.1230652540098</v>
      </c>
      <c r="AW340" s="1">
        <v>0.25903773432999999</v>
      </c>
      <c r="AX340">
        <v>9214.1793575373595</v>
      </c>
      <c r="AY340" s="1">
        <v>0.59442409692499998</v>
      </c>
      <c r="AZ340">
        <v>1301.09221231473</v>
      </c>
      <c r="BA340">
        <v>8.5666087289999998E-2</v>
      </c>
      <c r="BB340">
        <v>930.77958023062001</v>
      </c>
      <c r="BC340" s="1">
        <v>6.0872081464999998E-2</v>
      </c>
      <c r="BD340">
        <v>15399.174215336699</v>
      </c>
      <c r="BE340" s="1">
        <v>0.59298025065598103</v>
      </c>
      <c r="BF340">
        <v>0.24019210394896201</v>
      </c>
      <c r="BG340">
        <v>0.116861794365149</v>
      </c>
      <c r="BH340">
        <v>3.1844073314298303E-2</v>
      </c>
      <c r="BI340">
        <v>1.8121777715608901E-2</v>
      </c>
    </row>
    <row r="341" spans="1:61" x14ac:dyDescent="0.35">
      <c r="A341" t="s">
        <v>1589</v>
      </c>
      <c r="B341" t="s">
        <v>964</v>
      </c>
      <c r="C341">
        <v>76.05</v>
      </c>
      <c r="D341">
        <v>7.58509293612987</v>
      </c>
      <c r="E341">
        <v>533.99549920000004</v>
      </c>
      <c r="F341" t="e">
        <v>#N/A</v>
      </c>
      <c r="G341">
        <v>4.3382060814633E-2</v>
      </c>
      <c r="H341" t="e">
        <v>#N/A</v>
      </c>
      <c r="I341">
        <v>5.7867706955098103E-2</v>
      </c>
      <c r="J341">
        <v>0.90611529943392</v>
      </c>
      <c r="K341">
        <v>3.6121103253916702E-2</v>
      </c>
      <c r="L341">
        <v>0.47651423801322301</v>
      </c>
      <c r="M341">
        <v>3.2338951835279003E-2</v>
      </c>
      <c r="N341">
        <v>0.167426157806042</v>
      </c>
      <c r="O341">
        <v>59487.128826474502</v>
      </c>
      <c r="P341" s="1">
        <v>0.229590034210882</v>
      </c>
      <c r="Q341">
        <v>0.193915180733087</v>
      </c>
      <c r="R341">
        <v>0.57649478505603102</v>
      </c>
      <c r="S341">
        <v>7.0445000000000002</v>
      </c>
      <c r="T341">
        <v>74522.430186074504</v>
      </c>
      <c r="U341" s="1">
        <v>81.097590672334306</v>
      </c>
      <c r="V341">
        <v>243463.40677353001</v>
      </c>
      <c r="W341" s="1">
        <v>0.84857672687436503</v>
      </c>
      <c r="X341">
        <v>5.72162941757852E-2</v>
      </c>
      <c r="Y341">
        <v>9.4206978949849099E-2</v>
      </c>
      <c r="Z341">
        <v>0.151423273125634</v>
      </c>
      <c r="AA341">
        <v>243.46340677353001</v>
      </c>
      <c r="AB341">
        <v>5622.9177621176004</v>
      </c>
      <c r="AC341" s="1">
        <v>638.371936799894</v>
      </c>
      <c r="AD341">
        <v>173985.32016707899</v>
      </c>
      <c r="AE341" s="1" t="e">
        <v>#N/A</v>
      </c>
      <c r="AF341">
        <v>40191.625</v>
      </c>
      <c r="AG341" s="1">
        <v>61503.628336039903</v>
      </c>
      <c r="AH341" s="1">
        <v>37.439909607490499</v>
      </c>
      <c r="AI341">
        <v>21.162867740904701</v>
      </c>
      <c r="AJ341">
        <v>26.295688861932501</v>
      </c>
      <c r="AK341">
        <v>1.5774999999999999</v>
      </c>
      <c r="AL341">
        <v>1.1308425499999999</v>
      </c>
      <c r="AM341">
        <v>1.46318525</v>
      </c>
      <c r="AN341">
        <v>2119.4761654767599</v>
      </c>
      <c r="AO341" s="1">
        <v>1.46537085891901</v>
      </c>
      <c r="AP341">
        <v>2575.3811751272801</v>
      </c>
      <c r="AQ341" s="1">
        <v>4101.1436735209199</v>
      </c>
      <c r="AR341" s="1">
        <v>9626.1334746486009</v>
      </c>
      <c r="AS341" s="1">
        <v>962.841787615626</v>
      </c>
      <c r="AT341">
        <v>569.01673952250496</v>
      </c>
      <c r="AU341">
        <v>17834.516850434899</v>
      </c>
      <c r="AV341" s="1">
        <v>10048.2630196441</v>
      </c>
      <c r="AW341" s="1">
        <v>0.49319344995499997</v>
      </c>
      <c r="AX341">
        <v>6785.3612087203401</v>
      </c>
      <c r="AY341" s="1">
        <v>0.32930798480500001</v>
      </c>
      <c r="AZ341">
        <v>1746.2136866733299</v>
      </c>
      <c r="BA341">
        <v>8.4617105045000002E-2</v>
      </c>
      <c r="BB341">
        <v>1922.8207005368399</v>
      </c>
      <c r="BC341" s="1">
        <v>9.2881460185E-2</v>
      </c>
      <c r="BD341">
        <v>20502.658615574601</v>
      </c>
      <c r="BE341" s="1">
        <v>0.53034845070634695</v>
      </c>
      <c r="BF341">
        <v>0.23013137980284101</v>
      </c>
      <c r="BG341">
        <v>0.17217764930249299</v>
      </c>
      <c r="BH341">
        <v>4.3379487180555301E-2</v>
      </c>
      <c r="BI341">
        <v>2.39630330077636E-2</v>
      </c>
    </row>
    <row r="342" spans="1:61" x14ac:dyDescent="0.35">
      <c r="A342" t="s">
        <v>1590</v>
      </c>
      <c r="B342" t="s">
        <v>965</v>
      </c>
      <c r="C342">
        <v>58</v>
      </c>
      <c r="D342">
        <v>12.104120093411501</v>
      </c>
      <c r="E342">
        <v>645.94439024999997</v>
      </c>
      <c r="F342">
        <v>1.1529422898110099E-2</v>
      </c>
      <c r="G342">
        <v>1.4473302443490399E-2</v>
      </c>
      <c r="H342" t="e">
        <v>#N/A</v>
      </c>
      <c r="I342">
        <v>2.73614515091429E-2</v>
      </c>
      <c r="J342">
        <v>0.95551394086459296</v>
      </c>
      <c r="K342">
        <v>2.2493964974344399E-2</v>
      </c>
      <c r="L342">
        <v>0.21954956886222499</v>
      </c>
      <c r="M342" t="e">
        <v>#N/A</v>
      </c>
      <c r="N342">
        <v>0.123189114484428</v>
      </c>
      <c r="O342">
        <v>63986.436264183503</v>
      </c>
      <c r="P342" s="1">
        <v>0.18485075010593099</v>
      </c>
      <c r="Q342">
        <v>0.14843868338904601</v>
      </c>
      <c r="R342">
        <v>0.66671056650502303</v>
      </c>
      <c r="S342">
        <v>6.2035</v>
      </c>
      <c r="T342">
        <v>82707.920348408006</v>
      </c>
      <c r="U342" s="1">
        <v>104.408191581005</v>
      </c>
      <c r="V342">
        <v>242600.77495190501</v>
      </c>
      <c r="W342" s="1">
        <v>0.85395758337685801</v>
      </c>
      <c r="X342">
        <v>5.2868024581585203E-2</v>
      </c>
      <c r="Y342">
        <v>9.3174392041556905E-2</v>
      </c>
      <c r="Z342">
        <v>0.14604241662314199</v>
      </c>
      <c r="AA342">
        <v>242.60077495190501</v>
      </c>
      <c r="AB342">
        <v>5550.9085509670203</v>
      </c>
      <c r="AC342" s="1">
        <v>570.48499242149899</v>
      </c>
      <c r="AD342">
        <v>184935.34945932601</v>
      </c>
      <c r="AE342" s="1" t="e">
        <v>#N/A</v>
      </c>
      <c r="AF342">
        <v>47338.45</v>
      </c>
      <c r="AG342" s="1">
        <v>82855.922164064701</v>
      </c>
      <c r="AH342" s="1">
        <v>32.367014756303803</v>
      </c>
      <c r="AI342">
        <v>21.069769340391499</v>
      </c>
      <c r="AJ342">
        <v>23.485887068774101</v>
      </c>
      <c r="AK342">
        <v>1.258</v>
      </c>
      <c r="AL342">
        <v>0.67768424999999999</v>
      </c>
      <c r="AM342">
        <v>1.0069798999999999</v>
      </c>
      <c r="AN342">
        <v>1967.9321575333499</v>
      </c>
      <c r="AO342" s="1">
        <v>1.20146250830259</v>
      </c>
      <c r="AP342">
        <v>2127.6826048508701</v>
      </c>
      <c r="AQ342" s="1">
        <v>3149.1188689164501</v>
      </c>
      <c r="AR342" s="1">
        <v>8762.9402774642604</v>
      </c>
      <c r="AS342" s="1">
        <v>652.66310373790304</v>
      </c>
      <c r="AT342">
        <v>483.04553642686398</v>
      </c>
      <c r="AU342">
        <v>15175.4503913964</v>
      </c>
      <c r="AV342" s="1">
        <v>8592.6720082135998</v>
      </c>
      <c r="AW342" s="1">
        <v>0.48827187818000001</v>
      </c>
      <c r="AX342">
        <v>6643.3579598198103</v>
      </c>
      <c r="AY342" s="1">
        <v>0.373707378865</v>
      </c>
      <c r="AZ342">
        <v>1577.1589122058799</v>
      </c>
      <c r="BA342">
        <v>8.9195358190000004E-2</v>
      </c>
      <c r="BB342">
        <v>867.11070616757502</v>
      </c>
      <c r="BC342" s="1">
        <v>4.8825384775000001E-2</v>
      </c>
      <c r="BD342">
        <v>17680.299586406902</v>
      </c>
      <c r="BE342" s="1">
        <v>0.55667421002225603</v>
      </c>
      <c r="BF342">
        <v>0.245442938764454</v>
      </c>
      <c r="BG342">
        <v>0.13373927283387299</v>
      </c>
      <c r="BH342">
        <v>3.9530281318561698E-2</v>
      </c>
      <c r="BI342">
        <v>2.4613297060855799E-2</v>
      </c>
    </row>
    <row r="343" spans="1:61" x14ac:dyDescent="0.35">
      <c r="A343" t="s">
        <v>1591</v>
      </c>
      <c r="B343" t="s">
        <v>966</v>
      </c>
      <c r="C343">
        <v>55.95</v>
      </c>
      <c r="D343">
        <v>25.6485842535069</v>
      </c>
      <c r="E343">
        <v>1273.92094</v>
      </c>
      <c r="F343">
        <v>8.6715233143922592E-3</v>
      </c>
      <c r="G343">
        <v>1.25885769243173E-2</v>
      </c>
      <c r="H343" t="e">
        <v>#N/A</v>
      </c>
      <c r="I343">
        <v>2.8138553599146899E-2</v>
      </c>
      <c r="J343">
        <v>0.916149683165008</v>
      </c>
      <c r="K343">
        <v>4.1163266971716898E-2</v>
      </c>
      <c r="L343">
        <v>0.49277578992876098</v>
      </c>
      <c r="M343">
        <v>1.2211566823142899E-2</v>
      </c>
      <c r="N343">
        <v>0.157072532399469</v>
      </c>
      <c r="O343">
        <v>62833.861072465501</v>
      </c>
      <c r="P343" s="1">
        <v>0.19354126768955299</v>
      </c>
      <c r="Q343">
        <v>0.18335706693911</v>
      </c>
      <c r="R343">
        <v>0.62310166537133704</v>
      </c>
      <c r="S343">
        <v>11.2685</v>
      </c>
      <c r="T343">
        <v>87884.627539843001</v>
      </c>
      <c r="U343" s="1">
        <v>121.992297965029</v>
      </c>
      <c r="V343">
        <v>235271.10414476399</v>
      </c>
      <c r="W343" s="1">
        <v>0.79177870356587399</v>
      </c>
      <c r="X343">
        <v>0.10982609825098</v>
      </c>
      <c r="Y343">
        <v>9.8395198183146501E-2</v>
      </c>
      <c r="Z343">
        <v>0.20822129643412601</v>
      </c>
      <c r="AA343">
        <v>235.271104144764</v>
      </c>
      <c r="AB343">
        <v>5870.8907159827404</v>
      </c>
      <c r="AC343" s="1">
        <v>615.336392984437</v>
      </c>
      <c r="AD343">
        <v>172775.913475131</v>
      </c>
      <c r="AE343" s="1" t="e">
        <v>#N/A</v>
      </c>
      <c r="AF343">
        <v>41456.199999999997</v>
      </c>
      <c r="AG343" s="1">
        <v>65828.233160364907</v>
      </c>
      <c r="AH343" s="1">
        <v>37.0326328553178</v>
      </c>
      <c r="AI343">
        <v>22.714384761194101</v>
      </c>
      <c r="AJ343">
        <v>25.1145652634643</v>
      </c>
      <c r="AK343">
        <v>1.498</v>
      </c>
      <c r="AL343">
        <v>1.1674261500000001</v>
      </c>
      <c r="AM343">
        <v>1.36564375</v>
      </c>
      <c r="AN343">
        <v>768.62918794247105</v>
      </c>
      <c r="AO343" s="1">
        <v>1.03873616960934</v>
      </c>
      <c r="AP343">
        <v>1999.4309397545201</v>
      </c>
      <c r="AQ343" s="1">
        <v>3165.5065129100199</v>
      </c>
      <c r="AR343" s="1">
        <v>8407.9458579497605</v>
      </c>
      <c r="AS343" s="1">
        <v>885.256824199824</v>
      </c>
      <c r="AT343">
        <v>399.74745279482698</v>
      </c>
      <c r="AU343">
        <v>14857.887587609001</v>
      </c>
      <c r="AV343" s="1">
        <v>7999.7612627569897</v>
      </c>
      <c r="AW343" s="1">
        <v>0.47915708737500001</v>
      </c>
      <c r="AX343">
        <v>5708.3169826788699</v>
      </c>
      <c r="AY343" s="1">
        <v>0.33043633043999998</v>
      </c>
      <c r="AZ343">
        <v>1400.7648706467601</v>
      </c>
      <c r="BA343">
        <v>8.0135979580000002E-2</v>
      </c>
      <c r="BB343">
        <v>1847.50374435868</v>
      </c>
      <c r="BC343" s="1">
        <v>0.110270602605</v>
      </c>
      <c r="BD343">
        <v>16956.346860441299</v>
      </c>
      <c r="BE343" s="1">
        <v>0.54472828220898395</v>
      </c>
      <c r="BF343">
        <v>0.23632502626176599</v>
      </c>
      <c r="BG343">
        <v>0.16330160508167199</v>
      </c>
      <c r="BH343">
        <v>3.7001454710777003E-2</v>
      </c>
      <c r="BI343">
        <v>1.86436317368006E-2</v>
      </c>
    </row>
    <row r="344" spans="1:61" x14ac:dyDescent="0.35">
      <c r="A344" t="s">
        <v>1592</v>
      </c>
      <c r="B344" t="s">
        <v>967</v>
      </c>
      <c r="C344">
        <v>114.05</v>
      </c>
      <c r="D344">
        <v>15.390803150385301</v>
      </c>
      <c r="E344">
        <v>1458.7167061</v>
      </c>
      <c r="F344">
        <v>7.8454210542761998E-3</v>
      </c>
      <c r="G344">
        <v>9.3609415202892902E-3</v>
      </c>
      <c r="H344" t="e">
        <v>#N/A</v>
      </c>
      <c r="I344">
        <v>2.3537188464177801E-2</v>
      </c>
      <c r="J344">
        <v>0.93473263125160799</v>
      </c>
      <c r="K344">
        <v>3.1650962168794601E-2</v>
      </c>
      <c r="L344">
        <v>0.544116701366676</v>
      </c>
      <c r="M344">
        <v>9.1705433140143004E-3</v>
      </c>
      <c r="N344">
        <v>0.16934671092365899</v>
      </c>
      <c r="O344">
        <v>62342.232641944996</v>
      </c>
      <c r="P344" s="1">
        <v>0.21825029896244599</v>
      </c>
      <c r="Q344">
        <v>0.16534214405033301</v>
      </c>
      <c r="R344">
        <v>0.61640755698722105</v>
      </c>
      <c r="S344">
        <v>12.7865</v>
      </c>
      <c r="T344">
        <v>84509.560687254998</v>
      </c>
      <c r="U344" s="1">
        <v>119.08013353557</v>
      </c>
      <c r="V344">
        <v>243476.26075637501</v>
      </c>
      <c r="W344" s="1">
        <v>0.76021157139468998</v>
      </c>
      <c r="X344">
        <v>0.10911197381933101</v>
      </c>
      <c r="Y344">
        <v>0.130676454785979</v>
      </c>
      <c r="Z344">
        <v>0.23978842860530999</v>
      </c>
      <c r="AA344">
        <v>243.47626075637501</v>
      </c>
      <c r="AB344">
        <v>5637.8238921316697</v>
      </c>
      <c r="AC344" s="1">
        <v>564.52497855395904</v>
      </c>
      <c r="AD344">
        <v>178973.66693060999</v>
      </c>
      <c r="AE344" s="1" t="e">
        <v>#N/A</v>
      </c>
      <c r="AF344">
        <v>39237.425000000003</v>
      </c>
      <c r="AG344" s="1">
        <v>62051.044120656901</v>
      </c>
      <c r="AH344" s="1">
        <v>33.394374598972298</v>
      </c>
      <c r="AI344">
        <v>21.4631587930443</v>
      </c>
      <c r="AJ344">
        <v>23.3745787527257</v>
      </c>
      <c r="AK344">
        <v>1.9724999999999999</v>
      </c>
      <c r="AL344">
        <v>1.1794023499999999</v>
      </c>
      <c r="AM344">
        <v>1.59168815</v>
      </c>
      <c r="AN344">
        <v>538.756925566885</v>
      </c>
      <c r="AO344" s="1">
        <v>0.99616868146888304</v>
      </c>
      <c r="AP344">
        <v>1853.50562734402</v>
      </c>
      <c r="AQ344" s="1">
        <v>3253.4622089282602</v>
      </c>
      <c r="AR344" s="1">
        <v>8739.3236311799701</v>
      </c>
      <c r="AS344" s="1">
        <v>882.02038971162494</v>
      </c>
      <c r="AT344">
        <v>421.80712939048198</v>
      </c>
      <c r="AU344">
        <v>15150.1189865544</v>
      </c>
      <c r="AV344" s="1">
        <v>8286.8952867001499</v>
      </c>
      <c r="AW344" s="1">
        <v>0.49437507360499999</v>
      </c>
      <c r="AX344">
        <v>5257.6413884339599</v>
      </c>
      <c r="AY344" s="1">
        <v>0.305629546295</v>
      </c>
      <c r="AZ344">
        <v>1160.6936836131099</v>
      </c>
      <c r="BA344">
        <v>6.7983005415000006E-2</v>
      </c>
      <c r="BB344">
        <v>2257.8091634778998</v>
      </c>
      <c r="BC344" s="1">
        <v>0.13201237467999999</v>
      </c>
      <c r="BD344">
        <v>16963.039522225099</v>
      </c>
      <c r="BE344" s="1">
        <v>0.54457920660899894</v>
      </c>
      <c r="BF344">
        <v>0.24910567287447799</v>
      </c>
      <c r="BG344">
        <v>0.14839303330237599</v>
      </c>
      <c r="BH344">
        <v>4.24750183860279E-2</v>
      </c>
      <c r="BI344">
        <v>1.54470688281201E-2</v>
      </c>
    </row>
    <row r="345" spans="1:61" x14ac:dyDescent="0.35">
      <c r="A345" t="s">
        <v>1593</v>
      </c>
      <c r="B345" t="s">
        <v>968</v>
      </c>
      <c r="C345">
        <v>139.85</v>
      </c>
      <c r="D345">
        <v>9.78368345874215</v>
      </c>
      <c r="E345">
        <v>1031.1333513</v>
      </c>
      <c r="F345" t="e">
        <v>#N/A</v>
      </c>
      <c r="G345" t="e">
        <v>#N/A</v>
      </c>
      <c r="H345" t="e">
        <v>#N/A</v>
      </c>
      <c r="I345">
        <v>1.2330986372443301E-2</v>
      </c>
      <c r="J345">
        <v>0.96800066490132997</v>
      </c>
      <c r="K345">
        <v>2.02195566706431E-2</v>
      </c>
      <c r="L345">
        <v>0.495538126730107</v>
      </c>
      <c r="M345" t="e">
        <v>#N/A</v>
      </c>
      <c r="N345">
        <v>0.15153804133753901</v>
      </c>
      <c r="O345">
        <v>61718.406239861499</v>
      </c>
      <c r="P345" s="1">
        <v>0.20800905144654599</v>
      </c>
      <c r="Q345">
        <v>0.18589157293699299</v>
      </c>
      <c r="R345">
        <v>0.60609937561646099</v>
      </c>
      <c r="S345">
        <v>10.832000000000001</v>
      </c>
      <c r="T345">
        <v>83217.205741304002</v>
      </c>
      <c r="U345" s="1">
        <v>100.050732249685</v>
      </c>
      <c r="V345">
        <v>337016.32341383398</v>
      </c>
      <c r="W345" s="1">
        <v>0.65978839575628501</v>
      </c>
      <c r="X345">
        <v>8.5382710253439298E-2</v>
      </c>
      <c r="Y345">
        <v>0.25482889399027597</v>
      </c>
      <c r="Z345">
        <v>0.34021160424371499</v>
      </c>
      <c r="AA345">
        <v>337.01632341383402</v>
      </c>
      <c r="AB345">
        <v>9126.4599942370605</v>
      </c>
      <c r="AC345" s="1">
        <v>523.65532240580899</v>
      </c>
      <c r="AD345">
        <v>267216.58547424001</v>
      </c>
      <c r="AE345" s="1" t="e">
        <v>#N/A</v>
      </c>
      <c r="AF345">
        <v>40610</v>
      </c>
      <c r="AG345" s="1">
        <v>66978.850652860201</v>
      </c>
      <c r="AH345" s="1">
        <v>30.673860592949701</v>
      </c>
      <c r="AI345">
        <v>20.542013031737699</v>
      </c>
      <c r="AJ345">
        <v>22.445414250376501</v>
      </c>
      <c r="AK345">
        <v>1.64</v>
      </c>
      <c r="AL345">
        <v>1.2410791999999999</v>
      </c>
      <c r="AM345">
        <v>1.3555450499999999</v>
      </c>
      <c r="AN345">
        <v>927.57353735419701</v>
      </c>
      <c r="AO345" s="1">
        <v>1.0649621547782899</v>
      </c>
      <c r="AP345">
        <v>2282.0656520215598</v>
      </c>
      <c r="AQ345" s="1">
        <v>3864.7760539774899</v>
      </c>
      <c r="AR345" s="1">
        <v>9411.6330812747292</v>
      </c>
      <c r="AS345" s="1">
        <v>952.86871580571301</v>
      </c>
      <c r="AT345">
        <v>553.81986759184201</v>
      </c>
      <c r="AU345">
        <v>17065.1633706713</v>
      </c>
      <c r="AV345" s="1">
        <v>8283.8665305903705</v>
      </c>
      <c r="AW345" s="1">
        <v>0.45923127517500001</v>
      </c>
      <c r="AX345">
        <v>7439.1704337655401</v>
      </c>
      <c r="AY345" s="1">
        <v>0.37327387831499997</v>
      </c>
      <c r="AZ345">
        <v>1311.0086664781099</v>
      </c>
      <c r="BA345">
        <v>6.9293788864999997E-2</v>
      </c>
      <c r="BB345">
        <v>1837.8087461989401</v>
      </c>
      <c r="BC345" s="1">
        <v>9.8201057645000006E-2</v>
      </c>
      <c r="BD345">
        <v>18871.854377033</v>
      </c>
      <c r="BE345" s="1">
        <v>0.52270077251650804</v>
      </c>
      <c r="BF345">
        <v>0.24986116609762299</v>
      </c>
      <c r="BG345">
        <v>0.16009598003973499</v>
      </c>
      <c r="BH345">
        <v>4.3955123211253597E-2</v>
      </c>
      <c r="BI345">
        <v>2.3386958134881002E-2</v>
      </c>
    </row>
    <row r="346" spans="1:61" x14ac:dyDescent="0.35">
      <c r="A346" t="s">
        <v>1594</v>
      </c>
      <c r="B346" t="s">
        <v>969</v>
      </c>
      <c r="C346">
        <v>45.85</v>
      </c>
      <c r="D346">
        <v>28.607126276108801</v>
      </c>
      <c r="E346">
        <v>1165.58018965</v>
      </c>
      <c r="F346">
        <v>1.5988395970823799E-2</v>
      </c>
      <c r="G346">
        <v>1.4310134476730499E-2</v>
      </c>
      <c r="H346" t="e">
        <v>#N/A</v>
      </c>
      <c r="I346">
        <v>3.6550629161830099E-2</v>
      </c>
      <c r="J346">
        <v>0.92590803393218202</v>
      </c>
      <c r="K346">
        <v>2.7464840873554199E-2</v>
      </c>
      <c r="L346">
        <v>0.21208788197372</v>
      </c>
      <c r="M346">
        <v>1.3901369096359599E-2</v>
      </c>
      <c r="N346">
        <v>0.11920785720824</v>
      </c>
      <c r="O346">
        <v>71672.984327500002</v>
      </c>
      <c r="P346" s="1">
        <v>0.15318011125002401</v>
      </c>
      <c r="Q346">
        <v>0.143499957182322</v>
      </c>
      <c r="R346">
        <v>0.70331993156765304</v>
      </c>
      <c r="S346">
        <v>10.045999999999999</v>
      </c>
      <c r="T346">
        <v>92700.429380481</v>
      </c>
      <c r="U346" s="1">
        <v>122.576590349797</v>
      </c>
      <c r="V346">
        <v>349332.66095623397</v>
      </c>
      <c r="W346" s="1">
        <v>0.82425948051096198</v>
      </c>
      <c r="X346">
        <v>0.11353620903301399</v>
      </c>
      <c r="Y346">
        <v>6.2204310456024703E-2</v>
      </c>
      <c r="Z346">
        <v>0.17574051948903799</v>
      </c>
      <c r="AA346">
        <v>349.33266095623401</v>
      </c>
      <c r="AB346">
        <v>8549.7714396388892</v>
      </c>
      <c r="AC346" s="1">
        <v>888.66740603183098</v>
      </c>
      <c r="AD346">
        <v>271346.87048777501</v>
      </c>
      <c r="AE346" s="1" t="e">
        <v>#N/A</v>
      </c>
      <c r="AF346">
        <v>49867.525000000001</v>
      </c>
      <c r="AG346" s="1">
        <v>100501.93927961501</v>
      </c>
      <c r="AH346" s="1">
        <v>39.850770117177298</v>
      </c>
      <c r="AI346">
        <v>23.411163586325301</v>
      </c>
      <c r="AJ346">
        <v>25.0377647695788</v>
      </c>
      <c r="AK346">
        <v>1.5545</v>
      </c>
      <c r="AL346">
        <v>1.06175025</v>
      </c>
      <c r="AM346">
        <v>1.2964958499999999</v>
      </c>
      <c r="AN346">
        <v>1754.6339244831599</v>
      </c>
      <c r="AO346" s="1">
        <v>1.0312562845476301</v>
      </c>
      <c r="AP346">
        <v>2035.1117946449499</v>
      </c>
      <c r="AQ346" s="1">
        <v>2854.0297192721901</v>
      </c>
      <c r="AR346" s="1">
        <v>8903.9445000724609</v>
      </c>
      <c r="AS346" s="1">
        <v>735.12859279304803</v>
      </c>
      <c r="AT346">
        <v>417.92746138568299</v>
      </c>
      <c r="AU346">
        <v>14946.142068168299</v>
      </c>
      <c r="AV346" s="1">
        <v>5781.5473998857397</v>
      </c>
      <c r="AW346" s="1">
        <v>0.34999828818000001</v>
      </c>
      <c r="AX346">
        <v>9200.6707545281897</v>
      </c>
      <c r="AY346" s="1">
        <v>0.50858551802999996</v>
      </c>
      <c r="AZ346">
        <v>1635.84248926342</v>
      </c>
      <c r="BA346">
        <v>9.2132129839999993E-2</v>
      </c>
      <c r="BB346">
        <v>844.98522146165499</v>
      </c>
      <c r="BC346" s="1">
        <v>4.9284063954999999E-2</v>
      </c>
      <c r="BD346">
        <v>17463.045865139</v>
      </c>
      <c r="BE346" s="1">
        <v>0.562904279766402</v>
      </c>
      <c r="BF346">
        <v>0.230650214113781</v>
      </c>
      <c r="BG346">
        <v>0.15022906150972201</v>
      </c>
      <c r="BH346">
        <v>3.5830383868322997E-2</v>
      </c>
      <c r="BI346">
        <v>2.0386060741771701E-2</v>
      </c>
    </row>
    <row r="347" spans="1:61" x14ac:dyDescent="0.35">
      <c r="A347" t="s">
        <v>1595</v>
      </c>
      <c r="B347" t="s">
        <v>970</v>
      </c>
      <c r="C347">
        <v>110</v>
      </c>
      <c r="D347">
        <v>12.623878386739801</v>
      </c>
      <c r="E347">
        <v>884.95729900000003</v>
      </c>
      <c r="F347" t="e">
        <v>#N/A</v>
      </c>
      <c r="G347">
        <v>2.48790620217028E-2</v>
      </c>
      <c r="H347" t="e">
        <v>#N/A</v>
      </c>
      <c r="I347">
        <v>4.2664509805409603E-2</v>
      </c>
      <c r="J347">
        <v>0.89817293131377696</v>
      </c>
      <c r="K347">
        <v>4.5969289489168903E-2</v>
      </c>
      <c r="L347">
        <v>0.60588399233525703</v>
      </c>
      <c r="M347">
        <v>3.3068517062345197E-2</v>
      </c>
      <c r="N347">
        <v>0.18173328980879699</v>
      </c>
      <c r="O347">
        <v>60916.111784852503</v>
      </c>
      <c r="P347" s="1">
        <v>0.21772167382378599</v>
      </c>
      <c r="Q347">
        <v>0.20127495671454501</v>
      </c>
      <c r="R347">
        <v>0.58100336946166997</v>
      </c>
      <c r="S347">
        <v>9.6914999999999996</v>
      </c>
      <c r="T347">
        <v>83203.695216501001</v>
      </c>
      <c r="U347" s="1">
        <v>98.283624017717401</v>
      </c>
      <c r="V347">
        <v>255694.36049440701</v>
      </c>
      <c r="W347" s="1">
        <v>0.72271759939844904</v>
      </c>
      <c r="X347">
        <v>0.11624218012416</v>
      </c>
      <c r="Y347">
        <v>0.16104022047739</v>
      </c>
      <c r="Z347">
        <v>0.27728240060155102</v>
      </c>
      <c r="AA347">
        <v>255.69436049440699</v>
      </c>
      <c r="AB347">
        <v>6529.0899171786996</v>
      </c>
      <c r="AC347" s="1">
        <v>564.21808943435099</v>
      </c>
      <c r="AD347">
        <v>183406.01648581799</v>
      </c>
      <c r="AE347" s="1" t="e">
        <v>#N/A</v>
      </c>
      <c r="AF347">
        <v>38252.525000000001</v>
      </c>
      <c r="AG347" s="1">
        <v>59123.998042198298</v>
      </c>
      <c r="AH347" s="1">
        <v>34.338231770147203</v>
      </c>
      <c r="AI347">
        <v>21.317037307764299</v>
      </c>
      <c r="AJ347">
        <v>24.2651182119887</v>
      </c>
      <c r="AK347">
        <v>1.7925</v>
      </c>
      <c r="AL347">
        <v>1.2380325999999999</v>
      </c>
      <c r="AM347">
        <v>1.5593839</v>
      </c>
      <c r="AN347">
        <v>1074.41219293109</v>
      </c>
      <c r="AO347" s="1">
        <v>1.15876877414381</v>
      </c>
      <c r="AP347">
        <v>2242.5245102051699</v>
      </c>
      <c r="AQ347" s="1">
        <v>3670.09461725034</v>
      </c>
      <c r="AR347" s="1">
        <v>9604.5229314107692</v>
      </c>
      <c r="AS347" s="1">
        <v>1009.8113796464301</v>
      </c>
      <c r="AT347">
        <v>521.81474189215896</v>
      </c>
      <c r="AU347">
        <v>17048.768180404899</v>
      </c>
      <c r="AV347" s="1">
        <v>9523.0792220249605</v>
      </c>
      <c r="AW347" s="1">
        <v>0.49769626440999998</v>
      </c>
      <c r="AX347">
        <v>6402.9514377637197</v>
      </c>
      <c r="AY347" s="1">
        <v>0.31372063832000002</v>
      </c>
      <c r="AZ347">
        <v>1465.6212195870301</v>
      </c>
      <c r="BA347">
        <v>7.2276326584999995E-2</v>
      </c>
      <c r="BB347">
        <v>2301.57492108723</v>
      </c>
      <c r="BC347" s="1">
        <v>0.11630677069000001</v>
      </c>
      <c r="BD347">
        <v>19693.2268004629</v>
      </c>
      <c r="BE347" s="1">
        <v>0.526191539273696</v>
      </c>
      <c r="BF347">
        <v>0.23877133866179501</v>
      </c>
      <c r="BG347">
        <v>0.16359746363062999</v>
      </c>
      <c r="BH347">
        <v>4.3096250159595499E-2</v>
      </c>
      <c r="BI347">
        <v>2.8343408274282798E-2</v>
      </c>
    </row>
    <row r="348" spans="1:61" x14ac:dyDescent="0.35">
      <c r="A348" t="s">
        <v>1596</v>
      </c>
      <c r="B348" t="s">
        <v>971</v>
      </c>
      <c r="C348">
        <v>21.15</v>
      </c>
      <c r="D348">
        <v>80.110045603622098</v>
      </c>
      <c r="E348">
        <v>1205.53940405</v>
      </c>
      <c r="F348">
        <v>1.3295961945530701E-2</v>
      </c>
      <c r="G348">
        <v>1.5403003249452501E-2</v>
      </c>
      <c r="H348" t="e">
        <v>#N/A</v>
      </c>
      <c r="I348">
        <v>2.73515111735501E-2</v>
      </c>
      <c r="J348">
        <v>0.91774897589004201</v>
      </c>
      <c r="K348">
        <v>3.7263101366423503E-2</v>
      </c>
      <c r="L348">
        <v>0.391261343255148</v>
      </c>
      <c r="M348">
        <v>7.9903570252386202E-3</v>
      </c>
      <c r="N348">
        <v>0.14008841872935501</v>
      </c>
      <c r="O348">
        <v>66953.927175081</v>
      </c>
      <c r="P348" s="1">
        <v>0.19285683448340901</v>
      </c>
      <c r="Q348">
        <v>0.19678268363943699</v>
      </c>
      <c r="R348">
        <v>0.61036048187715397</v>
      </c>
      <c r="S348">
        <v>10.6835</v>
      </c>
      <c r="T348">
        <v>86152.700583611993</v>
      </c>
      <c r="U348" s="1">
        <v>140.98744107250201</v>
      </c>
      <c r="V348">
        <v>302124.50134733901</v>
      </c>
      <c r="W348" s="1">
        <v>0.76800118584419297</v>
      </c>
      <c r="X348">
        <v>0.131020408345905</v>
      </c>
      <c r="Y348">
        <v>0.100978405809902</v>
      </c>
      <c r="Z348">
        <v>0.231998814155807</v>
      </c>
      <c r="AA348">
        <v>302.12450134733899</v>
      </c>
      <c r="AB348">
        <v>7823.5098737405096</v>
      </c>
      <c r="AC348" s="1">
        <v>762.09046613357202</v>
      </c>
      <c r="AD348">
        <v>241307.862918272</v>
      </c>
      <c r="AE348" s="1" t="e">
        <v>#N/A</v>
      </c>
      <c r="AF348">
        <v>42819.8</v>
      </c>
      <c r="AG348" s="1">
        <v>71002.210633626499</v>
      </c>
      <c r="AH348" s="1">
        <v>47.523688773302901</v>
      </c>
      <c r="AI348">
        <v>23.981840564642201</v>
      </c>
      <c r="AJ348">
        <v>30.294783490840899</v>
      </c>
      <c r="AK348">
        <v>2.33</v>
      </c>
      <c r="AL348">
        <v>1.4412056499999999</v>
      </c>
      <c r="AM348">
        <v>1.9300141500000001</v>
      </c>
      <c r="AN348">
        <v>580.97686601989506</v>
      </c>
      <c r="AO348" s="1">
        <v>0.93720570994560404</v>
      </c>
      <c r="AP348">
        <v>2160.6909797611702</v>
      </c>
      <c r="AQ348" s="1">
        <v>2778.4557705812199</v>
      </c>
      <c r="AR348" s="1">
        <v>8673.2907627079094</v>
      </c>
      <c r="AS348" s="1">
        <v>946.44020491592596</v>
      </c>
      <c r="AT348">
        <v>371.473760605819</v>
      </c>
      <c r="AU348">
        <v>14930.3514785721</v>
      </c>
      <c r="AV348" s="1">
        <v>6693.7863236132598</v>
      </c>
      <c r="AW348" s="1">
        <v>0.42583207313999999</v>
      </c>
      <c r="AX348">
        <v>7218.7189313543304</v>
      </c>
      <c r="AY348" s="1">
        <v>0.40791193269499998</v>
      </c>
      <c r="AZ348">
        <v>1438.6621081427099</v>
      </c>
      <c r="BA348">
        <v>8.3129622264999994E-2</v>
      </c>
      <c r="BB348">
        <v>1337.2417062493701</v>
      </c>
      <c r="BC348" s="1">
        <v>8.3126371884999994E-2</v>
      </c>
      <c r="BD348">
        <v>16688.409069359699</v>
      </c>
      <c r="BE348" s="1">
        <v>0.56551261248640505</v>
      </c>
      <c r="BF348">
        <v>0.240914198832898</v>
      </c>
      <c r="BG348">
        <v>0.14069123771131001</v>
      </c>
      <c r="BH348">
        <v>3.4810069763357702E-2</v>
      </c>
      <c r="BI348">
        <v>1.8071881206029799E-2</v>
      </c>
    </row>
    <row r="349" spans="1:61" x14ac:dyDescent="0.35">
      <c r="A349" t="s">
        <v>1597</v>
      </c>
      <c r="B349" t="s">
        <v>972</v>
      </c>
      <c r="C349">
        <v>104.35</v>
      </c>
      <c r="D349">
        <v>9.0053548613242</v>
      </c>
      <c r="E349">
        <v>841.02867479999998</v>
      </c>
      <c r="F349">
        <v>2.37136802801345E-2</v>
      </c>
      <c r="G349" t="e">
        <v>#N/A</v>
      </c>
      <c r="H349" t="e">
        <v>#N/A</v>
      </c>
      <c r="I349">
        <v>2.78163461326877E-2</v>
      </c>
      <c r="J349">
        <v>0.938526590875845</v>
      </c>
      <c r="K349">
        <v>2.6963242414455298E-2</v>
      </c>
      <c r="L349">
        <v>0.382173957260106</v>
      </c>
      <c r="M349">
        <v>2.2399519500295E-2</v>
      </c>
      <c r="N349">
        <v>0.15039299344191001</v>
      </c>
      <c r="O349">
        <v>64189.316526729999</v>
      </c>
      <c r="P349" s="1">
        <v>0.20847418429166301</v>
      </c>
      <c r="Q349">
        <v>0.15934903310203</v>
      </c>
      <c r="R349">
        <v>0.63217678260630705</v>
      </c>
      <c r="S349">
        <v>8.7669999999999995</v>
      </c>
      <c r="T349">
        <v>80469.595792138003</v>
      </c>
      <c r="U349" s="1">
        <v>100.12897502422101</v>
      </c>
      <c r="V349">
        <v>275816.26419015398</v>
      </c>
      <c r="W349" s="1">
        <v>0.80689115218198904</v>
      </c>
      <c r="X349">
        <v>4.7062018095082397E-2</v>
      </c>
      <c r="Y349">
        <v>0.14604682972292801</v>
      </c>
      <c r="Z349">
        <v>0.19310884781801099</v>
      </c>
      <c r="AA349">
        <v>275.81626419015402</v>
      </c>
      <c r="AB349">
        <v>7195.2030733730398</v>
      </c>
      <c r="AC349" s="1">
        <v>605.84510113134695</v>
      </c>
      <c r="AD349">
        <v>210373.34085245099</v>
      </c>
      <c r="AE349" s="1" t="e">
        <v>#N/A</v>
      </c>
      <c r="AF349">
        <v>42393.8</v>
      </c>
      <c r="AG349" s="1">
        <v>69035.708142546195</v>
      </c>
      <c r="AH349" s="1">
        <v>35.411433214121097</v>
      </c>
      <c r="AI349">
        <v>20.968818763242599</v>
      </c>
      <c r="AJ349">
        <v>23.918060111227501</v>
      </c>
      <c r="AK349">
        <v>1.8819999999999999</v>
      </c>
      <c r="AL349">
        <v>0.98936005000000005</v>
      </c>
      <c r="AM349">
        <v>1.4697830000000001</v>
      </c>
      <c r="AN349">
        <v>1852.9207407225799</v>
      </c>
      <c r="AO349" s="1">
        <v>1.3522661848616599</v>
      </c>
      <c r="AP349">
        <v>2191.10534784729</v>
      </c>
      <c r="AQ349" s="1">
        <v>3144.03472459471</v>
      </c>
      <c r="AR349" s="1">
        <v>9208.3807053765704</v>
      </c>
      <c r="AS349" s="1">
        <v>832.66334577488703</v>
      </c>
      <c r="AT349">
        <v>490.14223436004397</v>
      </c>
      <c r="AU349">
        <v>15866.3263579535</v>
      </c>
      <c r="AV349" s="1">
        <v>8318.9893231718597</v>
      </c>
      <c r="AW349" s="1">
        <v>0.46089023973999999</v>
      </c>
      <c r="AX349">
        <v>7264.3955158696899</v>
      </c>
      <c r="AY349" s="1">
        <v>0.37768567444500001</v>
      </c>
      <c r="AZ349">
        <v>1834.76205203314</v>
      </c>
      <c r="BA349">
        <v>9.7598759315000005E-2</v>
      </c>
      <c r="BB349">
        <v>1163.8326263700501</v>
      </c>
      <c r="BC349" s="1">
        <v>6.382532648E-2</v>
      </c>
      <c r="BD349">
        <v>18581.979517444699</v>
      </c>
      <c r="BE349" s="1">
        <v>0.53598094315589995</v>
      </c>
      <c r="BF349">
        <v>0.23345829637840601</v>
      </c>
      <c r="BG349">
        <v>0.15723890669558199</v>
      </c>
      <c r="BH349">
        <v>4.2178545431792898E-2</v>
      </c>
      <c r="BI349">
        <v>3.11433083383185E-2</v>
      </c>
    </row>
    <row r="350" spans="1:61" x14ac:dyDescent="0.35">
      <c r="A350" t="s">
        <v>1598</v>
      </c>
      <c r="B350" t="s">
        <v>973</v>
      </c>
      <c r="C350">
        <v>27.35</v>
      </c>
      <c r="D350">
        <v>144.943211046248</v>
      </c>
      <c r="E350">
        <v>3412.4842875499999</v>
      </c>
      <c r="F350">
        <v>3.79441516881684E-2</v>
      </c>
      <c r="G350">
        <v>9.0569224552477803E-2</v>
      </c>
      <c r="H350">
        <v>2.6221425666601099E-3</v>
      </c>
      <c r="I350">
        <v>5.6490189315889901E-2</v>
      </c>
      <c r="J350">
        <v>0.75341207314471403</v>
      </c>
      <c r="K350">
        <v>6.0277373857708198E-2</v>
      </c>
      <c r="L350">
        <v>0.33496967770894698</v>
      </c>
      <c r="M350">
        <v>2.79866968575757E-2</v>
      </c>
      <c r="N350">
        <v>0.15257536470081901</v>
      </c>
      <c r="O350">
        <v>76618.351846521997</v>
      </c>
      <c r="P350" s="1">
        <v>0.18476367321418999</v>
      </c>
      <c r="Q350">
        <v>0.172637236390249</v>
      </c>
      <c r="R350">
        <v>0.64259909039556096</v>
      </c>
      <c r="S350">
        <v>28.376999999999999</v>
      </c>
      <c r="T350">
        <v>97013.963790711496</v>
      </c>
      <c r="U350" s="1">
        <v>126.069717757193</v>
      </c>
      <c r="V350">
        <v>298220.72694556997</v>
      </c>
      <c r="W350" s="1">
        <v>0.77601858081610997</v>
      </c>
      <c r="X350">
        <v>0.18359774509062901</v>
      </c>
      <c r="Y350">
        <v>4.0383674093261303E-2</v>
      </c>
      <c r="Z350">
        <v>0.22398141918389</v>
      </c>
      <c r="AA350">
        <v>298.22072694556999</v>
      </c>
      <c r="AB350">
        <v>10362.8455438813</v>
      </c>
      <c r="AC350" s="1">
        <v>1003.93672751911</v>
      </c>
      <c r="AD350">
        <v>237988.20643036201</v>
      </c>
      <c r="AE350" s="1" t="e">
        <v>#N/A</v>
      </c>
      <c r="AF350">
        <v>49111.9</v>
      </c>
      <c r="AG350" s="1">
        <v>85544.358106486994</v>
      </c>
      <c r="AH350" s="1">
        <v>62.590528859622097</v>
      </c>
      <c r="AI350">
        <v>32.458050749075497</v>
      </c>
      <c r="AJ350">
        <v>38.415650437669903</v>
      </c>
      <c r="AK350">
        <v>2.2374999999999998</v>
      </c>
      <c r="AL350">
        <v>1.7063468500000001</v>
      </c>
      <c r="AM350">
        <v>1.9755400999999999</v>
      </c>
      <c r="AN350">
        <v>274.58949175658501</v>
      </c>
      <c r="AO350" s="1">
        <v>0.88747945466647604</v>
      </c>
      <c r="AP350">
        <v>2038.1868195260299</v>
      </c>
      <c r="AQ350" s="1">
        <v>2799.6949186392599</v>
      </c>
      <c r="AR350" s="1">
        <v>9005.3178705139908</v>
      </c>
      <c r="AS350" s="1">
        <v>1071.8344652224901</v>
      </c>
      <c r="AT350">
        <v>422.87184191630899</v>
      </c>
      <c r="AU350">
        <v>15337.905915818101</v>
      </c>
      <c r="AV350" s="1">
        <v>4217.30626273496</v>
      </c>
      <c r="AW350" s="1">
        <v>0.26861375990000003</v>
      </c>
      <c r="AX350">
        <v>9346.9004441442194</v>
      </c>
      <c r="AY350" s="1">
        <v>0.57677073269500001</v>
      </c>
      <c r="AZ350">
        <v>1275.8737967647901</v>
      </c>
      <c r="BA350">
        <v>8.0423839634999994E-2</v>
      </c>
      <c r="BB350">
        <v>1181.68522387997</v>
      </c>
      <c r="BC350" s="1">
        <v>7.4191667769999997E-2</v>
      </c>
      <c r="BD350">
        <v>16021.7657275239</v>
      </c>
      <c r="BE350" s="1">
        <v>0.57521992061243998</v>
      </c>
      <c r="BF350">
        <v>0.23575532834412999</v>
      </c>
      <c r="BG350">
        <v>0.14110377479399899</v>
      </c>
      <c r="BH350">
        <v>3.0462426541506198E-2</v>
      </c>
      <c r="BI350">
        <v>1.7458549707924001E-2</v>
      </c>
    </row>
    <row r="351" spans="1:61" x14ac:dyDescent="0.35">
      <c r="A351" t="s">
        <v>1599</v>
      </c>
      <c r="B351" t="s">
        <v>974</v>
      </c>
      <c r="C351">
        <v>76.05</v>
      </c>
      <c r="D351">
        <v>11.474258502487601</v>
      </c>
      <c r="E351">
        <v>711.67879164999999</v>
      </c>
      <c r="F351" t="e">
        <v>#N/A</v>
      </c>
      <c r="G351">
        <v>2.5052077411883599E-2</v>
      </c>
      <c r="H351" t="e">
        <v>#N/A</v>
      </c>
      <c r="I351">
        <v>2.4164836118746799E-2</v>
      </c>
      <c r="J351">
        <v>0.94101560814553498</v>
      </c>
      <c r="K351">
        <v>3.4183806909480301E-2</v>
      </c>
      <c r="L351">
        <v>0.42621787495330199</v>
      </c>
      <c r="M351" t="e">
        <v>#N/A</v>
      </c>
      <c r="N351">
        <v>0.15589413286467499</v>
      </c>
      <c r="O351">
        <v>61993.673484179002</v>
      </c>
      <c r="P351" s="1">
        <v>0.203662491766752</v>
      </c>
      <c r="Q351">
        <v>0.20581458202807501</v>
      </c>
      <c r="R351">
        <v>0.59052292620517199</v>
      </c>
      <c r="S351">
        <v>7.4344999999999999</v>
      </c>
      <c r="T351">
        <v>84452.4132342495</v>
      </c>
      <c r="U351" s="1">
        <v>98.945654498830194</v>
      </c>
      <c r="V351">
        <v>303125.74745120498</v>
      </c>
      <c r="W351" s="1">
        <v>0.80048269256869597</v>
      </c>
      <c r="X351">
        <v>5.5017434830720503E-2</v>
      </c>
      <c r="Y351">
        <v>0.144499872600583</v>
      </c>
      <c r="Z351">
        <v>0.199517307431304</v>
      </c>
      <c r="AA351">
        <v>303.12574745120497</v>
      </c>
      <c r="AB351">
        <v>8095.47250150947</v>
      </c>
      <c r="AC351" s="1">
        <v>701.56588062810499</v>
      </c>
      <c r="AD351">
        <v>217413.50245606</v>
      </c>
      <c r="AE351" s="1" t="e">
        <v>#N/A</v>
      </c>
      <c r="AF351">
        <v>42371.525000000001</v>
      </c>
      <c r="AG351" s="1">
        <v>68519.897082162395</v>
      </c>
      <c r="AH351" s="1">
        <v>35.4138334787134</v>
      </c>
      <c r="AI351">
        <v>22.581984873120401</v>
      </c>
      <c r="AJ351">
        <v>24.121634877330202</v>
      </c>
      <c r="AK351">
        <v>1.4650000000000001</v>
      </c>
      <c r="AL351">
        <v>0.55331819999999998</v>
      </c>
      <c r="AM351">
        <v>0.86883244999999998</v>
      </c>
      <c r="AN351">
        <v>1771.9160209940201</v>
      </c>
      <c r="AO351">
        <v>1.33994818202931</v>
      </c>
      <c r="AP351">
        <v>2344.6495960004299</v>
      </c>
      <c r="AQ351" s="1">
        <v>3740.02631458821</v>
      </c>
      <c r="AR351" s="1">
        <v>9354.8691538877993</v>
      </c>
      <c r="AS351" s="1">
        <v>925.04464942259995</v>
      </c>
      <c r="AT351">
        <v>488.62126329053501</v>
      </c>
      <c r="AU351">
        <v>16853.210977189599</v>
      </c>
      <c r="AV351" s="1">
        <v>8631.8931231133902</v>
      </c>
      <c r="AW351" s="1">
        <v>0.44483809218499998</v>
      </c>
      <c r="AX351">
        <v>8322.9665671523599</v>
      </c>
      <c r="AY351" s="1">
        <v>0.39518045951000003</v>
      </c>
      <c r="AZ351">
        <v>1687.8275761684099</v>
      </c>
      <c r="BA351">
        <v>8.2699425849999994E-2</v>
      </c>
      <c r="BB351">
        <v>1520.71128820954</v>
      </c>
      <c r="BC351" s="1">
        <v>7.7282022435E-2</v>
      </c>
      <c r="BD351">
        <v>20163.3985546437</v>
      </c>
      <c r="BE351" s="1">
        <v>0.52948657395416598</v>
      </c>
      <c r="BF351">
        <v>0.23791503718569301</v>
      </c>
      <c r="BG351">
        <v>0.17294882577578599</v>
      </c>
      <c r="BH351">
        <v>3.7877930478608601E-2</v>
      </c>
      <c r="BI351">
        <v>2.1771632605746799E-2</v>
      </c>
    </row>
    <row r="352" spans="1:61" x14ac:dyDescent="0.35">
      <c r="A352" t="s">
        <v>1600</v>
      </c>
      <c r="B352" t="s">
        <v>975</v>
      </c>
      <c r="C352">
        <v>55.3</v>
      </c>
      <c r="D352">
        <v>19.683784296083399</v>
      </c>
      <c r="E352">
        <v>920.39173100000005</v>
      </c>
      <c r="F352" t="e">
        <v>#N/A</v>
      </c>
      <c r="G352">
        <v>1.94378787199724E-2</v>
      </c>
      <c r="H352" t="e">
        <v>#N/A</v>
      </c>
      <c r="I352">
        <v>4.1858097750948203E-2</v>
      </c>
      <c r="J352">
        <v>0.89701145236905999</v>
      </c>
      <c r="K352">
        <v>4.7930022899584798E-2</v>
      </c>
      <c r="L352">
        <v>0.56632990484824897</v>
      </c>
      <c r="M352">
        <v>2.6072499717553401E-2</v>
      </c>
      <c r="N352">
        <v>0.17207361287348699</v>
      </c>
      <c r="O352">
        <v>62719.266428914503</v>
      </c>
      <c r="P352" s="1">
        <v>0.18559710582225999</v>
      </c>
      <c r="Q352">
        <v>0.190220137936773</v>
      </c>
      <c r="R352">
        <v>0.62418275624096697</v>
      </c>
      <c r="S352">
        <v>9.7279999999999998</v>
      </c>
      <c r="T352">
        <v>82822.547384113495</v>
      </c>
      <c r="U352" s="1">
        <v>102.53171965611</v>
      </c>
      <c r="V352">
        <v>243938.0899163</v>
      </c>
      <c r="W352" s="1">
        <v>0.76394956744869902</v>
      </c>
      <c r="X352">
        <v>0.11040141930306301</v>
      </c>
      <c r="Y352">
        <v>0.12564901324823799</v>
      </c>
      <c r="Z352">
        <v>0.23605043255130101</v>
      </c>
      <c r="AA352">
        <v>243.93808991629999</v>
      </c>
      <c r="AB352">
        <v>6209.0728138477198</v>
      </c>
      <c r="AC352" s="1">
        <v>620.96112824268903</v>
      </c>
      <c r="AD352">
        <v>177701.80646368899</v>
      </c>
      <c r="AE352" s="1" t="e">
        <v>#N/A</v>
      </c>
      <c r="AF352">
        <v>38544.6</v>
      </c>
      <c r="AG352" s="1">
        <v>61046.483280267501</v>
      </c>
      <c r="AH352" s="1">
        <v>38.261786774551801</v>
      </c>
      <c r="AI352">
        <v>21.6843403664788</v>
      </c>
      <c r="AJ352">
        <v>25.825367729607201</v>
      </c>
      <c r="AK352">
        <v>2.145</v>
      </c>
      <c r="AL352">
        <v>1.4213385999999999</v>
      </c>
      <c r="AM352">
        <v>1.8647351000000001</v>
      </c>
      <c r="AN352">
        <v>1169.50643006106</v>
      </c>
      <c r="AO352" s="1">
        <v>1.1967594512372199</v>
      </c>
      <c r="AP352">
        <v>2117.8516955527298</v>
      </c>
      <c r="AQ352" s="1">
        <v>3188.0509192537502</v>
      </c>
      <c r="AR352" s="1">
        <v>9073.7739714590498</v>
      </c>
      <c r="AS352" s="1">
        <v>1062.54420076476</v>
      </c>
      <c r="AT352">
        <v>445.53251471467701</v>
      </c>
      <c r="AU352">
        <v>15887.753301745</v>
      </c>
      <c r="AV352" s="1">
        <v>8849.7072282557692</v>
      </c>
      <c r="AW352" s="1">
        <v>0.47425222715999998</v>
      </c>
      <c r="AX352">
        <v>6140.5864902593903</v>
      </c>
      <c r="AY352" s="1">
        <v>0.32342811867999999</v>
      </c>
      <c r="AZ352">
        <v>1486.4726423304901</v>
      </c>
      <c r="BA352">
        <v>7.7749900245000003E-2</v>
      </c>
      <c r="BB352">
        <v>2329.0988535502202</v>
      </c>
      <c r="BC352" s="1">
        <v>0.124569753895</v>
      </c>
      <c r="BD352">
        <v>18805.865214395901</v>
      </c>
      <c r="BE352" s="1">
        <v>0.53254130029881197</v>
      </c>
      <c r="BF352">
        <v>0.231251929146847</v>
      </c>
      <c r="BG352">
        <v>0.16819407757236601</v>
      </c>
      <c r="BH352">
        <v>3.5605035033303097E-2</v>
      </c>
      <c r="BI352">
        <v>3.24076579486718E-2</v>
      </c>
    </row>
    <row r="353" spans="1:61" x14ac:dyDescent="0.35">
      <c r="A353" t="s">
        <v>1601</v>
      </c>
      <c r="B353" t="s">
        <v>976</v>
      </c>
      <c r="C353">
        <v>188.5</v>
      </c>
      <c r="D353">
        <v>8.2589793004912195</v>
      </c>
      <c r="E353">
        <v>1376.1222468000001</v>
      </c>
      <c r="F353">
        <v>6.4229262155852899E-3</v>
      </c>
      <c r="G353">
        <v>1.55636674252574E-2</v>
      </c>
      <c r="H353" t="e">
        <v>#N/A</v>
      </c>
      <c r="I353">
        <v>3.3621241351351402E-2</v>
      </c>
      <c r="J353">
        <v>0.92241721609533101</v>
      </c>
      <c r="K353">
        <v>3.69498244948889E-2</v>
      </c>
      <c r="L353">
        <v>0.61171284295332495</v>
      </c>
      <c r="M353">
        <v>1.4676817270359801E-2</v>
      </c>
      <c r="N353">
        <v>0.16704737673148701</v>
      </c>
      <c r="O353">
        <v>62260.1831560965</v>
      </c>
      <c r="P353" s="1">
        <v>0.19741059000671299</v>
      </c>
      <c r="Q353">
        <v>0.167985622677502</v>
      </c>
      <c r="R353">
        <v>0.63460378731578504</v>
      </c>
      <c r="S353">
        <v>14.102499999999999</v>
      </c>
      <c r="T353">
        <v>82288.705177387004</v>
      </c>
      <c r="U353" s="1">
        <v>102.412950225947</v>
      </c>
      <c r="V353">
        <v>276311.41360540001</v>
      </c>
      <c r="W353" s="1">
        <v>0.715111670295694</v>
      </c>
      <c r="X353">
        <v>0.119227020349347</v>
      </c>
      <c r="Y353">
        <v>0.16566130935496001</v>
      </c>
      <c r="Z353">
        <v>0.284888329704306</v>
      </c>
      <c r="AA353">
        <v>276.31141360539999</v>
      </c>
      <c r="AB353">
        <v>6447.0109052796897</v>
      </c>
      <c r="AC353" s="1">
        <v>544.36714032460895</v>
      </c>
      <c r="AD353">
        <v>212268.020517453</v>
      </c>
      <c r="AE353" s="1" t="e">
        <v>#N/A</v>
      </c>
      <c r="AF353">
        <v>38124.15</v>
      </c>
      <c r="AG353" s="1">
        <v>60493.3277333804</v>
      </c>
      <c r="AH353" s="1">
        <v>28.589818926981401</v>
      </c>
      <c r="AI353">
        <v>21.017593195537799</v>
      </c>
      <c r="AJ353">
        <v>22.640252654265101</v>
      </c>
      <c r="AK353">
        <v>1.36</v>
      </c>
      <c r="AL353">
        <v>0.94375405000000001</v>
      </c>
      <c r="AM353">
        <v>1.1631997000000001</v>
      </c>
      <c r="AN353">
        <v>636.36598855207296</v>
      </c>
      <c r="AO353">
        <v>1.10661047799016</v>
      </c>
      <c r="AP353">
        <v>1954.05295930578</v>
      </c>
      <c r="AQ353" s="1">
        <v>3790.3474259352402</v>
      </c>
      <c r="AR353" s="1">
        <v>9032.1406257483595</v>
      </c>
      <c r="AS353" s="1">
        <v>902.60704433383705</v>
      </c>
      <c r="AT353" s="1">
        <v>470.12156598496898</v>
      </c>
      <c r="AU353">
        <v>16149.2696213082</v>
      </c>
      <c r="AV353" s="1">
        <v>8433.4472324621402</v>
      </c>
      <c r="AW353" s="1">
        <v>0.46574289867000002</v>
      </c>
      <c r="AX353">
        <v>6106.36884427531</v>
      </c>
      <c r="AY353" s="1">
        <v>0.32112242364499999</v>
      </c>
      <c r="AZ353">
        <v>1392.1482812947199</v>
      </c>
      <c r="BA353">
        <v>7.4803350805000002E-2</v>
      </c>
      <c r="BB353">
        <v>2573.2541828882399</v>
      </c>
      <c r="BC353" s="1">
        <v>0.13833132686999999</v>
      </c>
      <c r="BD353">
        <v>18505.218540920399</v>
      </c>
      <c r="BE353" s="1">
        <v>0.54186932741948801</v>
      </c>
      <c r="BF353">
        <v>0.25400501229879602</v>
      </c>
      <c r="BG353">
        <v>0.137351013236619</v>
      </c>
      <c r="BH353">
        <v>4.6716843743557897E-2</v>
      </c>
      <c r="BI353">
        <v>2.0057803301538901E-2</v>
      </c>
    </row>
    <row r="354" spans="1:61" x14ac:dyDescent="0.35">
      <c r="A354" t="s">
        <v>1602</v>
      </c>
      <c r="B354" t="s">
        <v>977</v>
      </c>
      <c r="C354">
        <v>66.599999999999994</v>
      </c>
      <c r="D354">
        <v>18.131623781214099</v>
      </c>
      <c r="E354">
        <v>989.38856650000002</v>
      </c>
      <c r="F354">
        <v>8.1868913215808903E-3</v>
      </c>
      <c r="G354">
        <v>1.4612254918231799E-2</v>
      </c>
      <c r="H354" t="e">
        <v>#N/A</v>
      </c>
      <c r="I354">
        <v>3.01010762335077E-2</v>
      </c>
      <c r="J354">
        <v>0.91970595073525496</v>
      </c>
      <c r="K354">
        <v>3.8809578478158198E-2</v>
      </c>
      <c r="L354">
        <v>0.51693931855773001</v>
      </c>
      <c r="M354">
        <v>3.1584513380410198E-2</v>
      </c>
      <c r="N354">
        <v>0.16360451021581701</v>
      </c>
      <c r="O354">
        <v>62025.620921171998</v>
      </c>
      <c r="P354" s="1">
        <v>0.22235907155729101</v>
      </c>
      <c r="Q354">
        <v>0.20045956202043899</v>
      </c>
      <c r="R354">
        <v>0.57718136642227003</v>
      </c>
      <c r="S354">
        <v>9.3294999999999995</v>
      </c>
      <c r="T354">
        <v>86593.992169772493</v>
      </c>
      <c r="U354" s="1">
        <v>112.76728633786099</v>
      </c>
      <c r="V354">
        <v>249037.01738057399</v>
      </c>
      <c r="W354" s="1">
        <v>0.82102518276526903</v>
      </c>
      <c r="X354">
        <v>9.4299478250242194E-2</v>
      </c>
      <c r="Y354">
        <v>8.4675338984489104E-2</v>
      </c>
      <c r="Z354">
        <v>0.17897481723473099</v>
      </c>
      <c r="AA354">
        <v>249.03701738057401</v>
      </c>
      <c r="AB354">
        <v>6012.0957987169504</v>
      </c>
      <c r="AC354" s="1">
        <v>662.34547564807497</v>
      </c>
      <c r="AD354">
        <v>183992.05513302301</v>
      </c>
      <c r="AE354" s="1" t="e">
        <v>#N/A</v>
      </c>
      <c r="AF354">
        <v>40578.824999999997</v>
      </c>
      <c r="AG354" s="1">
        <v>63821.095680672399</v>
      </c>
      <c r="AH354" s="1">
        <v>37.3930603943951</v>
      </c>
      <c r="AI354">
        <v>22.210104336245202</v>
      </c>
      <c r="AJ354">
        <v>25.040689981232099</v>
      </c>
      <c r="AK354">
        <v>1.64</v>
      </c>
      <c r="AL354">
        <v>1.12565205</v>
      </c>
      <c r="AM354">
        <v>1.4345359499999999</v>
      </c>
      <c r="AN354">
        <v>1107.0147384735501</v>
      </c>
      <c r="AO354" s="1">
        <v>1.2011731783995301</v>
      </c>
      <c r="AP354">
        <v>2051.52907528271</v>
      </c>
      <c r="AQ354" s="1">
        <v>3159.4061142737801</v>
      </c>
      <c r="AR354" s="1">
        <v>9131.3391580830994</v>
      </c>
      <c r="AS354" s="1">
        <v>964.84173787170596</v>
      </c>
      <c r="AT354">
        <v>528.12512417011601</v>
      </c>
      <c r="AU354">
        <v>15835.241209681401</v>
      </c>
      <c r="AV354" s="1">
        <v>8561.8129983266299</v>
      </c>
      <c r="AW354" s="1">
        <v>0.47747288836500001</v>
      </c>
      <c r="AX354">
        <v>6272.16286808933</v>
      </c>
      <c r="AY354" s="1">
        <v>0.33174992584000002</v>
      </c>
      <c r="AZ354">
        <v>1601.8690912029499</v>
      </c>
      <c r="BA354">
        <v>8.5655707395000003E-2</v>
      </c>
      <c r="BB354">
        <v>1901.57250838238</v>
      </c>
      <c r="BC354" s="1">
        <v>0.10512147836999999</v>
      </c>
      <c r="BD354">
        <v>18337.417466001301</v>
      </c>
      <c r="BE354" s="1">
        <v>0.52921842010608899</v>
      </c>
      <c r="BF354">
        <v>0.23919788373648901</v>
      </c>
      <c r="BG354">
        <v>0.17841690100788499</v>
      </c>
      <c r="BH354">
        <v>3.58947511402299E-2</v>
      </c>
      <c r="BI354">
        <v>1.7272044009307399E-2</v>
      </c>
    </row>
    <row r="355" spans="1:61" x14ac:dyDescent="0.35">
      <c r="A355" t="s">
        <v>1603</v>
      </c>
      <c r="B355" t="s">
        <v>979</v>
      </c>
      <c r="C355">
        <v>85.75</v>
      </c>
      <c r="D355">
        <v>32.379879460591397</v>
      </c>
      <c r="E355">
        <v>2324.27497855</v>
      </c>
      <c r="F355">
        <v>1.1403747112975701E-2</v>
      </c>
      <c r="G355">
        <v>2.0680876856689599E-2</v>
      </c>
      <c r="H355" t="e">
        <v>#N/A</v>
      </c>
      <c r="I355">
        <v>5.3038165994888697E-2</v>
      </c>
      <c r="J355">
        <v>0.86236129388031602</v>
      </c>
      <c r="K355">
        <v>5.3276587743997697E-2</v>
      </c>
      <c r="L355">
        <v>0.50408941528300999</v>
      </c>
      <c r="M355">
        <v>2.0720699820564899E-2</v>
      </c>
      <c r="N355">
        <v>0.16729589923982599</v>
      </c>
      <c r="O355">
        <v>66461.501562862497</v>
      </c>
      <c r="P355" s="1">
        <v>0.19250163541454601</v>
      </c>
      <c r="Q355">
        <v>0.172999361873169</v>
      </c>
      <c r="R355">
        <v>0.63449900271228499</v>
      </c>
      <c r="S355">
        <v>17.467500000000001</v>
      </c>
      <c r="T355">
        <v>91171.603866003497</v>
      </c>
      <c r="U355" s="1">
        <v>141.731515683905</v>
      </c>
      <c r="V355">
        <v>251219.381848416</v>
      </c>
      <c r="W355" s="1">
        <v>0.765847741835602</v>
      </c>
      <c r="X355">
        <v>0.16099548556858601</v>
      </c>
      <c r="Y355">
        <v>7.3156772595811895E-2</v>
      </c>
      <c r="Z355">
        <v>0.234152258164398</v>
      </c>
      <c r="AA355">
        <v>251.21938184841599</v>
      </c>
      <c r="AB355">
        <v>6371.17643789053</v>
      </c>
      <c r="AC355" s="1">
        <v>661.32219698871995</v>
      </c>
      <c r="AD355">
        <v>179389.96580097501</v>
      </c>
      <c r="AE355" s="1" t="e">
        <v>#N/A</v>
      </c>
      <c r="AF355">
        <v>40067.724999999999</v>
      </c>
      <c r="AG355" s="1">
        <v>66596.682623316097</v>
      </c>
      <c r="AH355" s="1">
        <v>42.674383756738898</v>
      </c>
      <c r="AI355">
        <v>22.9942896162027</v>
      </c>
      <c r="AJ355">
        <v>29.002433573365099</v>
      </c>
      <c r="AK355">
        <v>1.6268499999999999</v>
      </c>
      <c r="AL355">
        <v>1.0462176999999999</v>
      </c>
      <c r="AM355">
        <v>1.3720564500000001</v>
      </c>
      <c r="AN355">
        <v>1079.9177511997</v>
      </c>
      <c r="AO355" s="1">
        <v>1.0579139977579</v>
      </c>
      <c r="AP355">
        <v>1831.9431856932999</v>
      </c>
      <c r="AQ355" s="1">
        <v>2863.04655263104</v>
      </c>
      <c r="AR355" s="1">
        <v>8274.8150033883594</v>
      </c>
      <c r="AS355" s="1">
        <v>971.80215967809795</v>
      </c>
      <c r="AT355">
        <v>446.67637512444298</v>
      </c>
      <c r="AU355">
        <v>14388.2832765152</v>
      </c>
      <c r="AV355" s="1">
        <v>6299.5545973492999</v>
      </c>
      <c r="AW355" s="1">
        <v>0.40384264563</v>
      </c>
      <c r="AX355">
        <v>6263.40862444293</v>
      </c>
      <c r="AY355" s="1">
        <v>0.39936782327999998</v>
      </c>
      <c r="AZ355">
        <v>1101.2421295655699</v>
      </c>
      <c r="BA355">
        <v>7.0336571730000005E-2</v>
      </c>
      <c r="BB355">
        <v>2024.69933079682</v>
      </c>
      <c r="BC355" s="1">
        <v>0.12645295935500001</v>
      </c>
      <c r="BD355">
        <v>15688.9046821546</v>
      </c>
      <c r="BE355" s="1">
        <v>0.54974146476470498</v>
      </c>
      <c r="BF355">
        <v>0.23875339206422599</v>
      </c>
      <c r="BG355">
        <v>0.16133282367858301</v>
      </c>
      <c r="BH355">
        <v>3.3428300503821597E-2</v>
      </c>
      <c r="BI355">
        <v>1.6744018988664601E-2</v>
      </c>
    </row>
    <row r="356" spans="1:61" x14ac:dyDescent="0.35">
      <c r="A356" t="s">
        <v>1604</v>
      </c>
      <c r="B356" t="s">
        <v>978</v>
      </c>
      <c r="C356">
        <v>11.2</v>
      </c>
      <c r="D356">
        <v>350.23550196226199</v>
      </c>
      <c r="E356">
        <v>3334.7173049500002</v>
      </c>
      <c r="F356">
        <v>7.4939326129734897E-3</v>
      </c>
      <c r="G356">
        <v>0.45336520455311002</v>
      </c>
      <c r="H356">
        <v>2.2497307724588999E-3</v>
      </c>
      <c r="I356">
        <v>0.14856760329895999</v>
      </c>
      <c r="J356">
        <v>0.29098893234066597</v>
      </c>
      <c r="K356">
        <v>0.11456896097307299</v>
      </c>
      <c r="L356">
        <v>0.97779163912888301</v>
      </c>
      <c r="M356">
        <v>7.4326243990110993E-2</v>
      </c>
      <c r="N356">
        <v>0.20129223291510401</v>
      </c>
      <c r="O356">
        <v>69097.036464299497</v>
      </c>
      <c r="P356" s="1">
        <v>0.247514328322265</v>
      </c>
      <c r="Q356">
        <v>0.19118017712535801</v>
      </c>
      <c r="R356">
        <v>0.56130549455237699</v>
      </c>
      <c r="S356">
        <v>39.805999999999997</v>
      </c>
      <c r="T356">
        <v>89655.792722515995</v>
      </c>
      <c r="U356" s="1">
        <v>89.146007498741497</v>
      </c>
      <c r="V356">
        <v>151034.568486253</v>
      </c>
      <c r="W356" s="1">
        <v>0.670651611685116</v>
      </c>
      <c r="X356">
        <v>0.25324732722868898</v>
      </c>
      <c r="Y356">
        <v>7.6101061086194494E-2</v>
      </c>
      <c r="Z356">
        <v>0.329348388314884</v>
      </c>
      <c r="AA356">
        <v>151.03456848625299</v>
      </c>
      <c r="AB356">
        <v>5939.4257841007902</v>
      </c>
      <c r="AC356" s="1">
        <v>588.48644692247899</v>
      </c>
      <c r="AD356">
        <v>90617.285301383701</v>
      </c>
      <c r="AE356" s="1" t="e">
        <v>#N/A</v>
      </c>
      <c r="AF356">
        <v>32310.724999999999</v>
      </c>
      <c r="AG356" s="1">
        <v>45897.064432911997</v>
      </c>
      <c r="AH356" s="1">
        <v>59.591717111650397</v>
      </c>
      <c r="AI356">
        <v>33.4840224560403</v>
      </c>
      <c r="AJ356">
        <v>42.203548542735803</v>
      </c>
      <c r="AK356">
        <v>2.6905000000000001</v>
      </c>
      <c r="AL356">
        <v>1.9617913499999999</v>
      </c>
      <c r="AM356">
        <v>2.3783905999999999</v>
      </c>
      <c r="AN356">
        <v>7.1053212906563204E-2</v>
      </c>
      <c r="AO356" s="1">
        <v>1.1501872963061599</v>
      </c>
      <c r="AP356">
        <v>2882.0142047950098</v>
      </c>
      <c r="AQ356" s="1">
        <v>4183.2320862545503</v>
      </c>
      <c r="AR356" s="1">
        <v>10454.986313269401</v>
      </c>
      <c r="AS356" s="1">
        <v>1358.29353699234</v>
      </c>
      <c r="AT356">
        <v>691.18104822267503</v>
      </c>
      <c r="AU356">
        <v>19569.7071895339</v>
      </c>
      <c r="AV356" s="1">
        <v>10304.780387480199</v>
      </c>
      <c r="AW356" s="1">
        <v>0.49256394988000002</v>
      </c>
      <c r="AX356">
        <v>5246.0129083189704</v>
      </c>
      <c r="AY356" s="1">
        <v>0.23865845729999999</v>
      </c>
      <c r="AZ356">
        <v>1093.93854338553</v>
      </c>
      <c r="BA356">
        <v>5.0929356100000003E-2</v>
      </c>
      <c r="BB356">
        <v>4691.7414241258302</v>
      </c>
      <c r="BC356" s="1">
        <v>0.2178482367</v>
      </c>
      <c r="BD356">
        <v>21336.4732633106</v>
      </c>
      <c r="BE356" s="1">
        <v>0.55576478547463304</v>
      </c>
      <c r="BF356">
        <v>0.21853931300913501</v>
      </c>
      <c r="BG356">
        <v>0.17486848823093201</v>
      </c>
      <c r="BH356">
        <v>3.7166363194826101E-2</v>
      </c>
      <c r="BI356">
        <v>1.3661050090474001E-2</v>
      </c>
    </row>
    <row r="357" spans="1:61" x14ac:dyDescent="0.35">
      <c r="A357" t="s">
        <v>1605</v>
      </c>
      <c r="B357" t="s">
        <v>980</v>
      </c>
      <c r="C357">
        <v>84</v>
      </c>
      <c r="D357">
        <v>21.1167238404886</v>
      </c>
      <c r="E357">
        <v>1597.7051585500001</v>
      </c>
      <c r="F357">
        <v>1.51602318484089E-2</v>
      </c>
      <c r="G357">
        <v>1.8412696775422E-2</v>
      </c>
      <c r="H357" t="e">
        <v>#N/A</v>
      </c>
      <c r="I357">
        <v>7.5109147625803396E-2</v>
      </c>
      <c r="J357">
        <v>0.84940765059550405</v>
      </c>
      <c r="K357">
        <v>4.8841912349681202E-2</v>
      </c>
      <c r="L357">
        <v>0.46369064263709697</v>
      </c>
      <c r="M357">
        <v>1.7331618228178101E-2</v>
      </c>
      <c r="N357">
        <v>0.160269698372249</v>
      </c>
      <c r="O357">
        <v>66046.243288134996</v>
      </c>
      <c r="P357" s="1">
        <v>0.168980723306245</v>
      </c>
      <c r="Q357">
        <v>0.170564551826555</v>
      </c>
      <c r="R357">
        <v>0.66045472486720003</v>
      </c>
      <c r="S357">
        <v>13.9855</v>
      </c>
      <c r="T357">
        <v>85883.686434291507</v>
      </c>
      <c r="U357" s="1">
        <v>119.835486664632</v>
      </c>
      <c r="V357">
        <v>249331.47119739599</v>
      </c>
      <c r="W357" s="1">
        <v>0.76500128988875504</v>
      </c>
      <c r="X357">
        <v>0.15866369819984899</v>
      </c>
      <c r="Y357">
        <v>7.6335011911396203E-2</v>
      </c>
      <c r="Z357">
        <v>0.23499871011124501</v>
      </c>
      <c r="AA357">
        <v>249.33147119739601</v>
      </c>
      <c r="AB357">
        <v>6953.9573582504599</v>
      </c>
      <c r="AC357" s="1">
        <v>673.346200961205</v>
      </c>
      <c r="AD357">
        <v>185944.293900299</v>
      </c>
      <c r="AE357" s="1" t="e">
        <v>#N/A</v>
      </c>
      <c r="AF357">
        <v>40578.324999999997</v>
      </c>
      <c r="AG357" s="1">
        <v>66966.502372439703</v>
      </c>
      <c r="AH357" s="1">
        <v>38.878815751467698</v>
      </c>
      <c r="AI357">
        <v>23.9833336898059</v>
      </c>
      <c r="AJ357">
        <v>28.550309022945601</v>
      </c>
      <c r="AK357">
        <v>1.8725000000000001</v>
      </c>
      <c r="AL357">
        <v>1.4042397499999999</v>
      </c>
      <c r="AM357">
        <v>1.7546938999999999</v>
      </c>
      <c r="AN357">
        <v>1539.0003188164001</v>
      </c>
      <c r="AO357">
        <v>1.22248555860587</v>
      </c>
      <c r="AP357">
        <v>1842.0623853462801</v>
      </c>
      <c r="AQ357" s="1">
        <v>2889.07561837506</v>
      </c>
      <c r="AR357" s="1">
        <v>8268.6774360329491</v>
      </c>
      <c r="AS357" s="1">
        <v>999.95780973936701</v>
      </c>
      <c r="AT357">
        <v>490.19843698008998</v>
      </c>
      <c r="AU357">
        <v>14489.9716864737</v>
      </c>
      <c r="AV357" s="1">
        <v>6640.6748563507199</v>
      </c>
      <c r="AW357" s="1">
        <v>0.40028084198500002</v>
      </c>
      <c r="AX357">
        <v>6946.1762117735097</v>
      </c>
      <c r="AY357" s="1">
        <v>0.41783031949499999</v>
      </c>
      <c r="AZ357">
        <v>1265.1358536052701</v>
      </c>
      <c r="BA357">
        <v>7.622389785E-2</v>
      </c>
      <c r="BB357">
        <v>1753.98560876582</v>
      </c>
      <c r="BC357" s="1">
        <v>0.10566494066</v>
      </c>
      <c r="BD357">
        <v>16605.972530495299</v>
      </c>
      <c r="BE357" s="1">
        <v>0.55904058119796196</v>
      </c>
      <c r="BF357">
        <v>0.23236268710583899</v>
      </c>
      <c r="BG357">
        <v>0.15510495095910401</v>
      </c>
      <c r="BH357">
        <v>3.2597353966190998E-2</v>
      </c>
      <c r="BI357">
        <v>2.0894426770904601E-2</v>
      </c>
    </row>
    <row r="358" spans="1:61" x14ac:dyDescent="0.35">
      <c r="A358" t="s">
        <v>1606</v>
      </c>
      <c r="B358" t="s">
        <v>981</v>
      </c>
      <c r="C358">
        <v>133.25</v>
      </c>
      <c r="D358">
        <v>9.7027323436374395</v>
      </c>
      <c r="E358">
        <v>1075.7934138999999</v>
      </c>
      <c r="F358" t="e">
        <v>#N/A</v>
      </c>
      <c r="G358">
        <v>1.42319301434782E-2</v>
      </c>
      <c r="H358" t="e">
        <v>#N/A</v>
      </c>
      <c r="I358">
        <v>2.6056400341710601E-2</v>
      </c>
      <c r="J358">
        <v>0.93536370979084604</v>
      </c>
      <c r="K358">
        <v>3.2059414525990398E-2</v>
      </c>
      <c r="L358">
        <v>0.55640410796344697</v>
      </c>
      <c r="M358">
        <v>9.9851620637785906E-3</v>
      </c>
      <c r="N358">
        <v>0.17619259408843099</v>
      </c>
      <c r="O358">
        <v>61871.289040538497</v>
      </c>
      <c r="P358" s="1">
        <v>0.207122030580666</v>
      </c>
      <c r="Q358">
        <v>0.16564468549326999</v>
      </c>
      <c r="R358">
        <v>0.62723328392606403</v>
      </c>
      <c r="S358">
        <v>11.551500000000001</v>
      </c>
      <c r="T358">
        <v>83700.877027472001</v>
      </c>
      <c r="U358" s="1">
        <v>101.713966591926</v>
      </c>
      <c r="V358">
        <v>272135.24274671299</v>
      </c>
      <c r="W358" s="1">
        <v>0.74550512605543295</v>
      </c>
      <c r="X358">
        <v>0.101798149212065</v>
      </c>
      <c r="Y358">
        <v>0.15269672473250301</v>
      </c>
      <c r="Z358">
        <v>0.25449487394456699</v>
      </c>
      <c r="AA358">
        <v>272.135242746713</v>
      </c>
      <c r="AB358">
        <v>6437.3382027384296</v>
      </c>
      <c r="AC358" s="1">
        <v>566.13212042045495</v>
      </c>
      <c r="AD358" s="1">
        <v>203745.70853322101</v>
      </c>
      <c r="AE358" s="1" t="e">
        <v>#N/A</v>
      </c>
      <c r="AF358">
        <v>39736.5</v>
      </c>
      <c r="AG358" s="1">
        <v>62686.036881641303</v>
      </c>
      <c r="AH358" s="1">
        <v>30.597867731514299</v>
      </c>
      <c r="AI358">
        <v>21.104671409795699</v>
      </c>
      <c r="AJ358">
        <v>22.640876593419101</v>
      </c>
      <c r="AK358">
        <v>1.2324999999999999</v>
      </c>
      <c r="AL358">
        <v>0.86835125000000002</v>
      </c>
      <c r="AM358">
        <v>1.0414526500000001</v>
      </c>
      <c r="AN358">
        <v>667.60972767455098</v>
      </c>
      <c r="AO358" s="1">
        <v>0.99764861544296202</v>
      </c>
      <c r="AP358">
        <v>2180.5094500087598</v>
      </c>
      <c r="AQ358" s="1">
        <v>3780.5857279820402</v>
      </c>
      <c r="AR358" s="1">
        <v>9215.6984126492407</v>
      </c>
      <c r="AS358" s="1">
        <v>972.74163770754001</v>
      </c>
      <c r="AT358">
        <v>493.46462793003599</v>
      </c>
      <c r="AU358">
        <v>16642.999856277602</v>
      </c>
      <c r="AV358" s="1">
        <v>9149.2941922119207</v>
      </c>
      <c r="AW358" s="1">
        <v>0.49278856384000003</v>
      </c>
      <c r="AX358">
        <v>6098.5548350967701</v>
      </c>
      <c r="AY358" s="1">
        <v>0.311107090275</v>
      </c>
      <c r="AZ358">
        <v>1411.9766122671899</v>
      </c>
      <c r="BA358" s="1">
        <v>7.4331347684999993E-2</v>
      </c>
      <c r="BB358">
        <v>2313.0744429691299</v>
      </c>
      <c r="BC358" s="1">
        <v>0.121772998205</v>
      </c>
      <c r="BD358">
        <v>18972.900082544998</v>
      </c>
      <c r="BE358" s="1">
        <v>0.54113276622479001</v>
      </c>
      <c r="BF358">
        <v>0.24318514075353501</v>
      </c>
      <c r="BG358">
        <v>0.156658494153085</v>
      </c>
      <c r="BH358">
        <v>4.0437558846476797E-2</v>
      </c>
      <c r="BI358">
        <v>1.8586040022113101E-2</v>
      </c>
    </row>
    <row r="359" spans="1:61" x14ac:dyDescent="0.35">
      <c r="A359" t="s">
        <v>1607</v>
      </c>
      <c r="B359" t="s">
        <v>982</v>
      </c>
      <c r="C359">
        <v>77.650000000000006</v>
      </c>
      <c r="D359">
        <v>21.5514782093653</v>
      </c>
      <c r="E359">
        <v>1183.7453481499999</v>
      </c>
      <c r="F359" t="e">
        <v>#N/A</v>
      </c>
      <c r="G359">
        <v>1.92446540532378E-2</v>
      </c>
      <c r="H359" t="e">
        <v>#N/A</v>
      </c>
      <c r="I359">
        <v>1.9393989255175499E-2</v>
      </c>
      <c r="J359">
        <v>0.92534214583379004</v>
      </c>
      <c r="K359">
        <v>4.1617892152298497E-2</v>
      </c>
      <c r="L359">
        <v>0.91823363969846095</v>
      </c>
      <c r="M359">
        <v>6.4317656536695697E-3</v>
      </c>
      <c r="N359">
        <v>0.19156427192907099</v>
      </c>
      <c r="O359">
        <v>62624.683255764503</v>
      </c>
      <c r="P359" s="1">
        <v>0.21055547808538799</v>
      </c>
      <c r="Q359">
        <v>0.174911556672804</v>
      </c>
      <c r="R359">
        <v>0.614532965241809</v>
      </c>
      <c r="S359">
        <v>13.394500000000001</v>
      </c>
      <c r="T359">
        <v>83564.833963854995</v>
      </c>
      <c r="U359" s="1">
        <v>88.761394866480401</v>
      </c>
      <c r="V359">
        <v>179102.94134214401</v>
      </c>
      <c r="W359" s="1">
        <v>0.666835748191972</v>
      </c>
      <c r="X359">
        <v>0.13095564333919399</v>
      </c>
      <c r="Y359">
        <v>0.20220860846883401</v>
      </c>
      <c r="Z359">
        <v>0.333164251808028</v>
      </c>
      <c r="AA359">
        <v>179.10294134214399</v>
      </c>
      <c r="AB359">
        <v>4325.2377645736597</v>
      </c>
      <c r="AC359" s="1">
        <v>411.16738346984903</v>
      </c>
      <c r="AD359">
        <v>128966.77498202201</v>
      </c>
      <c r="AE359" s="1" t="e">
        <v>#N/A</v>
      </c>
      <c r="AF359">
        <v>36042.35</v>
      </c>
      <c r="AG359" s="1">
        <v>53828.315336304498</v>
      </c>
      <c r="AH359" s="1">
        <v>30.054295701574102</v>
      </c>
      <c r="AI359">
        <v>21.2715434097273</v>
      </c>
      <c r="AJ359">
        <v>23.295851914478799</v>
      </c>
      <c r="AK359">
        <v>1.6525000000000001</v>
      </c>
      <c r="AL359">
        <v>1.35187195</v>
      </c>
      <c r="AM359">
        <v>1.5420754999999999</v>
      </c>
      <c r="AN359">
        <v>91.834118943529106</v>
      </c>
      <c r="AO359" s="1">
        <v>0.82052062570599504</v>
      </c>
      <c r="AP359">
        <v>2339.3217547703998</v>
      </c>
      <c r="AQ359" s="1">
        <v>3918.1132799831998</v>
      </c>
      <c r="AR359" s="1">
        <v>9667.5021804471799</v>
      </c>
      <c r="AS359" s="1">
        <v>933.07406043831202</v>
      </c>
      <c r="AT359">
        <v>591.12989490810298</v>
      </c>
      <c r="AU359">
        <v>17449.141170547198</v>
      </c>
      <c r="AV359" s="1">
        <v>11203.6330106725</v>
      </c>
      <c r="AW359" s="1">
        <v>0.58600268983500003</v>
      </c>
      <c r="AX359">
        <v>3709.1822509267899</v>
      </c>
      <c r="AY359" s="1">
        <v>0.19686218079000001</v>
      </c>
      <c r="AZ359">
        <v>921.69671836736495</v>
      </c>
      <c r="BA359">
        <v>4.7613537159999997E-2</v>
      </c>
      <c r="BB359">
        <v>3272.92178697296</v>
      </c>
      <c r="BC359" s="1">
        <v>0.16952159220999999</v>
      </c>
      <c r="BD359">
        <v>19107.433766939601</v>
      </c>
      <c r="BE359" s="1">
        <v>0.52665903235796496</v>
      </c>
      <c r="BF359">
        <v>0.24992626665888501</v>
      </c>
      <c r="BG359">
        <v>0.160303879525134</v>
      </c>
      <c r="BH359">
        <v>4.0424959848831099E-2</v>
      </c>
      <c r="BI359">
        <v>2.2685861609184999E-2</v>
      </c>
    </row>
    <row r="360" spans="1:61" x14ac:dyDescent="0.35">
      <c r="A360" t="s">
        <v>1608</v>
      </c>
      <c r="B360" t="s">
        <v>983</v>
      </c>
      <c r="C360">
        <v>21.4</v>
      </c>
      <c r="D360">
        <v>379.11632249567703</v>
      </c>
      <c r="E360">
        <v>4689.2493512499996</v>
      </c>
      <c r="F360">
        <v>9.6379321038442795E-2</v>
      </c>
      <c r="G360">
        <v>4.9878643864951701E-2</v>
      </c>
      <c r="H360">
        <v>2.2713809083035699E-3</v>
      </c>
      <c r="I360">
        <v>4.8975533873269902E-2</v>
      </c>
      <c r="J360">
        <v>0.749865633718938</v>
      </c>
      <c r="K360">
        <v>5.3782942252350599E-2</v>
      </c>
      <c r="L360">
        <v>0.123622868001952</v>
      </c>
      <c r="M360">
        <v>2.89849451222217E-2</v>
      </c>
      <c r="N360">
        <v>0.11873642799379699</v>
      </c>
      <c r="O360">
        <v>85943.083019928003</v>
      </c>
      <c r="P360" s="1">
        <v>0.15118275290132699</v>
      </c>
      <c r="Q360">
        <v>0.16954508148469799</v>
      </c>
      <c r="R360">
        <v>0.67927216561397497</v>
      </c>
      <c r="S360">
        <v>32.548499999999997</v>
      </c>
      <c r="T360">
        <v>107924.527664397</v>
      </c>
      <c r="U360" s="1">
        <v>144.47418691996401</v>
      </c>
      <c r="V360">
        <v>351119.74938682601</v>
      </c>
      <c r="W360" s="1">
        <v>0.849454625998876</v>
      </c>
      <c r="X360">
        <v>0.12627834487530401</v>
      </c>
      <c r="Y360">
        <v>2.42670291258202E-2</v>
      </c>
      <c r="Z360">
        <v>0.150545374001124</v>
      </c>
      <c r="AA360">
        <v>351.11974938682602</v>
      </c>
      <c r="AB360">
        <v>14058.1160140764</v>
      </c>
      <c r="AC360" s="1">
        <v>1258.23946671621</v>
      </c>
      <c r="AD360">
        <v>301019.37010411703</v>
      </c>
      <c r="AE360" s="1" t="e">
        <v>#N/A</v>
      </c>
      <c r="AF360">
        <v>73660.2</v>
      </c>
      <c r="AG360" s="1">
        <v>177905.57072215699</v>
      </c>
      <c r="AH360" s="1">
        <v>91.832862301922503</v>
      </c>
      <c r="AI360">
        <v>38.686801576012599</v>
      </c>
      <c r="AJ360">
        <v>52.273174308833298</v>
      </c>
      <c r="AK360">
        <v>1.738</v>
      </c>
      <c r="AL360">
        <v>1.1774730499999999</v>
      </c>
      <c r="AM360">
        <v>1.35612055</v>
      </c>
      <c r="AN360">
        <v>565.78135335904096</v>
      </c>
      <c r="AO360" s="1">
        <v>0.60918679966172395</v>
      </c>
      <c r="AP360">
        <v>2155.3417855873499</v>
      </c>
      <c r="AQ360" s="1">
        <v>2706.3949477087499</v>
      </c>
      <c r="AR360" s="1">
        <v>10596.623010355501</v>
      </c>
      <c r="AS360" s="1">
        <v>1239.6151343737199</v>
      </c>
      <c r="AT360">
        <v>566.81526505576596</v>
      </c>
      <c r="AU360">
        <v>17264.7901430811</v>
      </c>
      <c r="AV360" s="1">
        <v>3220.8217427136801</v>
      </c>
      <c r="AW360" s="1">
        <v>0.184830399605</v>
      </c>
      <c r="AX360">
        <v>12433.735628959699</v>
      </c>
      <c r="AY360" s="1">
        <v>0.67738861146499996</v>
      </c>
      <c r="AZ360">
        <v>1705.2950627129501</v>
      </c>
      <c r="BA360">
        <v>9.6471161309999998E-2</v>
      </c>
      <c r="BB360">
        <v>745.60015899417499</v>
      </c>
      <c r="BC360" s="1">
        <v>4.1309827590000001E-2</v>
      </c>
      <c r="BD360">
        <v>18105.452593380502</v>
      </c>
      <c r="BE360" s="1">
        <v>0.60269546094877302</v>
      </c>
      <c r="BF360">
        <v>0.22649006187887599</v>
      </c>
      <c r="BG360">
        <v>0.12096954121438699</v>
      </c>
      <c r="BH360">
        <v>3.0532335083324501E-2</v>
      </c>
      <c r="BI360">
        <v>1.9312600874639398E-2</v>
      </c>
    </row>
    <row r="361" spans="1:61" x14ac:dyDescent="0.35">
      <c r="A361" t="s">
        <v>1609</v>
      </c>
      <c r="B361" t="s">
        <v>984</v>
      </c>
      <c r="C361">
        <v>11.0714285714286</v>
      </c>
      <c r="D361">
        <v>131.03169620782299</v>
      </c>
      <c r="E361">
        <v>971.22498278571402</v>
      </c>
      <c r="F361">
        <v>9.7546118115568996E-3</v>
      </c>
      <c r="G361">
        <v>0.110641704704549</v>
      </c>
      <c r="H361" t="e">
        <v>#N/A</v>
      </c>
      <c r="I361">
        <v>4.7523468674812198E-2</v>
      </c>
      <c r="J361">
        <v>0.77028595272045197</v>
      </c>
      <c r="K361">
        <v>8.4916571903917298E-2</v>
      </c>
      <c r="L361">
        <v>0.943234945218275</v>
      </c>
      <c r="M361">
        <v>7.1797340519263494E-2</v>
      </c>
      <c r="N361">
        <v>0.19289635243602299</v>
      </c>
      <c r="O361">
        <v>61259.010988190697</v>
      </c>
      <c r="P361" s="1">
        <v>0.20204574446692899</v>
      </c>
      <c r="Q361">
        <v>0.20757399984188901</v>
      </c>
      <c r="R361">
        <v>0.59038025569118202</v>
      </c>
      <c r="S361">
        <v>10.894285714285701</v>
      </c>
      <c r="T361">
        <v>84157.653597127195</v>
      </c>
      <c r="U361" s="1">
        <v>86.637964941527201</v>
      </c>
      <c r="V361">
        <v>159200.59970478201</v>
      </c>
      <c r="W361" s="1">
        <v>0.66148888777485004</v>
      </c>
      <c r="X361">
        <v>0.22889906267044099</v>
      </c>
      <c r="Y361">
        <v>0.109612049554709</v>
      </c>
      <c r="Z361">
        <v>0.33851111222515001</v>
      </c>
      <c r="AA361">
        <v>159.20059970478201</v>
      </c>
      <c r="AB361">
        <v>4377.30101922629</v>
      </c>
      <c r="AC361" s="1">
        <v>476.05286402737403</v>
      </c>
      <c r="AD361">
        <v>101439.434961013</v>
      </c>
      <c r="AE361" s="1" t="e">
        <v>#N/A</v>
      </c>
      <c r="AF361">
        <v>33574.214285714297</v>
      </c>
      <c r="AG361" s="1">
        <v>49682.139802810103</v>
      </c>
      <c r="AH361" s="1">
        <v>42.182311602460402</v>
      </c>
      <c r="AI361">
        <v>24.992258551442401</v>
      </c>
      <c r="AJ361">
        <v>30.569031270766502</v>
      </c>
      <c r="AK361">
        <v>1.6628571428571399</v>
      </c>
      <c r="AL361">
        <v>1.08720135714286</v>
      </c>
      <c r="AM361">
        <v>1.4086385714285701</v>
      </c>
      <c r="AN361">
        <v>288.13075064549298</v>
      </c>
      <c r="AO361" s="1">
        <v>0.90119943375389</v>
      </c>
      <c r="AP361">
        <v>2914.4292974324399</v>
      </c>
      <c r="AQ361" s="1">
        <v>4155.7288121074298</v>
      </c>
      <c r="AR361" s="1">
        <v>10220.034587079501</v>
      </c>
      <c r="AS361" s="1">
        <v>1216.6168985642801</v>
      </c>
      <c r="AT361">
        <v>549.39375863521195</v>
      </c>
      <c r="AU361">
        <v>19056.203353818801</v>
      </c>
      <c r="AV361" s="1">
        <v>12055.7388014111</v>
      </c>
      <c r="AW361" s="1">
        <v>0.57678744767857104</v>
      </c>
      <c r="AX361">
        <v>4036.9984513376899</v>
      </c>
      <c r="AY361" s="1">
        <v>0.19243207605714299</v>
      </c>
      <c r="AZ361">
        <v>1158.4959467697399</v>
      </c>
      <c r="BA361">
        <v>5.2889167414285697E-2</v>
      </c>
      <c r="BB361">
        <v>3730.9276818161402</v>
      </c>
      <c r="BC361" s="1">
        <v>0.17789130885000001</v>
      </c>
      <c r="BD361">
        <v>20982.160881334701</v>
      </c>
      <c r="BE361" s="1">
        <v>0.50792193195800395</v>
      </c>
      <c r="BF361">
        <v>0.24686056532540901</v>
      </c>
      <c r="BG361">
        <v>0.19034349761145999</v>
      </c>
      <c r="BH361">
        <v>3.4351590329094198E-2</v>
      </c>
      <c r="BI361">
        <v>2.0522414776032599E-2</v>
      </c>
    </row>
    <row r="362" spans="1:61" x14ac:dyDescent="0.35">
      <c r="A362" t="s">
        <v>1610</v>
      </c>
      <c r="B362" t="s">
        <v>985</v>
      </c>
      <c r="C362">
        <v>44.8</v>
      </c>
      <c r="D362">
        <v>26.675956204806901</v>
      </c>
      <c r="E362">
        <v>1148.3989639500001</v>
      </c>
      <c r="F362">
        <v>1.38838739782662E-2</v>
      </c>
      <c r="G362">
        <v>1.4994626933027101E-2</v>
      </c>
      <c r="H362" t="e">
        <v>#N/A</v>
      </c>
      <c r="I362">
        <v>3.9285809084371799E-2</v>
      </c>
      <c r="J362">
        <v>0.92442038528042603</v>
      </c>
      <c r="K362">
        <v>2.64509620860322E-2</v>
      </c>
      <c r="L362">
        <v>0.23689284991278101</v>
      </c>
      <c r="M362">
        <v>1.5834906843347599E-2</v>
      </c>
      <c r="N362">
        <v>0.11716688504275501</v>
      </c>
      <c r="O362">
        <v>70283.446376450505</v>
      </c>
      <c r="P362" s="1">
        <v>0.166754401717608</v>
      </c>
      <c r="Q362">
        <v>0.151181786616466</v>
      </c>
      <c r="R362">
        <v>0.682063811665926</v>
      </c>
      <c r="S362">
        <v>10.0885</v>
      </c>
      <c r="T362">
        <v>88075.329133224499</v>
      </c>
      <c r="U362" s="1">
        <v>122.07701718045401</v>
      </c>
      <c r="V362">
        <v>335585.14216782298</v>
      </c>
      <c r="W362" s="1">
        <v>0.82592472670791695</v>
      </c>
      <c r="X362">
        <v>0.1069682354755</v>
      </c>
      <c r="Y362">
        <v>6.7107037816583101E-2</v>
      </c>
      <c r="Z362">
        <v>0.174075273292084</v>
      </c>
      <c r="AA362">
        <v>335.58514216782299</v>
      </c>
      <c r="AB362">
        <v>8220.2704502963406</v>
      </c>
      <c r="AC362" s="1">
        <v>848.62112334874496</v>
      </c>
      <c r="AD362">
        <v>258775.647554358</v>
      </c>
      <c r="AE362" s="1" t="e">
        <v>#N/A</v>
      </c>
      <c r="AF362">
        <v>48965.025000000001</v>
      </c>
      <c r="AG362" s="1">
        <v>94534.343777636896</v>
      </c>
      <c r="AH362" s="1">
        <v>43.419478046021197</v>
      </c>
      <c r="AI362">
        <v>23.488794217219901</v>
      </c>
      <c r="AJ362">
        <v>26.531379529038599</v>
      </c>
      <c r="AK362">
        <v>1.5589999999999999</v>
      </c>
      <c r="AL362">
        <v>0.98212690000000002</v>
      </c>
      <c r="AM362">
        <v>1.2330308000000001</v>
      </c>
      <c r="AN362">
        <v>1681.4202782412499</v>
      </c>
      <c r="AO362" s="1">
        <v>1.0474687053771601</v>
      </c>
      <c r="AP362">
        <v>1980.58421117271</v>
      </c>
      <c r="AQ362" s="1">
        <v>2719.60169669484</v>
      </c>
      <c r="AR362" s="1">
        <v>8497.5871629389003</v>
      </c>
      <c r="AS362" s="1">
        <v>745.48008867572798</v>
      </c>
      <c r="AT362">
        <v>446.51925480170399</v>
      </c>
      <c r="AU362">
        <v>14389.7724142839</v>
      </c>
      <c r="AV362" s="1">
        <v>5879.0413816168902</v>
      </c>
      <c r="AW362" s="1">
        <v>0.36138782339999997</v>
      </c>
      <c r="AX362">
        <v>8667.9230002997701</v>
      </c>
      <c r="AY362" s="1">
        <v>0.492559035215</v>
      </c>
      <c r="AZ362">
        <v>1588.08284720299</v>
      </c>
      <c r="BA362">
        <v>9.1490323644999996E-2</v>
      </c>
      <c r="BB362">
        <v>909.61509843284</v>
      </c>
      <c r="BC362" s="1">
        <v>5.4562817744999999E-2</v>
      </c>
      <c r="BD362">
        <v>17044.662327552502</v>
      </c>
      <c r="BE362" s="1">
        <v>0.56374663579711304</v>
      </c>
      <c r="BF362">
        <v>0.22985453823628799</v>
      </c>
      <c r="BG362">
        <v>0.14944579454224199</v>
      </c>
      <c r="BH362">
        <v>3.5628790800029099E-2</v>
      </c>
      <c r="BI362">
        <v>2.1324240624328899E-2</v>
      </c>
    </row>
    <row r="363" spans="1:61" x14ac:dyDescent="0.35">
      <c r="A363" t="s">
        <v>1611</v>
      </c>
      <c r="B363" t="s">
        <v>986</v>
      </c>
      <c r="C363">
        <v>63.45</v>
      </c>
      <c r="D363">
        <v>9.7497012788393995</v>
      </c>
      <c r="E363">
        <v>567.90810520000002</v>
      </c>
      <c r="F363" t="e">
        <v>#N/A</v>
      </c>
      <c r="G363">
        <v>4.3382060814633E-2</v>
      </c>
      <c r="H363" t="e">
        <v>#N/A</v>
      </c>
      <c r="I363">
        <v>6.3288838989636401E-2</v>
      </c>
      <c r="J363">
        <v>0.90598487098636304</v>
      </c>
      <c r="K363">
        <v>3.11651971432279E-2</v>
      </c>
      <c r="L363">
        <v>0.32754000233415698</v>
      </c>
      <c r="M363">
        <v>3.40056908538523E-2</v>
      </c>
      <c r="N363">
        <v>0.146733060196542</v>
      </c>
      <c r="O363">
        <v>63367.3090655415</v>
      </c>
      <c r="P363" s="1">
        <v>0.215972201636978</v>
      </c>
      <c r="Q363">
        <v>0.17334859541888401</v>
      </c>
      <c r="R363">
        <v>0.61067920294413902</v>
      </c>
      <c r="S363">
        <v>6.4085000000000001</v>
      </c>
      <c r="T363">
        <v>82313.942954355996</v>
      </c>
      <c r="U363" s="1">
        <v>93.704608574393902</v>
      </c>
      <c r="V363">
        <v>269234.00229243102</v>
      </c>
      <c r="W363" s="1">
        <v>0.78848641183241897</v>
      </c>
      <c r="X363">
        <v>5.4707285980466799E-2</v>
      </c>
      <c r="Y363">
        <v>0.156806302187114</v>
      </c>
      <c r="Z363">
        <v>0.21151358816758101</v>
      </c>
      <c r="AA363">
        <v>269.234002292431</v>
      </c>
      <c r="AB363">
        <v>6677.0420849218499</v>
      </c>
      <c r="AC363" s="1">
        <v>614.04172088053701</v>
      </c>
      <c r="AD363">
        <v>206477.883970027</v>
      </c>
      <c r="AE363" s="1" t="e">
        <v>#N/A</v>
      </c>
      <c r="AF363">
        <v>43307.275000000001</v>
      </c>
      <c r="AG363" s="1">
        <v>72007.602254322395</v>
      </c>
      <c r="AH363" s="1">
        <v>35.022145247326399</v>
      </c>
      <c r="AI363">
        <v>21.532894467555899</v>
      </c>
      <c r="AJ363">
        <v>24.503234078868299</v>
      </c>
      <c r="AK363">
        <v>1.9019999999999999</v>
      </c>
      <c r="AL363">
        <v>1.19440115</v>
      </c>
      <c r="AM363">
        <v>1.69588505</v>
      </c>
      <c r="AN363">
        <v>2168.4078108427502</v>
      </c>
      <c r="AO363">
        <v>1.36483113139511</v>
      </c>
      <c r="AP363">
        <v>2507.5930137677401</v>
      </c>
      <c r="AQ363" s="1">
        <v>3397.49182323985</v>
      </c>
      <c r="AR363" s="1">
        <v>9183.4083118815506</v>
      </c>
      <c r="AS363" s="1">
        <v>801.67062556348503</v>
      </c>
      <c r="AT363">
        <v>434.94600794748499</v>
      </c>
      <c r="AU363">
        <v>16325.109782400101</v>
      </c>
      <c r="AV363" s="1">
        <v>8872.3260803725298</v>
      </c>
      <c r="AW363" s="1">
        <v>0.46173853324500003</v>
      </c>
      <c r="AX363">
        <v>7849.2589778117899</v>
      </c>
      <c r="AY363" s="1">
        <v>0.39279417697500002</v>
      </c>
      <c r="AZ363">
        <v>1739.0624266105499</v>
      </c>
      <c r="BA363">
        <v>8.8613519904999993E-2</v>
      </c>
      <c r="BB363">
        <v>1107.6580799206399</v>
      </c>
      <c r="BC363" s="1">
        <v>5.6853769855E-2</v>
      </c>
      <c r="BD363">
        <v>19568.305564715502</v>
      </c>
      <c r="BE363" s="1">
        <v>0.54269036423372097</v>
      </c>
      <c r="BF363">
        <v>0.232162690875199</v>
      </c>
      <c r="BG363">
        <v>0.16563363000377801</v>
      </c>
      <c r="BH363">
        <v>3.5798657040568803E-2</v>
      </c>
      <c r="BI363">
        <v>2.3714657846733399E-2</v>
      </c>
    </row>
    <row r="364" spans="1:61" x14ac:dyDescent="0.35">
      <c r="A364" t="s">
        <v>1612</v>
      </c>
      <c r="B364" t="s">
        <v>987</v>
      </c>
      <c r="C364">
        <v>48.35</v>
      </c>
      <c r="D364">
        <v>26.080646451345899</v>
      </c>
      <c r="E364">
        <v>1141.2726572500001</v>
      </c>
      <c r="F364">
        <v>8.1868913215808903E-3</v>
      </c>
      <c r="G364">
        <v>1.5983496472677501E-2</v>
      </c>
      <c r="H364" t="e">
        <v>#N/A</v>
      </c>
      <c r="I364">
        <v>2.4855544821821601E-2</v>
      </c>
      <c r="J364">
        <v>0.91577609857403297</v>
      </c>
      <c r="K364">
        <v>4.6542927952202801E-2</v>
      </c>
      <c r="L364">
        <v>0.54817559236031499</v>
      </c>
      <c r="M364">
        <v>1.90778781973404E-2</v>
      </c>
      <c r="N364">
        <v>0.16910696112892001</v>
      </c>
      <c r="O364">
        <v>62142.516087363998</v>
      </c>
      <c r="P364" s="1">
        <v>0.19086673364492701</v>
      </c>
      <c r="Q364">
        <v>0.180584095440949</v>
      </c>
      <c r="R364">
        <v>0.62854917091412399</v>
      </c>
      <c r="S364">
        <v>9.4815000000000005</v>
      </c>
      <c r="T364">
        <v>88626.678738261005</v>
      </c>
      <c r="U364" s="1">
        <v>126.884318059386</v>
      </c>
      <c r="V364">
        <v>224163.92229935099</v>
      </c>
      <c r="W364" s="1">
        <v>0.76675232853990305</v>
      </c>
      <c r="X364">
        <v>0.106056681820518</v>
      </c>
      <c r="Y364">
        <v>0.12719098963957901</v>
      </c>
      <c r="Z364">
        <v>0.23324767146009701</v>
      </c>
      <c r="AA364">
        <v>224.16392229935099</v>
      </c>
      <c r="AB364">
        <v>5616.8513370395303</v>
      </c>
      <c r="AC364" s="1">
        <v>603.04219565859296</v>
      </c>
      <c r="AD364">
        <v>163599.77635749499</v>
      </c>
      <c r="AE364" s="1" t="e">
        <v>#N/A</v>
      </c>
      <c r="AF364">
        <v>38643.65</v>
      </c>
      <c r="AG364" s="1">
        <v>61460.487765567799</v>
      </c>
      <c r="AH364" s="1">
        <v>38.158290998907198</v>
      </c>
      <c r="AI364">
        <v>22.765743093702302</v>
      </c>
      <c r="AJ364">
        <v>26.124565228640201</v>
      </c>
      <c r="AK364">
        <v>2.0299999999999998</v>
      </c>
      <c r="AL364">
        <v>1.40253885</v>
      </c>
      <c r="AM364">
        <v>1.77724025</v>
      </c>
      <c r="AN364">
        <v>645.37641561112605</v>
      </c>
      <c r="AO364" s="1">
        <v>1.01294708081038</v>
      </c>
      <c r="AP364">
        <v>2035.5766452744299</v>
      </c>
      <c r="AQ364" s="1">
        <v>3076.9736137280001</v>
      </c>
      <c r="AR364" s="1">
        <v>8474.3314263699704</v>
      </c>
      <c r="AS364" s="1">
        <v>966.17069343482694</v>
      </c>
      <c r="AT364">
        <v>394.73554154501102</v>
      </c>
      <c r="AU364">
        <v>14947.787920352201</v>
      </c>
      <c r="AV364" s="1">
        <v>8626.2729836980707</v>
      </c>
      <c r="AW364" s="1">
        <v>0.50211175712</v>
      </c>
      <c r="AX364">
        <v>5341.1267009807098</v>
      </c>
      <c r="AY364" s="1">
        <v>0.30377026494999998</v>
      </c>
      <c r="AZ364">
        <v>1203.3957400562899</v>
      </c>
      <c r="BA364">
        <v>6.8054520495000007E-2</v>
      </c>
      <c r="BB364">
        <v>2174.84484498232</v>
      </c>
      <c r="BC364" s="1">
        <v>0.12606345743</v>
      </c>
      <c r="BD364">
        <v>17345.640269717402</v>
      </c>
      <c r="BE364" s="1">
        <v>0.52921174704712104</v>
      </c>
      <c r="BF364">
        <v>0.24215452347605099</v>
      </c>
      <c r="BG364">
        <v>0.16648232218120501</v>
      </c>
      <c r="BH364">
        <v>3.6285471501766101E-2</v>
      </c>
      <c r="BI364">
        <v>2.5865935793857299E-2</v>
      </c>
    </row>
    <row r="365" spans="1:61" x14ac:dyDescent="0.35">
      <c r="A365" t="s">
        <v>1613</v>
      </c>
      <c r="B365" t="s">
        <v>988</v>
      </c>
      <c r="C365">
        <v>117.95</v>
      </c>
      <c r="D365">
        <v>14.353357509794099</v>
      </c>
      <c r="E365">
        <v>1293.7656489999999</v>
      </c>
      <c r="F365" t="e">
        <v>#N/A</v>
      </c>
      <c r="G365">
        <v>1.38390848271773E-2</v>
      </c>
      <c r="H365" t="e">
        <v>#N/A</v>
      </c>
      <c r="I365">
        <v>1.60957619024031E-2</v>
      </c>
      <c r="J365">
        <v>0.94630771075755304</v>
      </c>
      <c r="K365">
        <v>2.9974149029167702E-2</v>
      </c>
      <c r="L365">
        <v>0.90794529818599201</v>
      </c>
      <c r="M365" t="e">
        <v>#N/A</v>
      </c>
      <c r="N365">
        <v>0.19524525168409201</v>
      </c>
      <c r="O365">
        <v>63723.475388198996</v>
      </c>
      <c r="P365" s="1">
        <v>0.21526532148722599</v>
      </c>
      <c r="Q365">
        <v>0.16741341834698301</v>
      </c>
      <c r="R365">
        <v>0.61732126016579103</v>
      </c>
      <c r="S365">
        <v>13.904999999999999</v>
      </c>
      <c r="T365">
        <v>84930.521573258506</v>
      </c>
      <c r="U365" s="1">
        <v>91.958648799378196</v>
      </c>
      <c r="V365">
        <v>209719.12107584</v>
      </c>
      <c r="W365" s="1">
        <v>0.62461808396474205</v>
      </c>
      <c r="X365">
        <v>0.115470571958778</v>
      </c>
      <c r="Y365">
        <v>0.25991134407647998</v>
      </c>
      <c r="Z365">
        <v>0.375381916035258</v>
      </c>
      <c r="AA365">
        <v>209.71912107583901</v>
      </c>
      <c r="AB365">
        <v>4499.1617207711197</v>
      </c>
      <c r="AC365" s="1">
        <v>374.16785454338299</v>
      </c>
      <c r="AD365">
        <v>153597.808987116</v>
      </c>
      <c r="AE365" s="1" t="e">
        <v>#N/A</v>
      </c>
      <c r="AF365">
        <v>36798.625</v>
      </c>
      <c r="AG365" s="1">
        <v>56096.598276959703</v>
      </c>
      <c r="AH365" s="1">
        <v>25.357906407341101</v>
      </c>
      <c r="AI365">
        <v>20.189022566995799</v>
      </c>
      <c r="AJ365">
        <v>20.6178825154796</v>
      </c>
      <c r="AK365">
        <v>1.0649999999999999</v>
      </c>
      <c r="AL365">
        <v>0.91059579999999996</v>
      </c>
      <c r="AM365">
        <v>0.97009575000000003</v>
      </c>
      <c r="AN365">
        <v>1.2296812235568699E-3</v>
      </c>
      <c r="AO365" s="1">
        <v>0.75863221185566698</v>
      </c>
      <c r="AP365">
        <v>2141.9794530654599</v>
      </c>
      <c r="AQ365" s="1">
        <v>3921.2612955163099</v>
      </c>
      <c r="AR365" s="1">
        <v>9982.8724200233592</v>
      </c>
      <c r="AS365" s="1">
        <v>846.81113778848305</v>
      </c>
      <c r="AT365">
        <v>547.16559632326005</v>
      </c>
      <c r="AU365">
        <v>17440.0899027169</v>
      </c>
      <c r="AV365" s="1">
        <v>10993.776690664899</v>
      </c>
      <c r="AW365" s="1">
        <v>0.58043553516500002</v>
      </c>
      <c r="AX365">
        <v>3902.0913880159701</v>
      </c>
      <c r="AY365" s="1">
        <v>0.20518291782</v>
      </c>
      <c r="AZ365">
        <v>954.66614022147496</v>
      </c>
      <c r="BA365">
        <v>4.953039025E-2</v>
      </c>
      <c r="BB365">
        <v>3149.6751896402102</v>
      </c>
      <c r="BC365" s="1">
        <v>0.16485115676000001</v>
      </c>
      <c r="BD365">
        <v>19000.2094085426</v>
      </c>
      <c r="BE365" s="1">
        <v>0.53208832129294004</v>
      </c>
      <c r="BF365">
        <v>0.250151996163617</v>
      </c>
      <c r="BG365">
        <v>0.15062755054434099</v>
      </c>
      <c r="BH365">
        <v>4.4529566797928598E-2</v>
      </c>
      <c r="BI365">
        <v>2.2602565201173701E-2</v>
      </c>
    </row>
    <row r="366" spans="1:61" x14ac:dyDescent="0.35">
      <c r="A366" t="s">
        <v>1614</v>
      </c>
      <c r="B366" t="s">
        <v>989</v>
      </c>
      <c r="C366">
        <v>99.25</v>
      </c>
      <c r="D366">
        <v>9.7611890920815991</v>
      </c>
      <c r="E366">
        <v>905.51567880000005</v>
      </c>
      <c r="F366">
        <v>2.37136802801345E-2</v>
      </c>
      <c r="G366">
        <v>8.3186117819861408E-3</v>
      </c>
      <c r="H366" t="e">
        <v>#N/A</v>
      </c>
      <c r="I366">
        <v>2.6304918335741698E-2</v>
      </c>
      <c r="J366">
        <v>0.94253469894638398</v>
      </c>
      <c r="K366">
        <v>2.66904998490122E-2</v>
      </c>
      <c r="L366">
        <v>0.50079426801841098</v>
      </c>
      <c r="M366">
        <v>2.65455640027175E-2</v>
      </c>
      <c r="N366">
        <v>0.16115709268892001</v>
      </c>
      <c r="O366">
        <v>63517.622718601997</v>
      </c>
      <c r="P366" s="1">
        <v>0.208740423419359</v>
      </c>
      <c r="Q366">
        <v>0.17439929228913501</v>
      </c>
      <c r="R366">
        <v>0.61686028429150497</v>
      </c>
      <c r="S366">
        <v>9.8584999999999994</v>
      </c>
      <c r="T366">
        <v>82824.295287261994</v>
      </c>
      <c r="U366" s="1">
        <v>96.993631073524497</v>
      </c>
      <c r="V366">
        <v>247861.02075485801</v>
      </c>
      <c r="W366" s="1">
        <v>0.81648924757112795</v>
      </c>
      <c r="X366">
        <v>6.5834575481784202E-2</v>
      </c>
      <c r="Y366">
        <v>0.117676176947088</v>
      </c>
      <c r="Z366">
        <v>0.18351075242887199</v>
      </c>
      <c r="AA366">
        <v>247.861020754858</v>
      </c>
      <c r="AB366">
        <v>6705.8952035776201</v>
      </c>
      <c r="AC366" s="1">
        <v>612.32600568536702</v>
      </c>
      <c r="AD366">
        <v>184438.626575779</v>
      </c>
      <c r="AE366" s="1" t="e">
        <v>#N/A</v>
      </c>
      <c r="AF366">
        <v>40425.550000000003</v>
      </c>
      <c r="AG366" s="1">
        <v>63339.033544984901</v>
      </c>
      <c r="AH366" s="1">
        <v>32.545499734557801</v>
      </c>
      <c r="AI366">
        <v>22.363946970326001</v>
      </c>
      <c r="AJ366">
        <v>23.946056238095</v>
      </c>
      <c r="AK366">
        <v>1.1725000000000001</v>
      </c>
      <c r="AL366">
        <v>0.70990339999999996</v>
      </c>
      <c r="AM366">
        <v>0.98685449999999997</v>
      </c>
      <c r="AN366">
        <v>1071.72076617992</v>
      </c>
      <c r="AO366" s="1">
        <v>1.23884855825162</v>
      </c>
      <c r="AP366">
        <v>2185.5764652651801</v>
      </c>
      <c r="AQ366" s="1">
        <v>3425.69468999827</v>
      </c>
      <c r="AR366" s="1">
        <v>8933.0951952210107</v>
      </c>
      <c r="AS366" s="1">
        <v>1033.6244480960299</v>
      </c>
      <c r="AT366">
        <v>453.82401160714898</v>
      </c>
      <c r="AU366">
        <v>16031.8148101876</v>
      </c>
      <c r="AV366" s="1">
        <v>9024.7649071149699</v>
      </c>
      <c r="AW366" s="1">
        <v>0.48699240071</v>
      </c>
      <c r="AX366">
        <v>6112.1410263329499</v>
      </c>
      <c r="AY366" s="1">
        <v>0.32433977016499999</v>
      </c>
      <c r="AZ366">
        <v>1388.56869226044</v>
      </c>
      <c r="BA366">
        <v>7.4165811730000003E-2</v>
      </c>
      <c r="BB366">
        <v>2146.0699485065302</v>
      </c>
      <c r="BC366" s="1">
        <v>0.11450201739</v>
      </c>
      <c r="BD366">
        <v>18671.544574214899</v>
      </c>
      <c r="BE366" s="1">
        <v>0.53284412126514102</v>
      </c>
      <c r="BF366">
        <v>0.239454885921382</v>
      </c>
      <c r="BG366">
        <v>0.15886549233712799</v>
      </c>
      <c r="BH366">
        <v>4.34410046442388E-2</v>
      </c>
      <c r="BI366">
        <v>2.53944958321096E-2</v>
      </c>
    </row>
    <row r="367" spans="1:61" x14ac:dyDescent="0.35">
      <c r="A367" t="s">
        <v>1615</v>
      </c>
      <c r="B367" t="s">
        <v>990</v>
      </c>
      <c r="C367">
        <v>25.55</v>
      </c>
      <c r="D367">
        <v>94.899788621631899</v>
      </c>
      <c r="E367">
        <v>1144.6419665000001</v>
      </c>
      <c r="F367" t="e">
        <v>#N/A</v>
      </c>
      <c r="G367">
        <v>5.2454150695430801E-2</v>
      </c>
      <c r="H367" t="e">
        <v>#N/A</v>
      </c>
      <c r="I367">
        <v>2.6235627438794599E-2</v>
      </c>
      <c r="J367">
        <v>0.85011828111136301</v>
      </c>
      <c r="K367">
        <v>7.8522991305409295E-2</v>
      </c>
      <c r="L367">
        <v>0.91343513784036401</v>
      </c>
      <c r="M367">
        <v>1.34496166538486E-2</v>
      </c>
      <c r="N367">
        <v>0.20219354094311601</v>
      </c>
      <c r="O367">
        <v>63918.862005189498</v>
      </c>
      <c r="P367" s="1">
        <v>0.20998089315086399</v>
      </c>
      <c r="Q367">
        <v>0.181818112278506</v>
      </c>
      <c r="R367">
        <v>0.60820099457063004</v>
      </c>
      <c r="S367">
        <v>12.98</v>
      </c>
      <c r="T367">
        <v>83396.055831778503</v>
      </c>
      <c r="U367" s="1">
        <v>86.7103277148898</v>
      </c>
      <c r="V367">
        <v>171023.54936934501</v>
      </c>
      <c r="W367" s="1">
        <v>0.64967382585349298</v>
      </c>
      <c r="X367">
        <v>0.19518241910196099</v>
      </c>
      <c r="Y367">
        <v>0.155143755044546</v>
      </c>
      <c r="Z367">
        <v>0.35032617414650702</v>
      </c>
      <c r="AA367">
        <v>171.02354936934501</v>
      </c>
      <c r="AB367">
        <v>4483.7522558001301</v>
      </c>
      <c r="AC367" s="1">
        <v>464.392792851872</v>
      </c>
      <c r="AD367">
        <v>119806.64612588601</v>
      </c>
      <c r="AE367" s="1" t="e">
        <v>#N/A</v>
      </c>
      <c r="AF367">
        <v>34490.65</v>
      </c>
      <c r="AG367" s="1">
        <v>51658.700743580201</v>
      </c>
      <c r="AH367" s="1">
        <v>39.914613073684897</v>
      </c>
      <c r="AI367">
        <v>22.788847973985401</v>
      </c>
      <c r="AJ367">
        <v>27.570854460777401</v>
      </c>
      <c r="AK367">
        <v>1.8165</v>
      </c>
      <c r="AL367">
        <v>1.2048439</v>
      </c>
      <c r="AM367">
        <v>1.5468394000000001</v>
      </c>
      <c r="AN367">
        <v>193.237055712819</v>
      </c>
      <c r="AO367" s="1">
        <v>0.78867315978698505</v>
      </c>
      <c r="AP367">
        <v>2596.3183003518602</v>
      </c>
      <c r="AQ367" s="1">
        <v>4006.5616860471</v>
      </c>
      <c r="AR367" s="1">
        <v>10422.765242032699</v>
      </c>
      <c r="AS367" s="1">
        <v>1032.0402907079899</v>
      </c>
      <c r="AT367">
        <v>598.94397385667799</v>
      </c>
      <c r="AU367">
        <v>18656.629492996399</v>
      </c>
      <c r="AV367" s="1">
        <v>11223.019149084101</v>
      </c>
      <c r="AW367" s="1">
        <v>0.56991520194500001</v>
      </c>
      <c r="AX367">
        <v>4091.6460268022802</v>
      </c>
      <c r="AY367" s="1">
        <v>0.21118753445499999</v>
      </c>
      <c r="AZ367">
        <v>1026.0513443647001</v>
      </c>
      <c r="BA367">
        <v>5.1072604804999998E-2</v>
      </c>
      <c r="BB367">
        <v>3345.9126776196499</v>
      </c>
      <c r="BC367" s="1">
        <v>0.167824658795</v>
      </c>
      <c r="BD367">
        <v>19686.629197870701</v>
      </c>
      <c r="BE367" s="1">
        <v>0.52368123492153396</v>
      </c>
      <c r="BF367">
        <v>0.25236130100528897</v>
      </c>
      <c r="BG367">
        <v>0.16273193043036499</v>
      </c>
      <c r="BH367">
        <v>4.16588903513012E-2</v>
      </c>
      <c r="BI367">
        <v>1.9566643291511102E-2</v>
      </c>
    </row>
    <row r="368" spans="1:61" x14ac:dyDescent="0.35">
      <c r="A368" t="s">
        <v>1616</v>
      </c>
      <c r="B368" t="s">
        <v>991</v>
      </c>
      <c r="C368">
        <v>58.4</v>
      </c>
      <c r="D368">
        <v>47.104721559461801</v>
      </c>
      <c r="E368">
        <v>2257.2630626</v>
      </c>
      <c r="F368">
        <v>8.8964079830984102E-3</v>
      </c>
      <c r="G368">
        <v>3.4755563039608098E-2</v>
      </c>
      <c r="H368" t="e">
        <v>#N/A</v>
      </c>
      <c r="I368">
        <v>9.2770083632953804E-2</v>
      </c>
      <c r="J368">
        <v>0.79077535565136703</v>
      </c>
      <c r="K368">
        <v>7.2973394270431799E-2</v>
      </c>
      <c r="L368">
        <v>0.54045279652054001</v>
      </c>
      <c r="M368">
        <v>3.0422850280056001E-2</v>
      </c>
      <c r="N368">
        <v>0.168813674931937</v>
      </c>
      <c r="O368">
        <v>67172.893670823003</v>
      </c>
      <c r="P368" s="1">
        <v>0.20159116957592699</v>
      </c>
      <c r="Q368">
        <v>0.17151335692299699</v>
      </c>
      <c r="R368">
        <v>0.62689547350107699</v>
      </c>
      <c r="S368">
        <v>17.9665</v>
      </c>
      <c r="T368">
        <v>90351.908312672997</v>
      </c>
      <c r="U368" s="1">
        <v>129.35211713586401</v>
      </c>
      <c r="V368">
        <v>254567.775382728</v>
      </c>
      <c r="W368" s="1">
        <v>0.75307722205032301</v>
      </c>
      <c r="X368">
        <v>0.18591611066771599</v>
      </c>
      <c r="Y368">
        <v>6.1006667281961302E-2</v>
      </c>
      <c r="Z368">
        <v>0.24692277794967701</v>
      </c>
      <c r="AA368">
        <v>254.567775382728</v>
      </c>
      <c r="AB368">
        <v>7026.0023123823903</v>
      </c>
      <c r="AC368" s="1">
        <v>704.32504869616002</v>
      </c>
      <c r="AD368">
        <v>182072.420283104</v>
      </c>
      <c r="AE368" s="1" t="e">
        <v>#N/A</v>
      </c>
      <c r="AF368">
        <v>39798.925000000003</v>
      </c>
      <c r="AG368" s="1">
        <v>67071.454317747994</v>
      </c>
      <c r="AH368" s="1">
        <v>44.9279198381047</v>
      </c>
      <c r="AI368">
        <v>25.2712235486064</v>
      </c>
      <c r="AJ368">
        <v>31.934002002648</v>
      </c>
      <c r="AK368">
        <v>1.8728499999999999</v>
      </c>
      <c r="AL368">
        <v>1.0731902</v>
      </c>
      <c r="AM368">
        <v>1.6086396999999999</v>
      </c>
      <c r="AN368">
        <v>625.539577627585</v>
      </c>
      <c r="AO368" s="1">
        <v>1.0114527257544501</v>
      </c>
      <c r="AP368">
        <v>1857.4335368279601</v>
      </c>
      <c r="AQ368" s="1">
        <v>3088.62992683537</v>
      </c>
      <c r="AR368" s="1">
        <v>8698.1131019387394</v>
      </c>
      <c r="AS368" s="1">
        <v>1050.37839732272</v>
      </c>
      <c r="AT368">
        <v>497.513712079443</v>
      </c>
      <c r="AU368">
        <v>15192.0686750042</v>
      </c>
      <c r="AV368" s="1">
        <v>6508.7752284349999</v>
      </c>
      <c r="AW368" s="1">
        <v>0.40613354334000001</v>
      </c>
      <c r="AX368">
        <v>6520.7157443372998</v>
      </c>
      <c r="AY368" s="1">
        <v>0.397362422085</v>
      </c>
      <c r="AZ368">
        <v>1069.1146669714799</v>
      </c>
      <c r="BA368">
        <v>6.5394438595000007E-2</v>
      </c>
      <c r="BB368">
        <v>2127.7089966713102</v>
      </c>
      <c r="BC368" s="1">
        <v>0.13110959596999999</v>
      </c>
      <c r="BD368">
        <v>16226.3146364151</v>
      </c>
      <c r="BE368" s="1">
        <v>0.55470113709372504</v>
      </c>
      <c r="BF368">
        <v>0.22785178220130101</v>
      </c>
      <c r="BG368">
        <v>0.163886932037136</v>
      </c>
      <c r="BH368">
        <v>3.3803018385877001E-2</v>
      </c>
      <c r="BI368">
        <v>1.9757130281961001E-2</v>
      </c>
    </row>
    <row r="369" spans="1:61" x14ac:dyDescent="0.35">
      <c r="A369" t="s">
        <v>1617</v>
      </c>
      <c r="B369" t="s">
        <v>992</v>
      </c>
      <c r="C369">
        <v>75.05</v>
      </c>
      <c r="D369">
        <v>23.2820186131054</v>
      </c>
      <c r="E369">
        <v>1586.55018</v>
      </c>
      <c r="F369">
        <v>1.1797707459397899E-2</v>
      </c>
      <c r="G369">
        <v>1.5906258277096099E-2</v>
      </c>
      <c r="H369" t="e">
        <v>#N/A</v>
      </c>
      <c r="I369">
        <v>3.7168966429898198E-2</v>
      </c>
      <c r="J369">
        <v>0.90122815937023204</v>
      </c>
      <c r="K369">
        <v>4.1915961606563502E-2</v>
      </c>
      <c r="L369">
        <v>0.41221601938769598</v>
      </c>
      <c r="M369">
        <v>9.9161168396274292E-3</v>
      </c>
      <c r="N369">
        <v>0.15153248408234901</v>
      </c>
      <c r="O369">
        <v>66399.047844920002</v>
      </c>
      <c r="P369" s="1">
        <v>0.19512560353793801</v>
      </c>
      <c r="Q369">
        <v>0.16815040454395699</v>
      </c>
      <c r="R369">
        <v>0.63672399191810503</v>
      </c>
      <c r="S369">
        <v>13.061500000000001</v>
      </c>
      <c r="T369">
        <v>90341.686644444999</v>
      </c>
      <c r="U369" s="1">
        <v>128.52237286243101</v>
      </c>
      <c r="V369">
        <v>293508.46727328101</v>
      </c>
      <c r="W369" s="1">
        <v>0.77635566731070804</v>
      </c>
      <c r="X369">
        <v>0.120358118882677</v>
      </c>
      <c r="Y369">
        <v>0.103286213806615</v>
      </c>
      <c r="Z369">
        <v>0.22364433268929201</v>
      </c>
      <c r="AA369">
        <v>293.50846727328098</v>
      </c>
      <c r="AB369">
        <v>7975.5229682631198</v>
      </c>
      <c r="AC369" s="1">
        <v>761.48410267471502</v>
      </c>
      <c r="AD369">
        <v>237311.518808074</v>
      </c>
      <c r="AE369" s="1" t="e">
        <v>#N/A</v>
      </c>
      <c r="AF369">
        <v>44490.2</v>
      </c>
      <c r="AG369" s="1">
        <v>75403.658301822201</v>
      </c>
      <c r="AH369" s="1">
        <v>43.862253514645403</v>
      </c>
      <c r="AI369">
        <v>24.640294183375499</v>
      </c>
      <c r="AJ369">
        <v>27.686232096387599</v>
      </c>
      <c r="AK369">
        <v>1.9750000000000001</v>
      </c>
      <c r="AL369">
        <v>1.428577</v>
      </c>
      <c r="AM369">
        <v>1.67805055</v>
      </c>
      <c r="AN369">
        <v>1135.25496415305</v>
      </c>
      <c r="AO369" s="1">
        <v>1.01977107139261</v>
      </c>
      <c r="AP369">
        <v>1907.30759055352</v>
      </c>
      <c r="AQ369" s="1">
        <v>2959.9053284176198</v>
      </c>
      <c r="AR369" s="1">
        <v>8179.05718529568</v>
      </c>
      <c r="AS369" s="1">
        <v>1016.15807672423</v>
      </c>
      <c r="AT369" s="1">
        <v>382.04981458749</v>
      </c>
      <c r="AU369">
        <v>14444.4779955785</v>
      </c>
      <c r="AV369" s="1">
        <v>5812.0259527111002</v>
      </c>
      <c r="AW369" s="1">
        <v>0.361401014385</v>
      </c>
      <c r="AX369">
        <v>7610.61699459995</v>
      </c>
      <c r="AY369" s="1">
        <v>0.46480006202000002</v>
      </c>
      <c r="AZ369">
        <v>1401.3113245142499</v>
      </c>
      <c r="BA369">
        <v>8.6789411400000002E-2</v>
      </c>
      <c r="BB369">
        <v>1412.19633125306</v>
      </c>
      <c r="BC369" s="1">
        <v>8.7009512220000002E-2</v>
      </c>
      <c r="BD369">
        <v>16236.1506030784</v>
      </c>
      <c r="BE369" s="1">
        <v>0.54017116129798903</v>
      </c>
      <c r="BF369">
        <v>0.23056456049787899</v>
      </c>
      <c r="BG369">
        <v>0.172781317292696</v>
      </c>
      <c r="BH369">
        <v>3.8211952429719802E-2</v>
      </c>
      <c r="BI369">
        <v>1.8271008481715801E-2</v>
      </c>
    </row>
    <row r="370" spans="1:61" x14ac:dyDescent="0.35">
      <c r="A370" t="s">
        <v>1618</v>
      </c>
      <c r="B370" t="s">
        <v>993</v>
      </c>
      <c r="C370">
        <v>76.349999999999994</v>
      </c>
      <c r="D370">
        <v>7.9994714473455204</v>
      </c>
      <c r="E370">
        <v>536.77656039999999</v>
      </c>
      <c r="F370" t="e">
        <v>#N/A</v>
      </c>
      <c r="G370">
        <v>3.2278444559030603E-2</v>
      </c>
      <c r="H370" t="e">
        <v>#N/A</v>
      </c>
      <c r="I370">
        <v>3.8933065293996101E-2</v>
      </c>
      <c r="J370">
        <v>0.93489470737170899</v>
      </c>
      <c r="K370">
        <v>2.8667866829917701E-2</v>
      </c>
      <c r="L370">
        <v>0.33650993011229802</v>
      </c>
      <c r="M370" t="e">
        <v>#N/A</v>
      </c>
      <c r="N370">
        <v>0.14744522888316</v>
      </c>
      <c r="O370">
        <v>61369.928857910498</v>
      </c>
      <c r="P370" s="1">
        <v>0.21132629769150499</v>
      </c>
      <c r="Q370">
        <v>0.19051498357671201</v>
      </c>
      <c r="R370">
        <v>0.59815871873178195</v>
      </c>
      <c r="S370">
        <v>6.431</v>
      </c>
      <c r="T370">
        <v>80473.974310136502</v>
      </c>
      <c r="U370" s="1">
        <v>88.931865670940795</v>
      </c>
      <c r="V370">
        <v>284186.04848413198</v>
      </c>
      <c r="W370" s="1">
        <v>0.82069173326252498</v>
      </c>
      <c r="X370">
        <v>5.8258794347199397E-2</v>
      </c>
      <c r="Y370">
        <v>0.121049472390276</v>
      </c>
      <c r="Z370">
        <v>0.17930826673747599</v>
      </c>
      <c r="AA370">
        <v>284.18604848413202</v>
      </c>
      <c r="AB370">
        <v>7115.2006012184302</v>
      </c>
      <c r="AC370" s="1">
        <v>666.34593768504601</v>
      </c>
      <c r="AD370">
        <v>209844.53782585301</v>
      </c>
      <c r="AE370" s="1" t="e">
        <v>#N/A</v>
      </c>
      <c r="AF370">
        <v>43069.5</v>
      </c>
      <c r="AG370" s="1">
        <v>69413.102300447106</v>
      </c>
      <c r="AH370" s="1">
        <v>37.042285898346101</v>
      </c>
      <c r="AI370">
        <v>21.221792802587899</v>
      </c>
      <c r="AJ370">
        <v>24.048258407290099</v>
      </c>
      <c r="AK370">
        <v>1.9175</v>
      </c>
      <c r="AL370">
        <v>1.1395807</v>
      </c>
      <c r="AM370">
        <v>1.5973883</v>
      </c>
      <c r="AN370">
        <v>2342.0236987111498</v>
      </c>
      <c r="AO370" s="1">
        <v>1.36693187152641</v>
      </c>
      <c r="AP370">
        <v>2560.8627421983801</v>
      </c>
      <c r="AQ370" s="1">
        <v>3933.3699050477799</v>
      </c>
      <c r="AR370" s="1">
        <v>9771.7626555670704</v>
      </c>
      <c r="AS370" s="1">
        <v>828.053295795807</v>
      </c>
      <c r="AT370">
        <v>547.38717022105504</v>
      </c>
      <c r="AU370">
        <v>17641.435768830099</v>
      </c>
      <c r="AV370" s="1">
        <v>9066.2612427308595</v>
      </c>
      <c r="AW370" s="1">
        <v>0.46505873212999999</v>
      </c>
      <c r="AX370">
        <v>7859.8818126318301</v>
      </c>
      <c r="AY370" s="1">
        <v>0.38402848955500002</v>
      </c>
      <c r="AZ370">
        <v>1791.80019469034</v>
      </c>
      <c r="BA370">
        <v>8.8027601699999999E-2</v>
      </c>
      <c r="BB370">
        <v>1252.89311415158</v>
      </c>
      <c r="BC370" s="1">
        <v>6.2885176609999996E-2</v>
      </c>
      <c r="BD370">
        <v>19970.836364204599</v>
      </c>
      <c r="BE370" s="1">
        <v>0.54012243593925802</v>
      </c>
      <c r="BF370">
        <v>0.241006449079021</v>
      </c>
      <c r="BG370">
        <v>0.15293975829798301</v>
      </c>
      <c r="BH370">
        <v>3.9647417651762898E-2</v>
      </c>
      <c r="BI370">
        <v>2.6283939031974901E-2</v>
      </c>
    </row>
    <row r="371" spans="1:61" x14ac:dyDescent="0.35">
      <c r="A371" t="s">
        <v>1619</v>
      </c>
      <c r="B371" t="s">
        <v>994</v>
      </c>
      <c r="C371">
        <v>22.2</v>
      </c>
      <c r="D371">
        <v>222.81519163746799</v>
      </c>
      <c r="E371">
        <v>4187.7495402499999</v>
      </c>
      <c r="F371">
        <v>1.8071501483372401E-2</v>
      </c>
      <c r="G371">
        <v>0.106663683130723</v>
      </c>
      <c r="H371">
        <v>2.2645842455598099E-3</v>
      </c>
      <c r="I371">
        <v>8.2242184739054605E-2</v>
      </c>
      <c r="J371">
        <v>0.69728521903413598</v>
      </c>
      <c r="K371">
        <v>9.4486152818809802E-2</v>
      </c>
      <c r="L371">
        <v>0.64529507704856204</v>
      </c>
      <c r="M371">
        <v>3.7913222150680097E-2</v>
      </c>
      <c r="N371">
        <v>0.17293785299285899</v>
      </c>
      <c r="O371">
        <v>71970.488366101999</v>
      </c>
      <c r="P371" s="1">
        <v>0.19696521702210801</v>
      </c>
      <c r="Q371">
        <v>0.16248844114741201</v>
      </c>
      <c r="R371">
        <v>0.64054634183048098</v>
      </c>
      <c r="S371">
        <v>29.317499999999999</v>
      </c>
      <c r="T371">
        <v>100370.195499469</v>
      </c>
      <c r="U371" s="1">
        <v>145.74468160647299</v>
      </c>
      <c r="V371">
        <v>211457.661457473</v>
      </c>
      <c r="W371" s="1">
        <v>0.73353462917260204</v>
      </c>
      <c r="X371">
        <v>0.21928546613573799</v>
      </c>
      <c r="Y371">
        <v>4.7179904691660099E-2</v>
      </c>
      <c r="Z371">
        <v>0.26646537082739802</v>
      </c>
      <c r="AA371">
        <v>211.45766145747399</v>
      </c>
      <c r="AB371">
        <v>6738.0354783635903</v>
      </c>
      <c r="AC371" s="1">
        <v>724.09540695488499</v>
      </c>
      <c r="AD371">
        <v>148176.73128634601</v>
      </c>
      <c r="AE371" s="1" t="e">
        <v>#N/A</v>
      </c>
      <c r="AF371">
        <v>38373.449999999997</v>
      </c>
      <c r="AG371" s="1">
        <v>58038.592040613701</v>
      </c>
      <c r="AH371" s="1">
        <v>58.4749789706526</v>
      </c>
      <c r="AI371">
        <v>29.015104488278698</v>
      </c>
      <c r="AJ371">
        <v>36.146041326242397</v>
      </c>
      <c r="AK371">
        <v>1.6154999999999999</v>
      </c>
      <c r="AL371">
        <v>1.12376195</v>
      </c>
      <c r="AM371">
        <v>1.37046505</v>
      </c>
      <c r="AN371">
        <v>282.897473703777</v>
      </c>
      <c r="AO371" s="1">
        <v>1.0230390883556999</v>
      </c>
      <c r="AP371">
        <v>1870.6701909173401</v>
      </c>
      <c r="AQ371" s="1">
        <v>2672.8787402326302</v>
      </c>
      <c r="AR371" s="1">
        <v>8975.1248373124199</v>
      </c>
      <c r="AS371" s="1">
        <v>1137.22090984539</v>
      </c>
      <c r="AT371">
        <v>457.43761708845398</v>
      </c>
      <c r="AU371">
        <v>15113.3322953962</v>
      </c>
      <c r="AV371" s="1">
        <v>7255.1264498412302</v>
      </c>
      <c r="AW371" s="1">
        <v>0.44153454485499999</v>
      </c>
      <c r="AX371">
        <v>6093.9539577174601</v>
      </c>
      <c r="AY371" s="1">
        <v>0.36821725150000001</v>
      </c>
      <c r="AZ371">
        <v>1073.7667933948101</v>
      </c>
      <c r="BA371">
        <v>6.539155009E-2</v>
      </c>
      <c r="BB371">
        <v>2084.12132745503</v>
      </c>
      <c r="BC371" s="1">
        <v>0.124856653555</v>
      </c>
      <c r="BD371">
        <v>16506.968528408499</v>
      </c>
      <c r="BE371" s="1">
        <v>0.56796231728244595</v>
      </c>
      <c r="BF371">
        <v>0.23635155604672201</v>
      </c>
      <c r="BG371">
        <v>0.14489357509811299</v>
      </c>
      <c r="BH371">
        <v>3.3632620836442098E-2</v>
      </c>
      <c r="BI371">
        <v>1.7159930736276599E-2</v>
      </c>
    </row>
    <row r="372" spans="1:61" x14ac:dyDescent="0.35">
      <c r="A372" t="s">
        <v>1620</v>
      </c>
      <c r="B372" t="s">
        <v>995</v>
      </c>
      <c r="C372">
        <v>79</v>
      </c>
      <c r="D372">
        <v>17.875549304955499</v>
      </c>
      <c r="E372">
        <v>1044.1712296000001</v>
      </c>
      <c r="F372" t="e">
        <v>#N/A</v>
      </c>
      <c r="G372">
        <v>1.7654463953010499E-2</v>
      </c>
      <c r="H372" t="e">
        <v>#N/A</v>
      </c>
      <c r="I372">
        <v>3.77805047344845E-2</v>
      </c>
      <c r="J372">
        <v>0.90551027490250602</v>
      </c>
      <c r="K372">
        <v>4.5269418562020998E-2</v>
      </c>
      <c r="L372">
        <v>0.63887709751933197</v>
      </c>
      <c r="M372">
        <v>2.03528246054849E-2</v>
      </c>
      <c r="N372">
        <v>0.18164989052057701</v>
      </c>
      <c r="O372">
        <v>60684.793939675001</v>
      </c>
      <c r="P372" s="1">
        <v>0.219575957055682</v>
      </c>
      <c r="Q372">
        <v>0.178964251938529</v>
      </c>
      <c r="R372">
        <v>0.60145979100578995</v>
      </c>
      <c r="S372">
        <v>11.318</v>
      </c>
      <c r="T372">
        <v>80850.860917955506</v>
      </c>
      <c r="U372" s="1">
        <v>99.113027627516203</v>
      </c>
      <c r="V372">
        <v>222982.91192285801</v>
      </c>
      <c r="W372" s="1">
        <v>0.75595859980486202</v>
      </c>
      <c r="X372">
        <v>0.12898055910592901</v>
      </c>
      <c r="Y372">
        <v>0.115060841089209</v>
      </c>
      <c r="Z372">
        <v>0.24404140019513801</v>
      </c>
      <c r="AA372">
        <v>222.98291192285799</v>
      </c>
      <c r="AB372">
        <v>5269.7727675318001</v>
      </c>
      <c r="AC372" s="1">
        <v>530.31561958677298</v>
      </c>
      <c r="AD372">
        <v>155516.54600605299</v>
      </c>
      <c r="AE372" s="1" t="e">
        <v>#N/A</v>
      </c>
      <c r="AF372">
        <v>37254.675000000003</v>
      </c>
      <c r="AG372" s="1">
        <v>57807.459957316802</v>
      </c>
      <c r="AH372" s="1">
        <v>33.1812214874859</v>
      </c>
      <c r="AI372">
        <v>20.842943592874501</v>
      </c>
      <c r="AJ372">
        <v>23.307069211468701</v>
      </c>
      <c r="AK372">
        <v>2.2675000000000001</v>
      </c>
      <c r="AL372">
        <v>1.69980335</v>
      </c>
      <c r="AM372">
        <v>2.0360193500000001</v>
      </c>
      <c r="AN372">
        <v>866.447144115264</v>
      </c>
      <c r="AO372" s="1">
        <v>1.1197744516761301</v>
      </c>
      <c r="AP372">
        <v>2111.1188919538499</v>
      </c>
      <c r="AQ372" s="1">
        <v>3441.84288462833</v>
      </c>
      <c r="AR372" s="1">
        <v>9336.2048881716401</v>
      </c>
      <c r="AS372" s="1">
        <v>966.311050972776</v>
      </c>
      <c r="AT372">
        <v>435.13136093109102</v>
      </c>
      <c r="AU372">
        <v>16290.6090766577</v>
      </c>
      <c r="AV372" s="1">
        <v>9334.7001982770507</v>
      </c>
      <c r="AW372" s="1">
        <v>0.51764404644499995</v>
      </c>
      <c r="AX372">
        <v>5161.5925330719201</v>
      </c>
      <c r="AY372" s="1">
        <v>0.27902917653499998</v>
      </c>
      <c r="AZ372">
        <v>1177.21137530534</v>
      </c>
      <c r="BA372">
        <v>6.3816415705000004E-2</v>
      </c>
      <c r="BB372">
        <v>2557.2042045005401</v>
      </c>
      <c r="BC372" s="1">
        <v>0.13951036131</v>
      </c>
      <c r="BD372">
        <v>18230.7083111549</v>
      </c>
      <c r="BE372" s="1">
        <v>0.52424737669814703</v>
      </c>
      <c r="BF372">
        <v>0.23877811959296899</v>
      </c>
      <c r="BG372">
        <v>0.16743095938731201</v>
      </c>
      <c r="BH372">
        <v>4.2977137494265003E-2</v>
      </c>
      <c r="BI372">
        <v>2.65664068273073E-2</v>
      </c>
    </row>
    <row r="373" spans="1:61" x14ac:dyDescent="0.35">
      <c r="A373" t="s">
        <v>1621</v>
      </c>
      <c r="B373" t="s">
        <v>996</v>
      </c>
      <c r="C373">
        <v>33.549999999999997</v>
      </c>
      <c r="D373">
        <v>43.242726741497698</v>
      </c>
      <c r="E373">
        <v>1085.89040785</v>
      </c>
      <c r="F373">
        <v>1.28314164602863E-2</v>
      </c>
      <c r="G373">
        <v>1.9772717035167899E-2</v>
      </c>
      <c r="H373" t="e">
        <v>#N/A</v>
      </c>
      <c r="I373">
        <v>2.7310882137051701E-2</v>
      </c>
      <c r="J373">
        <v>0.90299488059188804</v>
      </c>
      <c r="K373">
        <v>5.2139666775646999E-2</v>
      </c>
      <c r="L373">
        <v>0.57154031964096297</v>
      </c>
      <c r="M373">
        <v>1.35035373573169E-2</v>
      </c>
      <c r="N373">
        <v>0.16580825687040601</v>
      </c>
      <c r="O373">
        <v>61054.292450690999</v>
      </c>
      <c r="P373" s="1">
        <v>0.21405589012821</v>
      </c>
      <c r="Q373">
        <v>0.17801241081572999</v>
      </c>
      <c r="R373">
        <v>0.60793169905606004</v>
      </c>
      <c r="S373">
        <v>11.6585</v>
      </c>
      <c r="T373">
        <v>78925.275337079001</v>
      </c>
      <c r="U373" s="1">
        <v>102.121023069004</v>
      </c>
      <c r="V373">
        <v>211174.347553856</v>
      </c>
      <c r="W373" s="1">
        <v>0.74590594399724597</v>
      </c>
      <c r="X373">
        <v>0.131732949460583</v>
      </c>
      <c r="Y373">
        <v>0.122361106542171</v>
      </c>
      <c r="Z373">
        <v>0.25409405600275398</v>
      </c>
      <c r="AA373">
        <v>211.17434755385599</v>
      </c>
      <c r="AB373">
        <v>5440.7232546424202</v>
      </c>
      <c r="AC373" s="1">
        <v>591.30638051229198</v>
      </c>
      <c r="AD373">
        <v>158256.67799127099</v>
      </c>
      <c r="AE373" s="1" t="e">
        <v>#N/A</v>
      </c>
      <c r="AF373">
        <v>37475.474999999999</v>
      </c>
      <c r="AG373" s="1">
        <v>60618.330432421302</v>
      </c>
      <c r="AH373" s="1">
        <v>38.901341680854699</v>
      </c>
      <c r="AI373">
        <v>22.8082567258663</v>
      </c>
      <c r="AJ373">
        <v>27.990818672122099</v>
      </c>
      <c r="AK373">
        <v>1.95</v>
      </c>
      <c r="AL373">
        <v>1.1623434500000001</v>
      </c>
      <c r="AM373">
        <v>1.69841485</v>
      </c>
      <c r="AN373">
        <v>512.091460116863</v>
      </c>
      <c r="AO373">
        <v>0.9373556951416</v>
      </c>
      <c r="AP373">
        <v>2054.50852757449</v>
      </c>
      <c r="AQ373" s="1">
        <v>2967.05282591783</v>
      </c>
      <c r="AR373" s="1">
        <v>8693.9149123347197</v>
      </c>
      <c r="AS373" s="1">
        <v>1015.03884368671</v>
      </c>
      <c r="AT373">
        <v>460.39950252141398</v>
      </c>
      <c r="AU373">
        <v>15190.9146120352</v>
      </c>
      <c r="AV373" s="1">
        <v>8471.5800462240895</v>
      </c>
      <c r="AW373" s="1">
        <v>0.50048321008999996</v>
      </c>
      <c r="AX373">
        <v>5248.9699026777498</v>
      </c>
      <c r="AY373" s="1">
        <v>0.30294173775</v>
      </c>
      <c r="AZ373">
        <v>1008.33147794786</v>
      </c>
      <c r="BA373">
        <v>5.8146202685000002E-2</v>
      </c>
      <c r="BB373">
        <v>2375.1458939640202</v>
      </c>
      <c r="BC373" s="1">
        <v>0.138428849465</v>
      </c>
      <c r="BD373">
        <v>17104.0273208137</v>
      </c>
      <c r="BE373" s="1">
        <v>0.53633159809544295</v>
      </c>
      <c r="BF373">
        <v>0.24271168987960301</v>
      </c>
      <c r="BG373">
        <v>0.160551487007423</v>
      </c>
      <c r="BH373">
        <v>4.0034960603634102E-2</v>
      </c>
      <c r="BI373">
        <v>2.03702644138971E-2</v>
      </c>
    </row>
    <row r="374" spans="1:61" x14ac:dyDescent="0.35">
      <c r="A374" t="s">
        <v>1622</v>
      </c>
      <c r="B374" t="s">
        <v>997</v>
      </c>
      <c r="C374">
        <v>63.05</v>
      </c>
      <c r="D374">
        <v>10.6990485441901</v>
      </c>
      <c r="E374">
        <v>626.97673295000004</v>
      </c>
      <c r="F374" t="e">
        <v>#N/A</v>
      </c>
      <c r="G374">
        <v>2.11748283034283E-2</v>
      </c>
      <c r="H374" t="e">
        <v>#N/A</v>
      </c>
      <c r="I374">
        <v>2.6178981948330401E-2</v>
      </c>
      <c r="J374">
        <v>0.95436376866698602</v>
      </c>
      <c r="K374">
        <v>2.29952251165647E-2</v>
      </c>
      <c r="L374">
        <v>0.26836951843258999</v>
      </c>
      <c r="M374" t="e">
        <v>#N/A</v>
      </c>
      <c r="N374">
        <v>0.13680506386247401</v>
      </c>
      <c r="O374">
        <v>62732.923213053502</v>
      </c>
      <c r="P374" s="1">
        <v>0.17837394574294499</v>
      </c>
      <c r="Q374">
        <v>0.16133642531774101</v>
      </c>
      <c r="R374">
        <v>0.66028962893931398</v>
      </c>
      <c r="S374">
        <v>6.6144999999999996</v>
      </c>
      <c r="T374">
        <v>79910.8326143835</v>
      </c>
      <c r="U374" s="1">
        <v>96.837066029205602</v>
      </c>
      <c r="V374">
        <v>269560.12176471698</v>
      </c>
      <c r="W374" s="1">
        <v>0.81084454979645304</v>
      </c>
      <c r="X374">
        <v>4.5601314173885903E-2</v>
      </c>
      <c r="Y374">
        <v>0.14355413602966099</v>
      </c>
      <c r="Z374">
        <v>0.18915545020354699</v>
      </c>
      <c r="AA374">
        <v>269.560121764717</v>
      </c>
      <c r="AB374">
        <v>6848.0615418182397</v>
      </c>
      <c r="AC374" s="1">
        <v>586.27123614762502</v>
      </c>
      <c r="AD374">
        <v>206400.35477927499</v>
      </c>
      <c r="AE374" s="1" t="e">
        <v>#N/A</v>
      </c>
      <c r="AF374">
        <v>45232.15</v>
      </c>
      <c r="AG374" s="1">
        <v>75803.260017874898</v>
      </c>
      <c r="AH374" s="1">
        <v>33.431124651311599</v>
      </c>
      <c r="AI374">
        <v>21.396215252165</v>
      </c>
      <c r="AJ374">
        <v>24.1568572069746</v>
      </c>
      <c r="AK374">
        <v>1.2524999999999999</v>
      </c>
      <c r="AL374">
        <v>0.67826534999999999</v>
      </c>
      <c r="AM374">
        <v>0.95675695000000005</v>
      </c>
      <c r="AN374">
        <v>1848.94516210405</v>
      </c>
      <c r="AO374" s="1">
        <v>1.28512692039743</v>
      </c>
      <c r="AP374">
        <v>2149.1816224066201</v>
      </c>
      <c r="AQ374" s="1">
        <v>3278.3462606849098</v>
      </c>
      <c r="AR374" s="1">
        <v>8859.0136527928098</v>
      </c>
      <c r="AS374" s="1">
        <v>868.48916867822402</v>
      </c>
      <c r="AT374">
        <v>558.59981225603303</v>
      </c>
      <c r="AU374">
        <v>15713.630516818601</v>
      </c>
      <c r="AV374" s="1">
        <v>8694.0711977791198</v>
      </c>
      <c r="AW374" s="1">
        <v>0.47558332889999999</v>
      </c>
      <c r="AX374">
        <v>7348.2025231430798</v>
      </c>
      <c r="AY374" s="1">
        <v>0.38212553786999998</v>
      </c>
      <c r="AZ374">
        <v>1724.0646732898399</v>
      </c>
      <c r="BA374">
        <v>9.1327133919999998E-2</v>
      </c>
      <c r="BB374">
        <v>957.00073818937506</v>
      </c>
      <c r="BC374" s="1">
        <v>5.0963999310000001E-2</v>
      </c>
      <c r="BD374">
        <v>18723.339132401401</v>
      </c>
      <c r="BE374" s="1">
        <v>0.54715599447495999</v>
      </c>
      <c r="BF374">
        <v>0.24382100996485001</v>
      </c>
      <c r="BG374">
        <v>0.14709567313577801</v>
      </c>
      <c r="BH374">
        <v>3.7232525425603298E-2</v>
      </c>
      <c r="BI374">
        <v>2.4694796998809301E-2</v>
      </c>
    </row>
    <row r="375" spans="1:61" x14ac:dyDescent="0.35">
      <c r="A375" t="s">
        <v>1623</v>
      </c>
      <c r="B375" t="s">
        <v>998</v>
      </c>
      <c r="C375">
        <v>15.2</v>
      </c>
      <c r="D375">
        <v>202.126798544206</v>
      </c>
      <c r="E375">
        <v>2431.3670759500001</v>
      </c>
      <c r="F375">
        <v>1.43620311446667E-2</v>
      </c>
      <c r="G375">
        <v>9.7147536177128596E-2</v>
      </c>
      <c r="H375">
        <v>2.63548443244105E-3</v>
      </c>
      <c r="I375">
        <v>5.4581847387387902E-2</v>
      </c>
      <c r="J375">
        <v>0.72742413364827296</v>
      </c>
      <c r="K375">
        <v>0.109117745352465</v>
      </c>
      <c r="L375">
        <v>0.85310313819891903</v>
      </c>
      <c r="M375">
        <v>2.32017278883297E-2</v>
      </c>
      <c r="N375">
        <v>0.188736058286744</v>
      </c>
      <c r="O375">
        <v>67165.973351765497</v>
      </c>
      <c r="P375" s="1">
        <v>0.225282975934959</v>
      </c>
      <c r="Q375">
        <v>0.17001001577641001</v>
      </c>
      <c r="R375">
        <v>0.60470700828863</v>
      </c>
      <c r="S375">
        <v>20.9465</v>
      </c>
      <c r="T375">
        <v>88584.809207150494</v>
      </c>
      <c r="U375" s="1">
        <v>119.164998489311</v>
      </c>
      <c r="V375">
        <v>171122.905130848</v>
      </c>
      <c r="W375" s="1">
        <v>0.70353866653188102</v>
      </c>
      <c r="X375">
        <v>0.22181449959451299</v>
      </c>
      <c r="Y375">
        <v>7.4646833873606502E-2</v>
      </c>
      <c r="Z375">
        <v>0.29646133346811898</v>
      </c>
      <c r="AA375">
        <v>171.12290513084801</v>
      </c>
      <c r="AB375">
        <v>4614.1121324833102</v>
      </c>
      <c r="AC375" s="1">
        <v>546.07657245704695</v>
      </c>
      <c r="AD375">
        <v>111819.51606750301</v>
      </c>
      <c r="AE375" s="1" t="e">
        <v>#N/A</v>
      </c>
      <c r="AF375">
        <v>34643.949999999997</v>
      </c>
      <c r="AG375" s="1">
        <v>51681.324027651499</v>
      </c>
      <c r="AH375" s="1">
        <v>45.923377586786799</v>
      </c>
      <c r="AI375">
        <v>24.930392946247199</v>
      </c>
      <c r="AJ375">
        <v>29.2793241737984</v>
      </c>
      <c r="AK375">
        <v>2.3130000000000002</v>
      </c>
      <c r="AL375">
        <v>1.7140966500000001</v>
      </c>
      <c r="AM375">
        <v>1.97587815</v>
      </c>
      <c r="AN375">
        <v>140.79160779032699</v>
      </c>
      <c r="AO375" s="1">
        <v>0.90736097921743097</v>
      </c>
      <c r="AP375">
        <v>1920.61173578325</v>
      </c>
      <c r="AQ375" s="1">
        <v>3464.4316752387299</v>
      </c>
      <c r="AR375" s="1">
        <v>9188.10045845477</v>
      </c>
      <c r="AS375" s="1">
        <v>1076.7898933007</v>
      </c>
      <c r="AT375">
        <v>480.62551500753699</v>
      </c>
      <c r="AU375">
        <v>16130.559277785</v>
      </c>
      <c r="AV375" s="1">
        <v>9293.8703241292696</v>
      </c>
      <c r="AW375" s="1">
        <v>0.53353642713500005</v>
      </c>
      <c r="AX375">
        <v>4055.59501452423</v>
      </c>
      <c r="AY375" s="1">
        <v>0.23494108403</v>
      </c>
      <c r="AZ375">
        <v>972.24509926353505</v>
      </c>
      <c r="BA375">
        <v>5.5736486049999999E-2</v>
      </c>
      <c r="BB375">
        <v>3119.5345750583801</v>
      </c>
      <c r="BC375" s="1">
        <v>0.175786002755</v>
      </c>
      <c r="BD375">
        <v>17441.2450129754</v>
      </c>
      <c r="BE375" s="1">
        <v>0.54661090142846802</v>
      </c>
      <c r="BF375">
        <v>0.246081206248349</v>
      </c>
      <c r="BG375">
        <v>0.15274327125189099</v>
      </c>
      <c r="BH375">
        <v>3.8268846973020597E-2</v>
      </c>
      <c r="BI375">
        <v>1.6295774098271001E-2</v>
      </c>
    </row>
    <row r="376" spans="1:61" x14ac:dyDescent="0.35">
      <c r="A376" t="s">
        <v>1624</v>
      </c>
      <c r="B376" t="s">
        <v>999</v>
      </c>
      <c r="C376">
        <v>150.1</v>
      </c>
      <c r="D376">
        <v>6.8971233089772497</v>
      </c>
      <c r="E376">
        <v>909.63762340000005</v>
      </c>
      <c r="F376" t="e">
        <v>#N/A</v>
      </c>
      <c r="G376" t="e">
        <v>#N/A</v>
      </c>
      <c r="H376" t="e">
        <v>#N/A</v>
      </c>
      <c r="I376">
        <v>1.92682041677615E-2</v>
      </c>
      <c r="J376">
        <v>0.96023793218627695</v>
      </c>
      <c r="K376">
        <v>1.9616256460294801E-2</v>
      </c>
      <c r="L376">
        <v>0.46640847789011403</v>
      </c>
      <c r="M376" t="e">
        <v>#N/A</v>
      </c>
      <c r="N376">
        <v>0.15564475255442201</v>
      </c>
      <c r="O376">
        <v>62869.955796410002</v>
      </c>
      <c r="P376" s="1">
        <v>0.18804768164579699</v>
      </c>
      <c r="Q376">
        <v>0.16726527735744701</v>
      </c>
      <c r="R376">
        <v>0.644687040996756</v>
      </c>
      <c r="S376">
        <v>9.5749999999999993</v>
      </c>
      <c r="T376">
        <v>84409.361638499497</v>
      </c>
      <c r="U376" s="1">
        <v>102.531979757396</v>
      </c>
      <c r="V376">
        <v>297111.20086668199</v>
      </c>
      <c r="W376" s="1">
        <v>0.75211573017905597</v>
      </c>
      <c r="X376">
        <v>6.5494198829588193E-2</v>
      </c>
      <c r="Y376">
        <v>0.18239007099135601</v>
      </c>
      <c r="Z376">
        <v>0.247884269820944</v>
      </c>
      <c r="AA376">
        <v>297.111200866682</v>
      </c>
      <c r="AB376">
        <v>7711.5185178315696</v>
      </c>
      <c r="AC376" s="1">
        <v>581.23133233846397</v>
      </c>
      <c r="AD376">
        <v>230371.13822884799</v>
      </c>
      <c r="AE376" s="1" t="e">
        <v>#N/A</v>
      </c>
      <c r="AF376">
        <v>40192.400000000001</v>
      </c>
      <c r="AG376" s="1">
        <v>66217.977678117604</v>
      </c>
      <c r="AH376" s="1">
        <v>33.9867068319274</v>
      </c>
      <c r="AI376">
        <v>20.980768793286298</v>
      </c>
      <c r="AJ376">
        <v>23.800433883707701</v>
      </c>
      <c r="AK376">
        <v>1.4924999999999999</v>
      </c>
      <c r="AL376">
        <v>0.84018289999999995</v>
      </c>
      <c r="AM376">
        <v>1.0621238</v>
      </c>
      <c r="AN376">
        <v>1275.74699598849</v>
      </c>
      <c r="AO376" s="1">
        <v>1.2602436687241501</v>
      </c>
      <c r="AP376">
        <v>2245.5989841959199</v>
      </c>
      <c r="AQ376" s="1">
        <v>3589.4010959013499</v>
      </c>
      <c r="AR376" s="1">
        <v>9431.7306784815592</v>
      </c>
      <c r="AS376" s="1">
        <v>916.99183669790796</v>
      </c>
      <c r="AT376">
        <v>599.61708544067505</v>
      </c>
      <c r="AU376">
        <v>16783.339680717399</v>
      </c>
      <c r="AV376" s="1">
        <v>8520.4950702727801</v>
      </c>
      <c r="AW376" s="1">
        <v>0.46335379887</v>
      </c>
      <c r="AX376">
        <v>7359.9250752555499</v>
      </c>
      <c r="AY376" s="1">
        <v>0.36738303801</v>
      </c>
      <c r="AZ376">
        <v>1518.32225613182</v>
      </c>
      <c r="BA376">
        <v>7.9231840824999997E-2</v>
      </c>
      <c r="BB376">
        <v>1722.3210350432601</v>
      </c>
      <c r="BC376" s="1">
        <v>9.0031322280000006E-2</v>
      </c>
      <c r="BD376">
        <v>19121.0634367034</v>
      </c>
      <c r="BE376" s="1">
        <v>0.51838515716659295</v>
      </c>
      <c r="BF376">
        <v>0.24553705400098899</v>
      </c>
      <c r="BG376">
        <v>0.159406567926906</v>
      </c>
      <c r="BH376">
        <v>4.3222865019457199E-2</v>
      </c>
      <c r="BI376">
        <v>3.3448355886054902E-2</v>
      </c>
    </row>
    <row r="377" spans="1:61" x14ac:dyDescent="0.35">
      <c r="A377" t="s">
        <v>1625</v>
      </c>
      <c r="B377" t="s">
        <v>1000</v>
      </c>
      <c r="C377">
        <v>27.7</v>
      </c>
      <c r="D377">
        <v>168.89359601119199</v>
      </c>
      <c r="E377">
        <v>4292.9827893499996</v>
      </c>
      <c r="F377">
        <v>4.8696639381522203E-2</v>
      </c>
      <c r="G377">
        <v>6.2205478199782803E-2</v>
      </c>
      <c r="H377">
        <v>2.7273466541841099E-3</v>
      </c>
      <c r="I377">
        <v>5.47486431379961E-2</v>
      </c>
      <c r="J377">
        <v>0.78201329294071897</v>
      </c>
      <c r="K377">
        <v>5.0808385427309498E-2</v>
      </c>
      <c r="L377">
        <v>0.27453311325104801</v>
      </c>
      <c r="M377">
        <v>3.2928874853777101E-2</v>
      </c>
      <c r="N377">
        <v>0.14231889845387199</v>
      </c>
      <c r="O377">
        <v>77942.856793061495</v>
      </c>
      <c r="P377" s="1">
        <v>0.17658663925396201</v>
      </c>
      <c r="Q377">
        <v>0.181380295798381</v>
      </c>
      <c r="R377">
        <v>0.642033064947656</v>
      </c>
      <c r="S377">
        <v>30.346</v>
      </c>
      <c r="T377">
        <v>100787.218686426</v>
      </c>
      <c r="U377" s="1">
        <v>146.35218031685699</v>
      </c>
      <c r="V377">
        <v>311640.485332096</v>
      </c>
      <c r="W377" s="1">
        <v>0.77670251298131499</v>
      </c>
      <c r="X377">
        <v>0.184695751094621</v>
      </c>
      <c r="Y377">
        <v>3.8601735924063602E-2</v>
      </c>
      <c r="Z377">
        <v>0.22329748701868499</v>
      </c>
      <c r="AA377">
        <v>311.64048533209598</v>
      </c>
      <c r="AB377">
        <v>10854.5888065376</v>
      </c>
      <c r="AC377" s="1">
        <v>1047.2188166825199</v>
      </c>
      <c r="AD377">
        <v>251354.936660654</v>
      </c>
      <c r="AE377" s="1" t="e">
        <v>#N/A</v>
      </c>
      <c r="AF377">
        <v>51192.974999999999</v>
      </c>
      <c r="AG377" s="1">
        <v>95267.351554925903</v>
      </c>
      <c r="AH377" s="1">
        <v>65.610883260146196</v>
      </c>
      <c r="AI377">
        <v>33.085469161064097</v>
      </c>
      <c r="AJ377">
        <v>39.117975301098298</v>
      </c>
      <c r="AK377">
        <v>2.129</v>
      </c>
      <c r="AL377">
        <v>1.5247490500000001</v>
      </c>
      <c r="AM377">
        <v>1.7637671500000001</v>
      </c>
      <c r="AN377">
        <v>0</v>
      </c>
      <c r="AO377">
        <v>0.80908682266343201</v>
      </c>
      <c r="AP377">
        <v>1926.8216819556101</v>
      </c>
      <c r="AQ377" s="1">
        <v>2746.6846057768798</v>
      </c>
      <c r="AR377" s="1">
        <v>8926.3014602693092</v>
      </c>
      <c r="AS377" s="1">
        <v>1015.13833036117</v>
      </c>
      <c r="AT377">
        <v>422.40914138050198</v>
      </c>
      <c r="AU377">
        <v>15037.3552197435</v>
      </c>
      <c r="AV377" s="1">
        <v>3923.53107871564</v>
      </c>
      <c r="AW377" s="1">
        <v>0.25466157221000002</v>
      </c>
      <c r="AX377">
        <v>9433.1602801313602</v>
      </c>
      <c r="AY377" s="1">
        <v>0.59920007394999997</v>
      </c>
      <c r="AZ377">
        <v>1328.23012893794</v>
      </c>
      <c r="BA377">
        <v>8.5454496254999998E-2</v>
      </c>
      <c r="BB377">
        <v>945.91373340332495</v>
      </c>
      <c r="BC377" s="1">
        <v>6.0683857595000001E-2</v>
      </c>
      <c r="BD377">
        <v>15630.835221188299</v>
      </c>
      <c r="BE377" s="1">
        <v>0.57363398831884405</v>
      </c>
      <c r="BF377">
        <v>0.23680215269126301</v>
      </c>
      <c r="BG377">
        <v>0.140979762451513</v>
      </c>
      <c r="BH377">
        <v>3.03042142293946E-2</v>
      </c>
      <c r="BI377">
        <v>1.8279882308984599E-2</v>
      </c>
    </row>
    <row r="378" spans="1:61" x14ac:dyDescent="0.35">
      <c r="A378" t="s">
        <v>1626</v>
      </c>
      <c r="B378" t="s">
        <v>1001</v>
      </c>
      <c r="C378">
        <v>51.85</v>
      </c>
      <c r="D378">
        <v>22.696649285962099</v>
      </c>
      <c r="E378">
        <v>873.54240345000005</v>
      </c>
      <c r="F378" t="e">
        <v>#N/A</v>
      </c>
      <c r="G378">
        <v>2.3591983156638598E-2</v>
      </c>
      <c r="H378" t="e">
        <v>#N/A</v>
      </c>
      <c r="I378">
        <v>6.02530084298546E-2</v>
      </c>
      <c r="J378">
        <v>0.87287532066391305</v>
      </c>
      <c r="K378">
        <v>5.00639696400835E-2</v>
      </c>
      <c r="L378">
        <v>0.55508260029517198</v>
      </c>
      <c r="M378">
        <v>4.6438953552761099E-2</v>
      </c>
      <c r="N378">
        <v>0.17269012861121399</v>
      </c>
      <c r="O378">
        <v>62909.838552166497</v>
      </c>
      <c r="P378" s="1">
        <v>0.19220622974990301</v>
      </c>
      <c r="Q378">
        <v>0.18745793790780799</v>
      </c>
      <c r="R378">
        <v>0.62033583234228895</v>
      </c>
      <c r="S378">
        <v>9.6969999999999992</v>
      </c>
      <c r="T378">
        <v>83091.608514128005</v>
      </c>
      <c r="U378" s="1">
        <v>95.805149427619995</v>
      </c>
      <c r="V378">
        <v>244413.83086546999</v>
      </c>
      <c r="W378" s="1">
        <v>0.75398551915310397</v>
      </c>
      <c r="X378">
        <v>0.13227061930875</v>
      </c>
      <c r="Y378">
        <v>0.113743861538146</v>
      </c>
      <c r="Z378">
        <v>0.246014480846897</v>
      </c>
      <c r="AA378">
        <v>244.41383086547</v>
      </c>
      <c r="AB378">
        <v>6166.4016445591096</v>
      </c>
      <c r="AC378" s="1">
        <v>635.56859741500705</v>
      </c>
      <c r="AD378">
        <v>182995.114150076</v>
      </c>
      <c r="AE378" s="1" t="e">
        <v>#N/A</v>
      </c>
      <c r="AF378">
        <v>39086.775000000001</v>
      </c>
      <c r="AG378" s="1">
        <v>63025.726900682101</v>
      </c>
      <c r="AH378" s="1">
        <v>40.015665877984802</v>
      </c>
      <c r="AI378">
        <v>22.345645114911999</v>
      </c>
      <c r="AJ378">
        <v>26.657666339453598</v>
      </c>
      <c r="AK378">
        <v>1.77</v>
      </c>
      <c r="AL378">
        <v>1.20105325</v>
      </c>
      <c r="AM378">
        <v>1.5526097999999999</v>
      </c>
      <c r="AN378">
        <v>1434.8109306735701</v>
      </c>
      <c r="AO378" s="1">
        <v>1.2111785467898</v>
      </c>
      <c r="AP378">
        <v>2208.7437982779202</v>
      </c>
      <c r="AQ378" s="1">
        <v>3135.9620092319501</v>
      </c>
      <c r="AR378" s="1">
        <v>9318.1965793189502</v>
      </c>
      <c r="AS378" s="1">
        <v>968.01579511314901</v>
      </c>
      <c r="AT378">
        <v>605.80056098674004</v>
      </c>
      <c r="AU378">
        <v>16236.718742928701</v>
      </c>
      <c r="AV378" s="1">
        <v>8448.12406082282</v>
      </c>
      <c r="AW378" s="1">
        <v>0.45175892978499999</v>
      </c>
      <c r="AX378">
        <v>6872.8923508554199</v>
      </c>
      <c r="AY378" s="1">
        <v>0.35951197428999998</v>
      </c>
      <c r="AZ378">
        <v>1502.8513064183501</v>
      </c>
      <c r="BA378">
        <v>7.8301034394999997E-2</v>
      </c>
      <c r="BB378">
        <v>2087.1384386403302</v>
      </c>
      <c r="BC378" s="1">
        <v>0.110428061515</v>
      </c>
      <c r="BD378">
        <v>18911.006156736901</v>
      </c>
      <c r="BE378" s="1">
        <v>0.53932997672896699</v>
      </c>
      <c r="BF378">
        <v>0.233871074911744</v>
      </c>
      <c r="BG378">
        <v>0.16634053274166399</v>
      </c>
      <c r="BH378">
        <v>3.4243581611297501E-2</v>
      </c>
      <c r="BI378">
        <v>2.6214834006327299E-2</v>
      </c>
    </row>
    <row r="379" spans="1:61" x14ac:dyDescent="0.35">
      <c r="A379" t="s">
        <v>1627</v>
      </c>
      <c r="B379" t="s">
        <v>1002</v>
      </c>
      <c r="C379">
        <v>27.4</v>
      </c>
      <c r="D379">
        <v>183.222105787982</v>
      </c>
      <c r="E379">
        <v>4806.8271814500004</v>
      </c>
      <c r="F379">
        <v>3.2553518878755502E-2</v>
      </c>
      <c r="G379">
        <v>4.7722742905101999E-2</v>
      </c>
      <c r="H379">
        <v>2.5959636038484701E-3</v>
      </c>
      <c r="I379">
        <v>5.6201318706479202E-2</v>
      </c>
      <c r="J379">
        <v>0.81150943066069303</v>
      </c>
      <c r="K379">
        <v>5.06085658114983E-2</v>
      </c>
      <c r="L379">
        <v>0.31246624259016098</v>
      </c>
      <c r="M379">
        <v>2.6472431287826399E-2</v>
      </c>
      <c r="N379">
        <v>0.15025055842104901</v>
      </c>
      <c r="O379">
        <v>79630.134075100999</v>
      </c>
      <c r="P379" s="1">
        <v>0.17265305674831199</v>
      </c>
      <c r="Q379">
        <v>0.17522986577418201</v>
      </c>
      <c r="R379">
        <v>0.65211707747750502</v>
      </c>
      <c r="S379">
        <v>32.606499999999997</v>
      </c>
      <c r="T379">
        <v>102775.359223732</v>
      </c>
      <c r="U379" s="1">
        <v>151.03564327506501</v>
      </c>
      <c r="V379">
        <v>296332.93690387899</v>
      </c>
      <c r="W379" s="1">
        <v>0.79615861480827699</v>
      </c>
      <c r="X379">
        <v>0.16905839263865699</v>
      </c>
      <c r="Y379">
        <v>3.4782992553065599E-2</v>
      </c>
      <c r="Z379">
        <v>0.20384138519172301</v>
      </c>
      <c r="AA379">
        <v>296.33293690387802</v>
      </c>
      <c r="AB379">
        <v>10328.2986879706</v>
      </c>
      <c r="AC379" s="1">
        <v>1057.1015452694</v>
      </c>
      <c r="AD379">
        <v>236059.08102165101</v>
      </c>
      <c r="AE379" s="1" t="e">
        <v>#N/A</v>
      </c>
      <c r="AF379">
        <v>49462.375</v>
      </c>
      <c r="AG379" s="1">
        <v>86076.841926986701</v>
      </c>
      <c r="AH379" s="1">
        <v>66.585884781268405</v>
      </c>
      <c r="AI379">
        <v>32.770379264699201</v>
      </c>
      <c r="AJ379">
        <v>39.147810884926301</v>
      </c>
      <c r="AK379">
        <v>1.7975000000000001</v>
      </c>
      <c r="AL379">
        <v>1.3508732000000001</v>
      </c>
      <c r="AM379">
        <v>1.56793545</v>
      </c>
      <c r="AN379">
        <v>0</v>
      </c>
      <c r="AO379">
        <v>0.86029654013113199</v>
      </c>
      <c r="AP379">
        <v>1849.2873465791799</v>
      </c>
      <c r="AQ379" s="1">
        <v>2670.4054341278102</v>
      </c>
      <c r="AR379" s="1">
        <v>9049.1374796201108</v>
      </c>
      <c r="AS379" s="1">
        <v>1134.4121143021</v>
      </c>
      <c r="AT379" s="1">
        <v>423.61620565849103</v>
      </c>
      <c r="AU379">
        <v>15126.858580287701</v>
      </c>
      <c r="AV379" s="1">
        <v>4286.1511694739102</v>
      </c>
      <c r="AW379" s="1">
        <v>0.277335211415</v>
      </c>
      <c r="AX379">
        <v>8979.4337052562405</v>
      </c>
      <c r="AY379" s="1">
        <v>0.56490298519500004</v>
      </c>
      <c r="AZ379">
        <v>1329.8448018451199</v>
      </c>
      <c r="BA379">
        <v>8.6196308289999995E-2</v>
      </c>
      <c r="BB379">
        <v>1114.0162274296999</v>
      </c>
      <c r="BC379" s="1">
        <v>7.1565495100000001E-2</v>
      </c>
      <c r="BD379">
        <v>15709.445904005001</v>
      </c>
      <c r="BE379" s="1">
        <v>0.59067212665369995</v>
      </c>
      <c r="BF379">
        <v>0.23788245959006099</v>
      </c>
      <c r="BG379">
        <v>0.12116822891149</v>
      </c>
      <c r="BH379">
        <v>3.3388345258620097E-2</v>
      </c>
      <c r="BI379">
        <v>1.68888395861287E-2</v>
      </c>
    </row>
    <row r="380" spans="1:61" x14ac:dyDescent="0.35">
      <c r="A380" t="s">
        <v>1628</v>
      </c>
      <c r="B380" t="s">
        <v>1003</v>
      </c>
      <c r="C380">
        <v>77.650000000000006</v>
      </c>
      <c r="D380">
        <v>8.6530672950483805</v>
      </c>
      <c r="E380">
        <v>608.46663694999995</v>
      </c>
      <c r="F380">
        <v>2.37136802801345E-2</v>
      </c>
      <c r="G380">
        <v>4.3382060814633E-2</v>
      </c>
      <c r="H380" t="e">
        <v>#N/A</v>
      </c>
      <c r="I380">
        <v>7.6549329694284296E-2</v>
      </c>
      <c r="J380">
        <v>0.88888414161241802</v>
      </c>
      <c r="K380">
        <v>2.96975357309434E-2</v>
      </c>
      <c r="L380">
        <v>0.391676892324685</v>
      </c>
      <c r="M380">
        <v>2.5472643999734701E-2</v>
      </c>
      <c r="N380">
        <v>0.15049038732801401</v>
      </c>
      <c r="O380">
        <v>63428.966658206002</v>
      </c>
      <c r="P380" s="1">
        <v>0.22252196198517099</v>
      </c>
      <c r="Q380">
        <v>0.17587077481973001</v>
      </c>
      <c r="R380">
        <v>0.60160726319509905</v>
      </c>
      <c r="S380">
        <v>6.8775000000000004</v>
      </c>
      <c r="T380">
        <v>78937.941050209498</v>
      </c>
      <c r="U380" s="1">
        <v>93.107788043090693</v>
      </c>
      <c r="V380">
        <v>243802.52349474101</v>
      </c>
      <c r="W380" s="1">
        <v>0.81085557479843695</v>
      </c>
      <c r="X380">
        <v>5.7458228436481497E-2</v>
      </c>
      <c r="Y380">
        <v>0.131686196765082</v>
      </c>
      <c r="Z380">
        <v>0.18914442520156299</v>
      </c>
      <c r="AA380">
        <v>243.802523494741</v>
      </c>
      <c r="AB380">
        <v>5729.6574191295304</v>
      </c>
      <c r="AC380" s="1">
        <v>584.88630048639902</v>
      </c>
      <c r="AD380">
        <v>190851.03011135699</v>
      </c>
      <c r="AE380" s="1" t="e">
        <v>#N/A</v>
      </c>
      <c r="AF380">
        <v>41959.724999999999</v>
      </c>
      <c r="AG380" s="1">
        <v>66264.5518261939</v>
      </c>
      <c r="AH380" s="1">
        <v>35.912420862783797</v>
      </c>
      <c r="AI380">
        <v>20.9060779124558</v>
      </c>
      <c r="AJ380">
        <v>26.121272829450799</v>
      </c>
      <c r="AK380">
        <v>2.3220000000000001</v>
      </c>
      <c r="AL380">
        <v>1.3275515499999999</v>
      </c>
      <c r="AM380">
        <v>1.99353615</v>
      </c>
      <c r="AN380">
        <v>2452.5784801694799</v>
      </c>
      <c r="AO380" s="1">
        <v>1.47547040381829</v>
      </c>
      <c r="AP380">
        <v>2565.64072294985</v>
      </c>
      <c r="AQ380" s="1">
        <v>3444.4169416243899</v>
      </c>
      <c r="AR380" s="1">
        <v>9191.8317995754496</v>
      </c>
      <c r="AS380" s="1">
        <v>807.36372056556195</v>
      </c>
      <c r="AT380">
        <v>413.31245680055599</v>
      </c>
      <c r="AU380">
        <v>16422.565641515801</v>
      </c>
      <c r="AV380" s="1">
        <v>9118.2939165477601</v>
      </c>
      <c r="AW380" s="1">
        <v>0.48110264438</v>
      </c>
      <c r="AX380">
        <v>7021.3835400480302</v>
      </c>
      <c r="AY380" s="1">
        <v>0.36476385166000003</v>
      </c>
      <c r="AZ380">
        <v>1647.4429786160699</v>
      </c>
      <c r="BA380">
        <v>8.6316835795000005E-2</v>
      </c>
      <c r="BB380">
        <v>1306.53191892157</v>
      </c>
      <c r="BC380" s="1">
        <v>6.7816668129999993E-2</v>
      </c>
      <c r="BD380">
        <v>19093.652354133399</v>
      </c>
      <c r="BE380" s="1">
        <v>0.53969944773353495</v>
      </c>
      <c r="BF380">
        <v>0.23516433226887901</v>
      </c>
      <c r="BG380">
        <v>0.158558358812939</v>
      </c>
      <c r="BH380">
        <v>3.8913128087908498E-2</v>
      </c>
      <c r="BI380">
        <v>2.7664733096738298E-2</v>
      </c>
    </row>
    <row r="381" spans="1:61" x14ac:dyDescent="0.35">
      <c r="A381" t="s">
        <v>1629</v>
      </c>
      <c r="B381" t="s">
        <v>1004</v>
      </c>
      <c r="C381">
        <v>7.5</v>
      </c>
      <c r="D381">
        <v>325.54097841354798</v>
      </c>
      <c r="E381">
        <v>2173.8215242000001</v>
      </c>
      <c r="F381">
        <v>9.3287741384242406E-3</v>
      </c>
      <c r="G381">
        <v>0.438937754347626</v>
      </c>
      <c r="H381">
        <v>2.8716947875647401E-3</v>
      </c>
      <c r="I381">
        <v>0.138018313166794</v>
      </c>
      <c r="J381">
        <v>0.341269368476463</v>
      </c>
      <c r="K381">
        <v>0.10858597881280101</v>
      </c>
      <c r="L381">
        <v>0.97955895701264095</v>
      </c>
      <c r="M381">
        <v>6.1832293510593703E-2</v>
      </c>
      <c r="N381">
        <v>0.19590160916419899</v>
      </c>
      <c r="O381">
        <v>68729.612182843994</v>
      </c>
      <c r="P381" s="1">
        <v>0.23713043402933101</v>
      </c>
      <c r="Q381">
        <v>0.20436324999444699</v>
      </c>
      <c r="R381">
        <v>0.55850631597622102</v>
      </c>
      <c r="S381">
        <v>26.773499999999999</v>
      </c>
      <c r="T381">
        <v>91115.1272230545</v>
      </c>
      <c r="U381" s="1">
        <v>87.569894678301097</v>
      </c>
      <c r="V381">
        <v>148589.74904412701</v>
      </c>
      <c r="W381" s="1">
        <v>0.64260471867818703</v>
      </c>
      <c r="X381">
        <v>0.27919536246704202</v>
      </c>
      <c r="Y381">
        <v>7.8199918854770303E-2</v>
      </c>
      <c r="Z381">
        <v>0.35739528132181297</v>
      </c>
      <c r="AA381">
        <v>148.58974904412699</v>
      </c>
      <c r="AB381">
        <v>5821.4238528488804</v>
      </c>
      <c r="AC381" s="1">
        <v>562.96005791024197</v>
      </c>
      <c r="AD381">
        <v>81696.385624245493</v>
      </c>
      <c r="AE381" s="1" t="e">
        <v>#N/A</v>
      </c>
      <c r="AF381">
        <v>31474.875</v>
      </c>
      <c r="AG381" s="1">
        <v>45211.177515065603</v>
      </c>
      <c r="AH381" s="1">
        <v>59.563212020623801</v>
      </c>
      <c r="AI381">
        <v>33.761751689632298</v>
      </c>
      <c r="AJ381">
        <v>42.156543248723899</v>
      </c>
      <c r="AK381">
        <v>2.113</v>
      </c>
      <c r="AL381">
        <v>1.5538554499999999</v>
      </c>
      <c r="AM381">
        <v>1.8547312</v>
      </c>
      <c r="AN381">
        <v>0</v>
      </c>
      <c r="AO381" s="1">
        <v>1.16885751091795</v>
      </c>
      <c r="AP381">
        <v>3218.8951238291802</v>
      </c>
      <c r="AQ381" s="1">
        <v>4494.5549118890603</v>
      </c>
      <c r="AR381" s="1">
        <v>10726.2978550549</v>
      </c>
      <c r="AS381" s="1">
        <v>1444.3030469517801</v>
      </c>
      <c r="AT381">
        <v>651.37124634552094</v>
      </c>
      <c r="AU381">
        <v>20535.422184070401</v>
      </c>
      <c r="AV381" s="1">
        <v>11655.825348836799</v>
      </c>
      <c r="AW381" s="1">
        <v>0.51769509651500001</v>
      </c>
      <c r="AX381">
        <v>5143.4977833963703</v>
      </c>
      <c r="AY381" s="1">
        <v>0.21767582409</v>
      </c>
      <c r="AZ381">
        <v>1562.3570738584799</v>
      </c>
      <c r="BA381">
        <v>6.5235761310000001E-2</v>
      </c>
      <c r="BB381">
        <v>4520.8808139704697</v>
      </c>
      <c r="BC381" s="1">
        <v>0.19939331808999999</v>
      </c>
      <c r="BD381">
        <v>22882.561020062101</v>
      </c>
      <c r="BE381" s="1">
        <v>0.53332184608129696</v>
      </c>
      <c r="BF381">
        <v>0.225103769832528</v>
      </c>
      <c r="BG381">
        <v>0.19318857675364401</v>
      </c>
      <c r="BH381">
        <v>3.3358880777983199E-2</v>
      </c>
      <c r="BI381">
        <v>1.50269265545473E-2</v>
      </c>
    </row>
    <row r="382" spans="1:61" x14ac:dyDescent="0.35">
      <c r="A382" t="s">
        <v>1630</v>
      </c>
      <c r="B382" t="s">
        <v>1005</v>
      </c>
      <c r="C382">
        <v>115.2</v>
      </c>
      <c r="D382">
        <v>12.5711229669097</v>
      </c>
      <c r="E382">
        <v>1369.9045251</v>
      </c>
      <c r="F382">
        <v>6.8066642765700399E-3</v>
      </c>
      <c r="G382">
        <v>9.9737748997453506E-3</v>
      </c>
      <c r="H382" t="e">
        <v>#N/A</v>
      </c>
      <c r="I382">
        <v>2.1776932311144699E-2</v>
      </c>
      <c r="J382">
        <v>0.93932808731462003</v>
      </c>
      <c r="K382">
        <v>2.9124645343472699E-2</v>
      </c>
      <c r="L382">
        <v>0.43611849369172301</v>
      </c>
      <c r="M382">
        <v>6.9660307387715403E-3</v>
      </c>
      <c r="N382">
        <v>0.15616609741829199</v>
      </c>
      <c r="O382">
        <v>64496.472155894502</v>
      </c>
      <c r="P382" s="1">
        <v>0.200054713105387</v>
      </c>
      <c r="Q382">
        <v>0.15566775230230001</v>
      </c>
      <c r="R382">
        <v>0.64427753459231296</v>
      </c>
      <c r="S382">
        <v>13.672000000000001</v>
      </c>
      <c r="T382">
        <v>83007.930405648003</v>
      </c>
      <c r="U382" s="1">
        <v>106.25391997643401</v>
      </c>
      <c r="V382">
        <v>261808.23888939701</v>
      </c>
      <c r="W382" s="1">
        <v>0.79211817620787695</v>
      </c>
      <c r="X382">
        <v>7.9709944297615604E-2</v>
      </c>
      <c r="Y382">
        <v>0.12817187949450701</v>
      </c>
      <c r="Z382">
        <v>0.207881823792123</v>
      </c>
      <c r="AA382">
        <v>261.80823888939699</v>
      </c>
      <c r="AB382">
        <v>6648.93238029447</v>
      </c>
      <c r="AC382" s="1">
        <v>579.81270744549897</v>
      </c>
      <c r="AD382">
        <v>202831.347748906</v>
      </c>
      <c r="AE382" s="1" t="e">
        <v>#N/A</v>
      </c>
      <c r="AF382">
        <v>42598.9</v>
      </c>
      <c r="AG382" s="1">
        <v>69337.6481522049</v>
      </c>
      <c r="AH382" s="1">
        <v>33.374398947104801</v>
      </c>
      <c r="AI382">
        <v>21.553492372827002</v>
      </c>
      <c r="AJ382">
        <v>22.867071655629601</v>
      </c>
      <c r="AK382">
        <v>1.5095000000000001</v>
      </c>
      <c r="AL382">
        <v>0.90317119999999995</v>
      </c>
      <c r="AM382">
        <v>1.1637487500000001</v>
      </c>
      <c r="AN382">
        <v>1326.75720338375</v>
      </c>
      <c r="AO382" s="1">
        <v>1.13002803381131</v>
      </c>
      <c r="AP382">
        <v>2002.89818696628</v>
      </c>
      <c r="AQ382" s="1">
        <v>3199.5911202676102</v>
      </c>
      <c r="AR382" s="1">
        <v>8498.3810276668701</v>
      </c>
      <c r="AS382" s="1">
        <v>975.25164713884499</v>
      </c>
      <c r="AT382">
        <v>454.89980395383498</v>
      </c>
      <c r="AU382">
        <v>15131.0217859934</v>
      </c>
      <c r="AV382" s="1">
        <v>7592.2092627028896</v>
      </c>
      <c r="AW382" s="1">
        <v>0.45003352555499998</v>
      </c>
      <c r="AX382">
        <v>6425.6551342595803</v>
      </c>
      <c r="AY382" s="1">
        <v>0.37580908744000002</v>
      </c>
      <c r="AZ382">
        <v>1281.2062271806899</v>
      </c>
      <c r="BA382">
        <v>7.4853612449999996E-2</v>
      </c>
      <c r="BB382">
        <v>1716.849875501</v>
      </c>
      <c r="BC382" s="1">
        <v>9.9303774565000003E-2</v>
      </c>
      <c r="BD382">
        <v>17015.920499644199</v>
      </c>
      <c r="BE382" s="1">
        <v>0.55074053817556401</v>
      </c>
      <c r="BF382">
        <v>0.24324011215622199</v>
      </c>
      <c r="BG382">
        <v>0.141635421092593</v>
      </c>
      <c r="BH382">
        <v>4.5806321230891303E-2</v>
      </c>
      <c r="BI382">
        <v>1.8577607344729598E-2</v>
      </c>
    </row>
    <row r="383" spans="1:61" x14ac:dyDescent="0.35">
      <c r="A383" t="s">
        <v>1631</v>
      </c>
      <c r="B383" t="s">
        <v>1006</v>
      </c>
      <c r="C383">
        <v>26.25</v>
      </c>
      <c r="D383">
        <v>193.664746469297</v>
      </c>
      <c r="E383">
        <v>4635.1944252000003</v>
      </c>
      <c r="F383">
        <v>2.8891261624041001E-2</v>
      </c>
      <c r="G383">
        <v>7.5199024020367197E-2</v>
      </c>
      <c r="H383">
        <v>2.2509025309151898E-3</v>
      </c>
      <c r="I383">
        <v>7.05557097274154E-2</v>
      </c>
      <c r="J383">
        <v>0.75011320389279101</v>
      </c>
      <c r="K383">
        <v>7.3742920727048106E-2</v>
      </c>
      <c r="L383">
        <v>0.45096080706995201</v>
      </c>
      <c r="M383">
        <v>2.6532601526070801E-2</v>
      </c>
      <c r="N383">
        <v>0.163368457124244</v>
      </c>
      <c r="O383">
        <v>74904.181450230506</v>
      </c>
      <c r="P383" s="1">
        <v>0.181012517205177</v>
      </c>
      <c r="Q383">
        <v>0.17643439387094401</v>
      </c>
      <c r="R383">
        <v>0.64255308892387897</v>
      </c>
      <c r="S383">
        <v>34.115499999999997</v>
      </c>
      <c r="T383">
        <v>100944.40189368901</v>
      </c>
      <c r="U383" s="1">
        <v>138.633757516526</v>
      </c>
      <c r="V383">
        <v>279726.29543358402</v>
      </c>
      <c r="W383" s="1">
        <v>0.74960652734732702</v>
      </c>
      <c r="X383">
        <v>0.20812456307935701</v>
      </c>
      <c r="Y383">
        <v>4.2268909573316499E-2</v>
      </c>
      <c r="Z383">
        <v>0.25039347265267298</v>
      </c>
      <c r="AA383">
        <v>279.72629543358403</v>
      </c>
      <c r="AB383">
        <v>9961.1635889843801</v>
      </c>
      <c r="AC383" s="1">
        <v>930.61557856758805</v>
      </c>
      <c r="AD383">
        <v>211320.65790002199</v>
      </c>
      <c r="AE383" s="1" t="e">
        <v>#N/A</v>
      </c>
      <c r="AF383">
        <v>43937.224999999999</v>
      </c>
      <c r="AG383" s="1">
        <v>74387.142409112406</v>
      </c>
      <c r="AH383" s="1">
        <v>65.536486678114898</v>
      </c>
      <c r="AI383">
        <v>31.908640723382501</v>
      </c>
      <c r="AJ383">
        <v>41.094852502598101</v>
      </c>
      <c r="AK383">
        <v>2.2400000000000002</v>
      </c>
      <c r="AL383">
        <v>1.6459807</v>
      </c>
      <c r="AM383">
        <v>1.97622275</v>
      </c>
      <c r="AN383">
        <v>175.488032850271</v>
      </c>
      <c r="AO383">
        <v>0.93329361433921898</v>
      </c>
      <c r="AP383">
        <v>1872.9526350651599</v>
      </c>
      <c r="AQ383" s="1">
        <v>2812.9247198583498</v>
      </c>
      <c r="AR383" s="1">
        <v>9108.2132262891591</v>
      </c>
      <c r="AS383" s="1">
        <v>1081.33730136336</v>
      </c>
      <c r="AT383">
        <v>467.67388266250401</v>
      </c>
      <c r="AU383">
        <v>15343.1017652385</v>
      </c>
      <c r="AV383" s="1">
        <v>4642.7692431646101</v>
      </c>
      <c r="AW383" s="1">
        <v>0.29100048939500001</v>
      </c>
      <c r="AX383">
        <v>8818.5505529311395</v>
      </c>
      <c r="AY383" s="1">
        <v>0.53445152656999995</v>
      </c>
      <c r="AZ383">
        <v>1335.70957687438</v>
      </c>
      <c r="BA383">
        <v>8.4135364759999998E-2</v>
      </c>
      <c r="BB383">
        <v>1453.91804111376</v>
      </c>
      <c r="BC383" s="1">
        <v>9.0412619264999994E-2</v>
      </c>
      <c r="BD383">
        <v>16250.947414083899</v>
      </c>
      <c r="BE383" s="1">
        <v>0.58167651909471696</v>
      </c>
      <c r="BF383">
        <v>0.23682285253053001</v>
      </c>
      <c r="BG383">
        <v>0.13561713909081399</v>
      </c>
      <c r="BH383">
        <v>2.9926550829367401E-2</v>
      </c>
      <c r="BI383">
        <v>1.5956938454570701E-2</v>
      </c>
    </row>
    <row r="384" spans="1:61" x14ac:dyDescent="0.35">
      <c r="A384" t="s">
        <v>1632</v>
      </c>
      <c r="B384" t="s">
        <v>1007</v>
      </c>
      <c r="C384">
        <v>32.15</v>
      </c>
      <c r="D384">
        <v>161.975363778743</v>
      </c>
      <c r="E384">
        <v>4544.9419243499997</v>
      </c>
      <c r="F384">
        <v>2.9080686820373999E-2</v>
      </c>
      <c r="G384">
        <v>4.4325842354820698E-2</v>
      </c>
      <c r="H384">
        <v>2.30677442222685E-3</v>
      </c>
      <c r="I384">
        <v>5.5322329100573497E-2</v>
      </c>
      <c r="J384">
        <v>0.81721199921934096</v>
      </c>
      <c r="K384">
        <v>5.2824769817167098E-2</v>
      </c>
      <c r="L384">
        <v>0.30194761281197802</v>
      </c>
      <c r="M384">
        <v>2.6037777787892499E-2</v>
      </c>
      <c r="N384">
        <v>0.14872371717992999</v>
      </c>
      <c r="O384">
        <v>78283.055724794496</v>
      </c>
      <c r="P384" s="1">
        <v>0.16762559456704601</v>
      </c>
      <c r="Q384">
        <v>0.18013594349251499</v>
      </c>
      <c r="R384">
        <v>0.652238461940439</v>
      </c>
      <c r="S384">
        <v>31.94</v>
      </c>
      <c r="T384">
        <v>101140.38266565</v>
      </c>
      <c r="U384" s="1">
        <v>147.52078732057899</v>
      </c>
      <c r="V384">
        <v>288702.31184399</v>
      </c>
      <c r="W384" s="1">
        <v>0.79376420630422395</v>
      </c>
      <c r="X384">
        <v>0.16098233074301099</v>
      </c>
      <c r="Y384">
        <v>4.5253462952765798E-2</v>
      </c>
      <c r="Z384">
        <v>0.20623579369577599</v>
      </c>
      <c r="AA384">
        <v>288.70231184399</v>
      </c>
      <c r="AB384">
        <v>9471.4424544693102</v>
      </c>
      <c r="AC384" s="1">
        <v>962.19697216337897</v>
      </c>
      <c r="AD384">
        <v>228335.90905517599</v>
      </c>
      <c r="AE384" s="1" t="e">
        <v>#N/A</v>
      </c>
      <c r="AF384">
        <v>49337.925000000003</v>
      </c>
      <c r="AG384" s="1">
        <v>86058.001638801899</v>
      </c>
      <c r="AH384" s="1">
        <v>62.825335047421397</v>
      </c>
      <c r="AI384">
        <v>30.8388191768484</v>
      </c>
      <c r="AJ384">
        <v>36.432740203827301</v>
      </c>
      <c r="AK384">
        <v>1.927</v>
      </c>
      <c r="AL384">
        <v>1.5923830999999999</v>
      </c>
      <c r="AM384">
        <v>1.75004815</v>
      </c>
      <c r="AN384">
        <v>175.488032850271</v>
      </c>
      <c r="AO384" s="1">
        <v>0.84268378915762698</v>
      </c>
      <c r="AP384">
        <v>1806.9669065899</v>
      </c>
      <c r="AQ384" s="1">
        <v>2652.9159107650598</v>
      </c>
      <c r="AR384" s="1">
        <v>8743.7695817848999</v>
      </c>
      <c r="AS384" s="1">
        <v>1082.46643289341</v>
      </c>
      <c r="AT384">
        <v>409.66701878782601</v>
      </c>
      <c r="AU384">
        <v>14695.785850821099</v>
      </c>
      <c r="AV384" s="1">
        <v>4483.5684099474902</v>
      </c>
      <c r="AW384" s="1">
        <v>0.29316037101499998</v>
      </c>
      <c r="AX384">
        <v>8478.0778955835794</v>
      </c>
      <c r="AY384" s="1">
        <v>0.54560655470499997</v>
      </c>
      <c r="AZ384">
        <v>1403.4178927722501</v>
      </c>
      <c r="BA384">
        <v>9.2286551354999996E-2</v>
      </c>
      <c r="BB384">
        <v>1052.4914368298701</v>
      </c>
      <c r="BC384" s="1">
        <v>6.8946522920000003E-2</v>
      </c>
      <c r="BD384">
        <v>15417.5556351332</v>
      </c>
      <c r="BE384" s="1">
        <v>0.57962641800162296</v>
      </c>
      <c r="BF384">
        <v>0.23837750254772899</v>
      </c>
      <c r="BG384">
        <v>0.13540889677895299</v>
      </c>
      <c r="BH384">
        <v>3.10609185111521E-2</v>
      </c>
      <c r="BI384">
        <v>1.55262641605427E-2</v>
      </c>
    </row>
    <row r="385" spans="1:61" x14ac:dyDescent="0.35">
      <c r="A385" t="s">
        <v>1633</v>
      </c>
      <c r="B385" t="s">
        <v>1008</v>
      </c>
      <c r="C385">
        <v>29</v>
      </c>
      <c r="D385">
        <v>169.27868423847301</v>
      </c>
      <c r="E385">
        <v>4515.0580418</v>
      </c>
      <c r="F385">
        <v>3.7890773380118203E-2</v>
      </c>
      <c r="G385">
        <v>5.7902954857243998E-2</v>
      </c>
      <c r="H385">
        <v>2.7200848713609901E-3</v>
      </c>
      <c r="I385">
        <v>5.3481010360704399E-2</v>
      </c>
      <c r="J385">
        <v>0.79712110721653895</v>
      </c>
      <c r="K385">
        <v>5.2140400498451298E-2</v>
      </c>
      <c r="L385">
        <v>0.27999772658619199</v>
      </c>
      <c r="M385">
        <v>2.71656255905754E-2</v>
      </c>
      <c r="N385">
        <v>0.14570187348830099</v>
      </c>
      <c r="O385">
        <v>78195.108553168</v>
      </c>
      <c r="P385" s="1">
        <v>0.176454708324816</v>
      </c>
      <c r="Q385">
        <v>0.182396716125204</v>
      </c>
      <c r="R385">
        <v>0.64114857554997995</v>
      </c>
      <c r="S385">
        <v>31.017499999999998</v>
      </c>
      <c r="T385">
        <v>102699.94997564499</v>
      </c>
      <c r="U385" s="1">
        <v>150.292980127341</v>
      </c>
      <c r="V385">
        <v>309699.86015481298</v>
      </c>
      <c r="W385" s="1">
        <v>0.77913090875406499</v>
      </c>
      <c r="X385">
        <v>0.17611817344493899</v>
      </c>
      <c r="Y385">
        <v>4.4750917800996E-2</v>
      </c>
      <c r="Z385">
        <v>0.22086909124593501</v>
      </c>
      <c r="AA385">
        <v>309.699860154813</v>
      </c>
      <c r="AB385">
        <v>10544.811313660601</v>
      </c>
      <c r="AC385" s="1">
        <v>1017.53272669283</v>
      </c>
      <c r="AD385">
        <v>248073.38703558</v>
      </c>
      <c r="AE385" s="1" t="e">
        <v>#N/A</v>
      </c>
      <c r="AF385">
        <v>51098.05</v>
      </c>
      <c r="AG385" s="1">
        <v>94698.743648973599</v>
      </c>
      <c r="AH385" s="1">
        <v>65.115386305392093</v>
      </c>
      <c r="AI385">
        <v>32.071299294534697</v>
      </c>
      <c r="AJ385">
        <v>37.978174946213699</v>
      </c>
      <c r="AK385">
        <v>2.0819999999999999</v>
      </c>
      <c r="AL385">
        <v>1.5841750999999999</v>
      </c>
      <c r="AM385">
        <v>1.7716664499999999</v>
      </c>
      <c r="AN385">
        <v>0</v>
      </c>
      <c r="AO385" s="1">
        <v>0.77618787430109304</v>
      </c>
      <c r="AP385">
        <v>1919.5524635899801</v>
      </c>
      <c r="AQ385" s="1">
        <v>2746.9707290336501</v>
      </c>
      <c r="AR385" s="1">
        <v>8917.17128594315</v>
      </c>
      <c r="AS385" s="1">
        <v>1072.52962200656</v>
      </c>
      <c r="AT385">
        <v>421.25336967554</v>
      </c>
      <c r="AU385">
        <v>15077.477470248899</v>
      </c>
      <c r="AV385" s="1">
        <v>3983.34577067598</v>
      </c>
      <c r="AW385" s="1">
        <v>0.26047331350500003</v>
      </c>
      <c r="AX385">
        <v>9241.1504212949603</v>
      </c>
      <c r="AY385" s="1">
        <v>0.58439677782999999</v>
      </c>
      <c r="AZ385">
        <v>1435.48202281252</v>
      </c>
      <c r="BA385">
        <v>9.3593851074999998E-2</v>
      </c>
      <c r="BB385">
        <v>950.05402837369002</v>
      </c>
      <c r="BC385" s="1">
        <v>6.1536057589999998E-2</v>
      </c>
      <c r="BD385">
        <v>15610.0322431572</v>
      </c>
      <c r="BE385" s="1">
        <v>0.58074990890252898</v>
      </c>
      <c r="BF385">
        <v>0.23351122122100201</v>
      </c>
      <c r="BG385">
        <v>0.13669550246902601</v>
      </c>
      <c r="BH385">
        <v>3.1426756075704297E-2</v>
      </c>
      <c r="BI385">
        <v>1.76166113317393E-2</v>
      </c>
    </row>
    <row r="386" spans="1:61" x14ac:dyDescent="0.35">
      <c r="A386" t="s">
        <v>1634</v>
      </c>
      <c r="B386" t="s">
        <v>1009</v>
      </c>
      <c r="C386">
        <v>146.6</v>
      </c>
      <c r="D386">
        <v>10.1528584318875</v>
      </c>
      <c r="E386">
        <v>1342.5653276999999</v>
      </c>
      <c r="F386">
        <v>6.8066642765700399E-3</v>
      </c>
      <c r="G386">
        <v>9.6403951583333303E-3</v>
      </c>
      <c r="H386" t="e">
        <v>#N/A</v>
      </c>
      <c r="I386">
        <v>1.8297077894829299E-2</v>
      </c>
      <c r="J386">
        <v>0.94616312023429705</v>
      </c>
      <c r="K386">
        <v>2.7363020182232099E-2</v>
      </c>
      <c r="L386">
        <v>0.44226504261362298</v>
      </c>
      <c r="M386" t="e">
        <v>#N/A</v>
      </c>
      <c r="N386">
        <v>0.160083695597392</v>
      </c>
      <c r="O386">
        <v>64680.685123294003</v>
      </c>
      <c r="P386" s="1">
        <v>0.19196465950275901</v>
      </c>
      <c r="Q386">
        <v>0.161816400664964</v>
      </c>
      <c r="R386">
        <v>0.64621893983227696</v>
      </c>
      <c r="S386">
        <v>13.141</v>
      </c>
      <c r="T386">
        <v>84148.405009872993</v>
      </c>
      <c r="U386" s="1">
        <v>111.588903949288</v>
      </c>
      <c r="V386">
        <v>297550.87449735298</v>
      </c>
      <c r="W386" s="1">
        <v>0.77032112229703897</v>
      </c>
      <c r="X386">
        <v>7.5120293280415695E-2</v>
      </c>
      <c r="Y386">
        <v>0.154558584422545</v>
      </c>
      <c r="Z386">
        <v>0.229678877702961</v>
      </c>
      <c r="AA386">
        <v>297.55087449735299</v>
      </c>
      <c r="AB386">
        <v>8083.5109112077798</v>
      </c>
      <c r="AC386" s="1">
        <v>601.31965157574496</v>
      </c>
      <c r="AD386">
        <v>233454.68636988499</v>
      </c>
      <c r="AE386" s="1" t="e">
        <v>#N/A</v>
      </c>
      <c r="AF386">
        <v>43657.224999999999</v>
      </c>
      <c r="AG386" s="1">
        <v>70108.133874696796</v>
      </c>
      <c r="AH386" s="1">
        <v>32.0294518334561</v>
      </c>
      <c r="AI386">
        <v>21.072518305745</v>
      </c>
      <c r="AJ386">
        <v>22.987787386783499</v>
      </c>
      <c r="AK386">
        <v>1.0825</v>
      </c>
      <c r="AL386">
        <v>0.54200835000000003</v>
      </c>
      <c r="AM386">
        <v>0.76827524999999997</v>
      </c>
      <c r="AN386">
        <v>1304.2460631799599</v>
      </c>
      <c r="AO386" s="1">
        <v>1.1471178002668301</v>
      </c>
      <c r="AP386">
        <v>2024.8689079485</v>
      </c>
      <c r="AQ386" s="1">
        <v>3384.7829684880498</v>
      </c>
      <c r="AR386" s="1">
        <v>8485.0069114514899</v>
      </c>
      <c r="AS386" s="1">
        <v>897.83716085101105</v>
      </c>
      <c r="AT386">
        <v>406.402016569208</v>
      </c>
      <c r="AU386">
        <v>15198.897965308301</v>
      </c>
      <c r="AV386" s="1">
        <v>7090.4896802334297</v>
      </c>
      <c r="AW386" s="1">
        <v>0.427155594955</v>
      </c>
      <c r="AX386">
        <v>7186.4917987159197</v>
      </c>
      <c r="AY386" s="1">
        <v>0.41352931056999997</v>
      </c>
      <c r="AZ386">
        <v>1355.9992580958899</v>
      </c>
      <c r="BA386" s="1">
        <v>8.0218765885000001E-2</v>
      </c>
      <c r="BB386">
        <v>1352.77053222836</v>
      </c>
      <c r="BC386" s="1">
        <v>7.909632858E-2</v>
      </c>
      <c r="BD386">
        <v>16985.751269273602</v>
      </c>
      <c r="BE386" s="1">
        <v>0.54372682513748605</v>
      </c>
      <c r="BF386">
        <v>0.24239521981967599</v>
      </c>
      <c r="BG386">
        <v>0.14306360975687499</v>
      </c>
      <c r="BH386">
        <v>4.5642135048222697E-2</v>
      </c>
      <c r="BI386">
        <v>2.5172210237740501E-2</v>
      </c>
    </row>
    <row r="387" spans="1:61" x14ac:dyDescent="0.35">
      <c r="A387" t="s">
        <v>1635</v>
      </c>
      <c r="B387" t="s">
        <v>1010</v>
      </c>
      <c r="C387">
        <v>76.55</v>
      </c>
      <c r="D387">
        <v>35.141353158130599</v>
      </c>
      <c r="E387">
        <v>2369.5003575000001</v>
      </c>
      <c r="F387">
        <v>1.3629111220295E-2</v>
      </c>
      <c r="G387">
        <v>1.86433171021489E-2</v>
      </c>
      <c r="H387">
        <v>5.6960136252813404E-3</v>
      </c>
      <c r="I387">
        <v>3.6368819283776999E-2</v>
      </c>
      <c r="J387">
        <v>0.88401178518317303</v>
      </c>
      <c r="K387">
        <v>4.8349264732901902E-2</v>
      </c>
      <c r="L387">
        <v>0.42761382383568702</v>
      </c>
      <c r="M387">
        <v>1.3109970913473599E-2</v>
      </c>
      <c r="N387">
        <v>0.16179608960681299</v>
      </c>
      <c r="O387">
        <v>68814.395377658497</v>
      </c>
      <c r="P387" s="1">
        <v>0.18671290336236199</v>
      </c>
      <c r="Q387">
        <v>0.16896875488331001</v>
      </c>
      <c r="R387">
        <v>0.64431834175432801</v>
      </c>
      <c r="S387">
        <v>17.042000000000002</v>
      </c>
      <c r="T387">
        <v>93045.265553074001</v>
      </c>
      <c r="U387" s="1">
        <v>144.88623052476001</v>
      </c>
      <c r="V387">
        <v>271418.72753272502</v>
      </c>
      <c r="W387" s="1">
        <v>0.77667703789601905</v>
      </c>
      <c r="X387">
        <v>0.13240820573373999</v>
      </c>
      <c r="Y387">
        <v>9.0914756370241004E-2</v>
      </c>
      <c r="Z387">
        <v>0.223322962103981</v>
      </c>
      <c r="AA387">
        <v>271.41872753272497</v>
      </c>
      <c r="AB387">
        <v>7144.8743180866604</v>
      </c>
      <c r="AC387" s="1">
        <v>708.23951456662803</v>
      </c>
      <c r="AD387">
        <v>199972.45095955901</v>
      </c>
      <c r="AE387" s="1" t="e">
        <v>#N/A</v>
      </c>
      <c r="AF387">
        <v>44296.074999999997</v>
      </c>
      <c r="AG387" s="1">
        <v>72749.627866798794</v>
      </c>
      <c r="AH387" s="1">
        <v>39.551279271546001</v>
      </c>
      <c r="AI387">
        <v>24.412297508717099</v>
      </c>
      <c r="AJ387">
        <v>27.533098237241799</v>
      </c>
      <c r="AK387">
        <v>1.841</v>
      </c>
      <c r="AL387">
        <v>1.4589021</v>
      </c>
      <c r="AM387">
        <v>1.6996431999999999</v>
      </c>
      <c r="AN387">
        <v>1055.97837928648</v>
      </c>
      <c r="AO387" s="1">
        <v>1.0603358584248199</v>
      </c>
      <c r="AP387">
        <v>1705.8667086686301</v>
      </c>
      <c r="AQ387" s="1">
        <v>2680.15597903056</v>
      </c>
      <c r="AR387" s="1">
        <v>8209.90256699559</v>
      </c>
      <c r="AS387" s="1">
        <v>998.26496567747097</v>
      </c>
      <c r="AT387">
        <v>366.06047219090999</v>
      </c>
      <c r="AU387">
        <v>13960.250692563201</v>
      </c>
      <c r="AV387" s="1">
        <v>5872.8544102073201</v>
      </c>
      <c r="AW387" s="1">
        <v>0.38841369403999998</v>
      </c>
      <c r="AX387">
        <v>6934.1717462282004</v>
      </c>
      <c r="AY387" s="1">
        <v>0.44715850592</v>
      </c>
      <c r="AZ387">
        <v>1212.3627762505901</v>
      </c>
      <c r="BA387">
        <v>7.9303567275E-2</v>
      </c>
      <c r="BB387">
        <v>1301.96757001939</v>
      </c>
      <c r="BC387" s="1">
        <v>8.5124232765000002E-2</v>
      </c>
      <c r="BD387">
        <v>15321.356502705499</v>
      </c>
      <c r="BE387" s="1">
        <v>0.549511616670322</v>
      </c>
      <c r="BF387">
        <v>0.22914152000225799</v>
      </c>
      <c r="BG387">
        <v>0.16994100563259301</v>
      </c>
      <c r="BH387">
        <v>3.3587012397683497E-2</v>
      </c>
      <c r="BI387">
        <v>1.7818845297143199E-2</v>
      </c>
    </row>
    <row r="388" spans="1:61" x14ac:dyDescent="0.35">
      <c r="A388" t="s">
        <v>1636</v>
      </c>
      <c r="B388" t="s">
        <v>1011</v>
      </c>
      <c r="C388">
        <v>90.05</v>
      </c>
      <c r="D388">
        <v>11.7791499561528</v>
      </c>
      <c r="E388">
        <v>906.79242569999997</v>
      </c>
      <c r="F388" t="e">
        <v>#N/A</v>
      </c>
      <c r="G388">
        <v>1.9324098588628501E-2</v>
      </c>
      <c r="H388" t="e">
        <v>#N/A</v>
      </c>
      <c r="I388">
        <v>6.5509430242188998E-2</v>
      </c>
      <c r="J388">
        <v>0.89151672629778</v>
      </c>
      <c r="K388">
        <v>3.1696046841215797E-2</v>
      </c>
      <c r="L388">
        <v>0.36482985549949698</v>
      </c>
      <c r="M388">
        <v>1.9420723996426598E-2</v>
      </c>
      <c r="N388">
        <v>0.143804775926445</v>
      </c>
      <c r="O388">
        <v>65370.076338808998</v>
      </c>
      <c r="P388" s="1">
        <v>0.22529190788999501</v>
      </c>
      <c r="Q388">
        <v>0.15689374651497301</v>
      </c>
      <c r="R388">
        <v>0.61781434559503201</v>
      </c>
      <c r="S388">
        <v>9.5210000000000008</v>
      </c>
      <c r="T388">
        <v>81745.439369043495</v>
      </c>
      <c r="U388" s="1">
        <v>100.14750817322501</v>
      </c>
      <c r="V388">
        <v>305412.305463586</v>
      </c>
      <c r="W388" s="1">
        <v>0.747261186133099</v>
      </c>
      <c r="X388">
        <v>6.2201463421647299E-2</v>
      </c>
      <c r="Y388">
        <v>0.190537350445253</v>
      </c>
      <c r="Z388">
        <v>0.252738813866901</v>
      </c>
      <c r="AA388">
        <v>305.41230546358599</v>
      </c>
      <c r="AB388">
        <v>8008.6659100390298</v>
      </c>
      <c r="AC388" s="1">
        <v>644.89826385973299</v>
      </c>
      <c r="AD388">
        <v>237176.168933254</v>
      </c>
      <c r="AE388" s="1" t="e">
        <v>#N/A</v>
      </c>
      <c r="AF388">
        <v>43044.85</v>
      </c>
      <c r="AG388" s="1">
        <v>69899.683464304704</v>
      </c>
      <c r="AH388" s="1">
        <v>40.859071012582298</v>
      </c>
      <c r="AI388">
        <v>21.6755756132941</v>
      </c>
      <c r="AJ388">
        <v>28.305622740807198</v>
      </c>
      <c r="AK388">
        <v>2.2690000000000001</v>
      </c>
      <c r="AL388">
        <v>1.2857019999999999</v>
      </c>
      <c r="AM388">
        <v>1.91962605</v>
      </c>
      <c r="AN388">
        <v>1998.0744677218499</v>
      </c>
      <c r="AO388" s="1">
        <v>1.3849867322999101</v>
      </c>
      <c r="AP388">
        <v>2328.9647693889201</v>
      </c>
      <c r="AQ388" s="1">
        <v>3272.02050036227</v>
      </c>
      <c r="AR388" s="1">
        <v>8788.3888521834797</v>
      </c>
      <c r="AS388" s="1">
        <v>930.163425352903</v>
      </c>
      <c r="AT388">
        <v>369.755742267431</v>
      </c>
      <c r="AU388">
        <v>15689.293289555</v>
      </c>
      <c r="AV388" s="1">
        <v>7223.8092577076404</v>
      </c>
      <c r="AW388" s="1">
        <v>0.39655701045000002</v>
      </c>
      <c r="AX388">
        <v>8287.0945125744202</v>
      </c>
      <c r="AY388" s="1">
        <v>0.44461674417500002</v>
      </c>
      <c r="AZ388">
        <v>1680.97975611432</v>
      </c>
      <c r="BA388">
        <v>9.2000716095000004E-2</v>
      </c>
      <c r="BB388">
        <v>1228.0329871430099</v>
      </c>
      <c r="BC388" s="1">
        <v>6.6825529255000002E-2</v>
      </c>
      <c r="BD388">
        <v>18419.9165135394</v>
      </c>
      <c r="BE388" s="1">
        <v>0.54768772061877702</v>
      </c>
      <c r="BF388">
        <v>0.236060858649001</v>
      </c>
      <c r="BG388">
        <v>0.158234380066028</v>
      </c>
      <c r="BH388">
        <v>4.1684076001074703E-2</v>
      </c>
      <c r="BI388">
        <v>1.6332964665119298E-2</v>
      </c>
    </row>
    <row r="389" spans="1:61" x14ac:dyDescent="0.35">
      <c r="A389" t="s">
        <v>1637</v>
      </c>
      <c r="B389" t="s">
        <v>1012</v>
      </c>
      <c r="C389">
        <v>140.6</v>
      </c>
      <c r="D389">
        <v>11.4639883300415</v>
      </c>
      <c r="E389">
        <v>1509.91456425</v>
      </c>
      <c r="F389">
        <v>6.8066642765700399E-3</v>
      </c>
      <c r="G389">
        <v>9.2737672876118497E-3</v>
      </c>
      <c r="H389" t="e">
        <v>#N/A</v>
      </c>
      <c r="I389">
        <v>1.7024475875415099E-2</v>
      </c>
      <c r="J389">
        <v>0.94367926515671297</v>
      </c>
      <c r="K389">
        <v>2.8885966214259901E-2</v>
      </c>
      <c r="L389">
        <v>0.39959677989374998</v>
      </c>
      <c r="M389">
        <v>5.9119366757044304E-3</v>
      </c>
      <c r="N389">
        <v>0.15314941606709401</v>
      </c>
      <c r="O389">
        <v>65740.700394874497</v>
      </c>
      <c r="P389" s="1">
        <v>0.186089937704184</v>
      </c>
      <c r="Q389">
        <v>0.16992138717217301</v>
      </c>
      <c r="R389">
        <v>0.643988675123643</v>
      </c>
      <c r="S389">
        <v>13.993</v>
      </c>
      <c r="T389">
        <v>85834.583724850498</v>
      </c>
      <c r="U389" s="1">
        <v>114.436543246624</v>
      </c>
      <c r="V389">
        <v>265495.62344545301</v>
      </c>
      <c r="W389" s="1">
        <v>0.81483134056786699</v>
      </c>
      <c r="X389">
        <v>7.7637697870752406E-2</v>
      </c>
      <c r="Y389">
        <v>0.10753096156138101</v>
      </c>
      <c r="Z389">
        <v>0.18516865943213301</v>
      </c>
      <c r="AA389">
        <v>265.49562344545302</v>
      </c>
      <c r="AB389">
        <v>6233.2607361733799</v>
      </c>
      <c r="AC389" s="1">
        <v>597.29950163432602</v>
      </c>
      <c r="AD389">
        <v>205738.35689755101</v>
      </c>
      <c r="AE389" s="1" t="e">
        <v>#N/A</v>
      </c>
      <c r="AF389">
        <v>44624.425000000003</v>
      </c>
      <c r="AG389" s="1">
        <v>72897.536761031093</v>
      </c>
      <c r="AH389" s="1">
        <v>32.502155191833403</v>
      </c>
      <c r="AI389">
        <v>20.831898549150701</v>
      </c>
      <c r="AJ389">
        <v>22.0241418976765</v>
      </c>
      <c r="AK389">
        <v>1.5780000000000001</v>
      </c>
      <c r="AL389">
        <v>0.79169489999999998</v>
      </c>
      <c r="AM389">
        <v>1.1805569499999999</v>
      </c>
      <c r="AN389">
        <v>1692.7476401706799</v>
      </c>
      <c r="AO389" s="1">
        <v>1.19733085451287</v>
      </c>
      <c r="AP389">
        <v>1883.11843602402</v>
      </c>
      <c r="AQ389" s="1">
        <v>3025.95851862366</v>
      </c>
      <c r="AR389" s="1">
        <v>8190.9545357999104</v>
      </c>
      <c r="AS389" s="1">
        <v>884.86072831617696</v>
      </c>
      <c r="AT389">
        <v>450.13845686313601</v>
      </c>
      <c r="AU389">
        <v>14435.0306756269</v>
      </c>
      <c r="AV389" s="1">
        <v>6813.1241349249003</v>
      </c>
      <c r="AW389" s="1">
        <v>0.42714682799499998</v>
      </c>
      <c r="AX389">
        <v>6724.0118335228099</v>
      </c>
      <c r="AY389" s="1">
        <v>0.41661541654000001</v>
      </c>
      <c r="AZ389">
        <v>1259.96326110786</v>
      </c>
      <c r="BA389">
        <v>7.8276282200000005E-2</v>
      </c>
      <c r="BB389">
        <v>1260.3138471576599</v>
      </c>
      <c r="BC389" s="1">
        <v>7.7961473264999998E-2</v>
      </c>
      <c r="BD389">
        <v>16057.413076713199</v>
      </c>
      <c r="BE389" s="1">
        <v>0.54834810220771002</v>
      </c>
      <c r="BF389">
        <v>0.239322575688481</v>
      </c>
      <c r="BG389">
        <v>0.14195658023618599</v>
      </c>
      <c r="BH389">
        <v>4.4798358195511603E-2</v>
      </c>
      <c r="BI389">
        <v>2.55743836721113E-2</v>
      </c>
    </row>
    <row r="390" spans="1:61" x14ac:dyDescent="0.35">
      <c r="A390" t="s">
        <v>1638</v>
      </c>
      <c r="B390" t="s">
        <v>1013</v>
      </c>
      <c r="C390">
        <v>31.35</v>
      </c>
      <c r="D390">
        <v>155.02132282825301</v>
      </c>
      <c r="E390">
        <v>4313.6527748999997</v>
      </c>
      <c r="F390">
        <v>4.6517729237376002E-2</v>
      </c>
      <c r="G390">
        <v>0.113304467951506</v>
      </c>
      <c r="H390">
        <v>2.5714672829623402E-3</v>
      </c>
      <c r="I390">
        <v>9.2379703325250598E-2</v>
      </c>
      <c r="J390">
        <v>0.67711261795067001</v>
      </c>
      <c r="K390">
        <v>6.9141973233082202E-2</v>
      </c>
      <c r="L390">
        <v>0.47292492603569097</v>
      </c>
      <c r="M390">
        <v>5.17240326644864E-2</v>
      </c>
      <c r="N390">
        <v>0.161586335431604</v>
      </c>
      <c r="O390">
        <v>73898.446203051004</v>
      </c>
      <c r="P390" s="1">
        <v>0.19831299440772199</v>
      </c>
      <c r="Q390">
        <v>0.177457237305222</v>
      </c>
      <c r="R390">
        <v>0.62422976828705601</v>
      </c>
      <c r="S390">
        <v>31.911000000000001</v>
      </c>
      <c r="T390">
        <v>98746.270310568507</v>
      </c>
      <c r="U390" s="1">
        <v>138.91100074893399</v>
      </c>
      <c r="V390">
        <v>269627.94732013001</v>
      </c>
      <c r="W390" s="1">
        <v>0.741923403068111</v>
      </c>
      <c r="X390">
        <v>0.21350839796368801</v>
      </c>
      <c r="Y390">
        <v>4.45681989682018E-2</v>
      </c>
      <c r="Z390">
        <v>0.258076596931889</v>
      </c>
      <c r="AA390">
        <v>269.62794732012998</v>
      </c>
      <c r="AB390">
        <v>9144.4739228639301</v>
      </c>
      <c r="AC390" s="1">
        <v>896.27511181513</v>
      </c>
      <c r="AD390">
        <v>202815.433485974</v>
      </c>
      <c r="AE390" s="1" t="e">
        <v>#N/A</v>
      </c>
      <c r="AF390">
        <v>44303.85</v>
      </c>
      <c r="AG390" s="1">
        <v>73642.340497060301</v>
      </c>
      <c r="AH390" s="1">
        <v>59.982487392975102</v>
      </c>
      <c r="AI390">
        <v>30.694889833280499</v>
      </c>
      <c r="AJ390">
        <v>38.705043707355401</v>
      </c>
      <c r="AK390">
        <v>1.8514999999999999</v>
      </c>
      <c r="AL390">
        <v>1.2132899500000001</v>
      </c>
      <c r="AM390">
        <v>1.5043233</v>
      </c>
      <c r="AN390">
        <v>270.88001305028399</v>
      </c>
      <c r="AO390" s="1">
        <v>0.94558424571857402</v>
      </c>
      <c r="AP390">
        <v>1823.0716053615799</v>
      </c>
      <c r="AQ390" s="1">
        <v>2705.8116835875899</v>
      </c>
      <c r="AR390" s="1">
        <v>8676.5900680604791</v>
      </c>
      <c r="AS390" s="1">
        <v>1038.02660059647</v>
      </c>
      <c r="AT390">
        <v>442.44705874292998</v>
      </c>
      <c r="AU390">
        <v>14685.947016349</v>
      </c>
      <c r="AV390" s="1">
        <v>4968.8255877338497</v>
      </c>
      <c r="AW390" s="1">
        <v>0.31894730850000003</v>
      </c>
      <c r="AX390">
        <v>8209.5654407456605</v>
      </c>
      <c r="AY390" s="1">
        <v>0.50804147143</v>
      </c>
      <c r="AZ390">
        <v>1179.02865654933</v>
      </c>
      <c r="BA390">
        <v>7.4812274649999996E-2</v>
      </c>
      <c r="BB390">
        <v>1550.8990445470799</v>
      </c>
      <c r="BC390" s="1">
        <v>9.8198945410000002E-2</v>
      </c>
      <c r="BD390">
        <v>15908.3187295759</v>
      </c>
      <c r="BE390" s="1">
        <v>0.58218723944232498</v>
      </c>
      <c r="BF390">
        <v>0.23374600414201799</v>
      </c>
      <c r="BG390">
        <v>0.135364278565794</v>
      </c>
      <c r="BH390">
        <v>3.0846973760364899E-2</v>
      </c>
      <c r="BI390">
        <v>1.7855504089497699E-2</v>
      </c>
    </row>
    <row r="391" spans="1:61" x14ac:dyDescent="0.35">
      <c r="A391" t="s">
        <v>1639</v>
      </c>
      <c r="B391" t="s">
        <v>1014</v>
      </c>
      <c r="C391">
        <v>85.85</v>
      </c>
      <c r="D391">
        <v>11.210772163672701</v>
      </c>
      <c r="E391">
        <v>916.94986385000004</v>
      </c>
      <c r="F391" t="e">
        <v>#N/A</v>
      </c>
      <c r="G391">
        <v>1.03611147054806E-2</v>
      </c>
      <c r="H391" t="e">
        <v>#N/A</v>
      </c>
      <c r="I391">
        <v>2.07751677073055E-2</v>
      </c>
      <c r="J391">
        <v>0.94852340136409796</v>
      </c>
      <c r="K391">
        <v>2.6919008639837101E-2</v>
      </c>
      <c r="L391">
        <v>0.46086932578008399</v>
      </c>
      <c r="M391" t="e">
        <v>#N/A</v>
      </c>
      <c r="N391">
        <v>0.15126697653043999</v>
      </c>
      <c r="O391">
        <v>61602.119130792002</v>
      </c>
      <c r="P391" s="1">
        <v>0.227426140760663</v>
      </c>
      <c r="Q391">
        <v>0.16613637793210201</v>
      </c>
      <c r="R391">
        <v>0.60643748130723596</v>
      </c>
      <c r="S391">
        <v>10.291499999999999</v>
      </c>
      <c r="T391">
        <v>77952.895057924499</v>
      </c>
      <c r="U391" s="1">
        <v>96.820652974078698</v>
      </c>
      <c r="V391">
        <v>243032.13035972201</v>
      </c>
      <c r="W391" s="1">
        <v>0.80354636237312804</v>
      </c>
      <c r="X391">
        <v>6.1537485140641203E-2</v>
      </c>
      <c r="Y391">
        <v>0.13491615248623101</v>
      </c>
      <c r="Z391">
        <v>0.19645363762687201</v>
      </c>
      <c r="AA391">
        <v>243.032130359722</v>
      </c>
      <c r="AB391">
        <v>6220.1217277639798</v>
      </c>
      <c r="AC391" s="1">
        <v>561.600342258301</v>
      </c>
      <c r="AD391">
        <v>180858.735559355</v>
      </c>
      <c r="AE391" s="1" t="e">
        <v>#N/A</v>
      </c>
      <c r="AF391">
        <v>40673.75</v>
      </c>
      <c r="AG391" s="1">
        <v>63966.431717847699</v>
      </c>
      <c r="AH391" s="1">
        <v>32.081016505404001</v>
      </c>
      <c r="AI391">
        <v>21.8684092634536</v>
      </c>
      <c r="AJ391">
        <v>22.734128528536701</v>
      </c>
      <c r="AK391">
        <v>1.772</v>
      </c>
      <c r="AL391">
        <v>0.85279780000000005</v>
      </c>
      <c r="AM391">
        <v>1.2217556000000001</v>
      </c>
      <c r="AN391">
        <v>1008.31001732281</v>
      </c>
      <c r="AO391">
        <v>1.20847283675276</v>
      </c>
      <c r="AP391">
        <v>2054.29863135811</v>
      </c>
      <c r="AQ391" s="1">
        <v>3225.2474347891398</v>
      </c>
      <c r="AR391" s="1">
        <v>8810.6946972817095</v>
      </c>
      <c r="AS391" s="1">
        <v>1002.48393257388</v>
      </c>
      <c r="AT391" s="1">
        <v>595.98027558895706</v>
      </c>
      <c r="AU391">
        <v>15688.7049715918</v>
      </c>
      <c r="AV391" s="1">
        <v>9020.3543757791394</v>
      </c>
      <c r="AW391" s="1">
        <v>0.51557515349500005</v>
      </c>
      <c r="AX391">
        <v>5613.0912922504303</v>
      </c>
      <c r="AY391" s="1">
        <v>0.31576982737999998</v>
      </c>
      <c r="AZ391">
        <v>1339.1601498592399</v>
      </c>
      <c r="BA391">
        <v>7.6019407920000004E-2</v>
      </c>
      <c r="BB391">
        <v>1652.7066233565099</v>
      </c>
      <c r="BC391" s="1">
        <v>9.2635611199999995E-2</v>
      </c>
      <c r="BD391">
        <v>17625.3124412453</v>
      </c>
      <c r="BE391" s="1">
        <v>0.53891991050837096</v>
      </c>
      <c r="BF391">
        <v>0.242909878711313</v>
      </c>
      <c r="BG391">
        <v>0.15831861858836399</v>
      </c>
      <c r="BH391">
        <v>4.1766984048965103E-2</v>
      </c>
      <c r="BI391">
        <v>1.8084608142986801E-2</v>
      </c>
    </row>
    <row r="392" spans="1:61" x14ac:dyDescent="0.35">
      <c r="A392" t="s">
        <v>1640</v>
      </c>
      <c r="B392" t="s">
        <v>1015</v>
      </c>
      <c r="C392">
        <v>102.5</v>
      </c>
      <c r="D392">
        <v>13.109032860462399</v>
      </c>
      <c r="E392">
        <v>1229.5943503999999</v>
      </c>
      <c r="F392" t="e">
        <v>#N/A</v>
      </c>
      <c r="G392">
        <v>1.0907328219738201E-2</v>
      </c>
      <c r="H392" t="e">
        <v>#N/A</v>
      </c>
      <c r="I392">
        <v>3.7199975866593897E-2</v>
      </c>
      <c r="J392">
        <v>0.92209710390092703</v>
      </c>
      <c r="K392">
        <v>3.0540805222624302E-2</v>
      </c>
      <c r="L392">
        <v>0.309870744014624</v>
      </c>
      <c r="M392">
        <v>5.9119366757044304E-3</v>
      </c>
      <c r="N392">
        <v>0.139906776926918</v>
      </c>
      <c r="O392">
        <v>67253.632397003501</v>
      </c>
      <c r="P392" s="1">
        <v>0.18014140424017799</v>
      </c>
      <c r="Q392">
        <v>0.16992595866944299</v>
      </c>
      <c r="R392">
        <v>0.64993263709037796</v>
      </c>
      <c r="S392">
        <v>10.691000000000001</v>
      </c>
      <c r="T392">
        <v>82764.112554688996</v>
      </c>
      <c r="U392" s="1">
        <v>120.801414318033</v>
      </c>
      <c r="V392">
        <v>277875.69929102599</v>
      </c>
      <c r="W392" s="1">
        <v>0.82067473267092494</v>
      </c>
      <c r="X392">
        <v>7.1450389201121303E-2</v>
      </c>
      <c r="Y392">
        <v>0.107874878127954</v>
      </c>
      <c r="Z392">
        <v>0.179325267329075</v>
      </c>
      <c r="AA392">
        <v>277.87569929102602</v>
      </c>
      <c r="AB392">
        <v>6512.2409697274798</v>
      </c>
      <c r="AC392" s="1">
        <v>661.61150278228604</v>
      </c>
      <c r="AD392">
        <v>223907.47339175799</v>
      </c>
      <c r="AE392" s="1" t="e">
        <v>#N/A</v>
      </c>
      <c r="AF392">
        <v>47667.45</v>
      </c>
      <c r="AG392" s="1">
        <v>77925.799909085894</v>
      </c>
      <c r="AH392" s="1">
        <v>34.250792101095499</v>
      </c>
      <c r="AI392">
        <v>21.4702310066838</v>
      </c>
      <c r="AJ392">
        <v>23.2048572858074</v>
      </c>
      <c r="AK392">
        <v>1.7130000000000001</v>
      </c>
      <c r="AL392">
        <v>0.94181910000000002</v>
      </c>
      <c r="AM392">
        <v>1.3321116500000001</v>
      </c>
      <c r="AN392">
        <v>1700.16549624906</v>
      </c>
      <c r="AO392" s="1">
        <v>1.0917060878188001</v>
      </c>
      <c r="AP392">
        <v>1981.8553023981899</v>
      </c>
      <c r="AQ392" s="1">
        <v>2936.9561482620102</v>
      </c>
      <c r="AR392" s="1">
        <v>8392.7663284651098</v>
      </c>
      <c r="AS392" s="1">
        <v>868.48599105869505</v>
      </c>
      <c r="AT392">
        <v>409.516639777031</v>
      </c>
      <c r="AU392">
        <v>14589.580409961</v>
      </c>
      <c r="AV392" s="1">
        <v>6773.8653832064201</v>
      </c>
      <c r="AW392" s="1">
        <v>0.41394383405500002</v>
      </c>
      <c r="AX392">
        <v>7166.3980585597701</v>
      </c>
      <c r="AY392" s="1">
        <v>0.43620604003500002</v>
      </c>
      <c r="AZ392">
        <v>1392.75505760742</v>
      </c>
      <c r="BA392">
        <v>8.4522415599999998E-2</v>
      </c>
      <c r="BB392">
        <v>1064.9826198768401</v>
      </c>
      <c r="BC392" s="1">
        <v>6.5327710304999995E-2</v>
      </c>
      <c r="BD392">
        <v>16398.001119250501</v>
      </c>
      <c r="BE392" s="1">
        <v>0.551690175557772</v>
      </c>
      <c r="BF392">
        <v>0.245104248741016</v>
      </c>
      <c r="BG392">
        <v>0.137616534066962</v>
      </c>
      <c r="BH392">
        <v>3.96785658627202E-2</v>
      </c>
      <c r="BI392">
        <v>2.5910475771529599E-2</v>
      </c>
    </row>
    <row r="393" spans="1:61" x14ac:dyDescent="0.35">
      <c r="A393" t="s">
        <v>1641</v>
      </c>
      <c r="B393" t="s">
        <v>1016</v>
      </c>
      <c r="C393">
        <v>14.15</v>
      </c>
      <c r="D393">
        <v>251.90933245615301</v>
      </c>
      <c r="E393">
        <v>2404.6652756499998</v>
      </c>
      <c r="F393">
        <v>4.7417261151574096E-3</v>
      </c>
      <c r="G393">
        <v>0.26704213627727602</v>
      </c>
      <c r="H393" t="e">
        <v>#N/A</v>
      </c>
      <c r="I393">
        <v>0.13498303664797401</v>
      </c>
      <c r="J393">
        <v>0.51131277787751395</v>
      </c>
      <c r="K393">
        <v>0.13224851120560299</v>
      </c>
      <c r="L393">
        <v>0.98771302112214998</v>
      </c>
      <c r="M393">
        <v>5.0775213048126697E-2</v>
      </c>
      <c r="N393">
        <v>0.203517274235747</v>
      </c>
      <c r="O393">
        <v>66232.096760529006</v>
      </c>
      <c r="P393" s="1">
        <v>0.238351289713191</v>
      </c>
      <c r="Q393">
        <v>0.192863638740154</v>
      </c>
      <c r="R393">
        <v>0.56878507154665503</v>
      </c>
      <c r="S393">
        <v>26.126000000000001</v>
      </c>
      <c r="T393">
        <v>87269.359534864998</v>
      </c>
      <c r="U393" s="1">
        <v>95.848342404765106</v>
      </c>
      <c r="V393">
        <v>147229.881656557</v>
      </c>
      <c r="W393" s="1">
        <v>0.66648963258378002</v>
      </c>
      <c r="X393">
        <v>0.24805390304447</v>
      </c>
      <c r="Y393">
        <v>8.5456464371750598E-2</v>
      </c>
      <c r="Z393">
        <v>0.33351036741621998</v>
      </c>
      <c r="AA393">
        <v>147.22988165655701</v>
      </c>
      <c r="AB393">
        <v>4973.1066499015296</v>
      </c>
      <c r="AC393" s="1">
        <v>512.183074926411</v>
      </c>
      <c r="AD393">
        <v>88167.464272737794</v>
      </c>
      <c r="AE393" s="1" t="e">
        <v>#N/A</v>
      </c>
      <c r="AF393">
        <v>31396.224999999999</v>
      </c>
      <c r="AG393" s="1">
        <v>46283.907357704302</v>
      </c>
      <c r="AH393" s="1">
        <v>53.319212453373801</v>
      </c>
      <c r="AI393">
        <v>29.538782040473301</v>
      </c>
      <c r="AJ393">
        <v>37.163994570741004</v>
      </c>
      <c r="AK393">
        <v>2.6004999999999998</v>
      </c>
      <c r="AL393">
        <v>1.95682445</v>
      </c>
      <c r="AM393">
        <v>2.3770954</v>
      </c>
      <c r="AN393">
        <v>7.1053212906563204E-2</v>
      </c>
      <c r="AO393">
        <v>1.03980937731987</v>
      </c>
      <c r="AP393">
        <v>2754.7125030776001</v>
      </c>
      <c r="AQ393" s="1">
        <v>4382.36512100235</v>
      </c>
      <c r="AR393" s="1">
        <v>10317.1161955439</v>
      </c>
      <c r="AS393" s="1">
        <v>1266.2819509899</v>
      </c>
      <c r="AT393">
        <v>525.26461626209095</v>
      </c>
      <c r="AU393">
        <v>19245.740386875801</v>
      </c>
      <c r="AV393" s="1">
        <v>11350.146760894801</v>
      </c>
      <c r="AW393" s="1">
        <v>0.54092843763999998</v>
      </c>
      <c r="AX393">
        <v>4285.0454367758202</v>
      </c>
      <c r="AY393" s="1">
        <v>0.20041063677500001</v>
      </c>
      <c r="AZ393">
        <v>1077.8517750420699</v>
      </c>
      <c r="BA393">
        <v>4.9396818189999997E-2</v>
      </c>
      <c r="BB393">
        <v>4429.5998408345304</v>
      </c>
      <c r="BC393" s="1">
        <v>0.20926410738500001</v>
      </c>
      <c r="BD393">
        <v>21142.6438135473</v>
      </c>
      <c r="BE393" s="1">
        <v>0.53921356137887699</v>
      </c>
      <c r="BF393">
        <v>0.24251106769706501</v>
      </c>
      <c r="BG393">
        <v>0.16798551267852799</v>
      </c>
      <c r="BH393">
        <v>3.6020558146862898E-2</v>
      </c>
      <c r="BI393">
        <v>1.42693000986673E-2</v>
      </c>
    </row>
    <row r="394" spans="1:61" x14ac:dyDescent="0.35">
      <c r="A394" t="s">
        <v>1923</v>
      </c>
      <c r="B394" t="s">
        <v>1017</v>
      </c>
      <c r="C394">
        <v>31.55</v>
      </c>
      <c r="D394">
        <v>224.39200920115101</v>
      </c>
      <c r="E394">
        <v>6109.7327452500003</v>
      </c>
      <c r="F394">
        <v>4.3414569177450499E-2</v>
      </c>
      <c r="G394">
        <v>0.26673736832205602</v>
      </c>
      <c r="H394">
        <v>2.18007664904654E-3</v>
      </c>
      <c r="I394">
        <v>0.12326516616481301</v>
      </c>
      <c r="J394">
        <v>0.47462670179780397</v>
      </c>
      <c r="K394">
        <v>9.0447589708742004E-2</v>
      </c>
      <c r="L394">
        <v>0.65611719747397601</v>
      </c>
      <c r="M394">
        <v>8.6423342166949399E-2</v>
      </c>
      <c r="N394">
        <v>0.17874875638315599</v>
      </c>
      <c r="O394">
        <v>73486.310666416495</v>
      </c>
      <c r="P394" s="1">
        <v>0.22790995670011299</v>
      </c>
      <c r="Q394">
        <v>0.17044229388307799</v>
      </c>
      <c r="R394">
        <v>0.60164774941680799</v>
      </c>
      <c r="S394">
        <v>42.358499999999999</v>
      </c>
      <c r="T394">
        <v>104064.74401661</v>
      </c>
      <c r="U394" s="1">
        <v>143.33154884932301</v>
      </c>
      <c r="V394">
        <v>245693.52312526701</v>
      </c>
      <c r="W394" s="1">
        <v>0.72679263173951802</v>
      </c>
      <c r="X394">
        <v>0.22661337903202999</v>
      </c>
      <c r="Y394">
        <v>4.6593989228451899E-2</v>
      </c>
      <c r="Z394">
        <v>0.27320736826048198</v>
      </c>
      <c r="AA394">
        <v>245.69352312526701</v>
      </c>
      <c r="AB394">
        <v>8340.1084997214002</v>
      </c>
      <c r="AC394" s="1">
        <v>814.22755171879101</v>
      </c>
      <c r="AD394">
        <v>170848.56434513399</v>
      </c>
      <c r="AE394" s="1" t="e">
        <v>#N/A</v>
      </c>
      <c r="AF394">
        <v>41135.974999999999</v>
      </c>
      <c r="AG394" s="1">
        <v>63715.498842983499</v>
      </c>
      <c r="AH394" s="1">
        <v>63.227982587735902</v>
      </c>
      <c r="AI394">
        <v>30.200409431984401</v>
      </c>
      <c r="AJ394">
        <v>39.596904034373999</v>
      </c>
      <c r="AK394">
        <v>1.6585000000000001</v>
      </c>
      <c r="AL394">
        <v>1.0576492500000001</v>
      </c>
      <c r="AM394">
        <v>1.40604755</v>
      </c>
      <c r="AN394">
        <v>122.388742750245</v>
      </c>
      <c r="AO394" s="1">
        <v>1.0058102264366899</v>
      </c>
      <c r="AP394">
        <v>2052.49045644539</v>
      </c>
      <c r="AQ394" s="1">
        <v>2980.0283222242801</v>
      </c>
      <c r="AR394" s="1">
        <v>9088.0355818640892</v>
      </c>
      <c r="AS394" s="1">
        <v>1202.7936293483799</v>
      </c>
      <c r="AT394">
        <v>477.86017121589299</v>
      </c>
      <c r="AU394">
        <v>15801.208161098</v>
      </c>
      <c r="AV394" s="1">
        <v>6313.0432181154001</v>
      </c>
      <c r="AW394" s="1">
        <v>0.37692002385500001</v>
      </c>
      <c r="AX394">
        <v>7329.2785201145998</v>
      </c>
      <c r="AY394" s="1">
        <v>0.42557774401499998</v>
      </c>
      <c r="AZ394">
        <v>1233.69365748211</v>
      </c>
      <c r="BA394">
        <v>7.3514252855000004E-2</v>
      </c>
      <c r="BB394">
        <v>2139.0614866177998</v>
      </c>
      <c r="BC394" s="1">
        <v>0.12398797927499999</v>
      </c>
      <c r="BD394">
        <v>17015.0768823299</v>
      </c>
      <c r="BE394" s="1">
        <v>0.57837554363740096</v>
      </c>
      <c r="BF394">
        <v>0.225296997136857</v>
      </c>
      <c r="BG394">
        <v>0.14843425728835399</v>
      </c>
      <c r="BH394">
        <v>3.0247937260874502E-2</v>
      </c>
      <c r="BI394">
        <v>1.7645264676513901E-2</v>
      </c>
    </row>
    <row r="395" spans="1:61" x14ac:dyDescent="0.35">
      <c r="A395" t="s">
        <v>1642</v>
      </c>
      <c r="B395" t="s">
        <v>1018</v>
      </c>
      <c r="C395">
        <v>162.1</v>
      </c>
      <c r="D395">
        <v>7.3802915493668397</v>
      </c>
      <c r="E395">
        <v>1001.364324</v>
      </c>
      <c r="F395" t="e">
        <v>#N/A</v>
      </c>
      <c r="G395">
        <v>1.27466039148302E-2</v>
      </c>
      <c r="H395" t="e">
        <v>#N/A</v>
      </c>
      <c r="I395">
        <v>1.4725669983312199E-2</v>
      </c>
      <c r="J395">
        <v>0.95860016453117602</v>
      </c>
      <c r="K395">
        <v>2.59036907556097E-2</v>
      </c>
      <c r="L395">
        <v>0.79078088805285895</v>
      </c>
      <c r="M395" t="e">
        <v>#N/A</v>
      </c>
      <c r="N395">
        <v>0.177524031186134</v>
      </c>
      <c r="O395">
        <v>63634.989285107004</v>
      </c>
      <c r="P395" s="1">
        <v>0.227964164728925</v>
      </c>
      <c r="Q395">
        <v>0.170178453723729</v>
      </c>
      <c r="R395">
        <v>0.60185738154734603</v>
      </c>
      <c r="S395">
        <v>11.422000000000001</v>
      </c>
      <c r="T395">
        <v>78707.132447753</v>
      </c>
      <c r="U395" s="1">
        <v>118.00626048787601</v>
      </c>
      <c r="V395">
        <v>269975.36789680598</v>
      </c>
      <c r="W395" s="1">
        <v>0.63002154179579595</v>
      </c>
      <c r="X395">
        <v>0.104999268587434</v>
      </c>
      <c r="Y395">
        <v>0.26497918961677103</v>
      </c>
      <c r="Z395">
        <v>0.369978458204205</v>
      </c>
      <c r="AA395">
        <v>269.97536789680601</v>
      </c>
      <c r="AB395">
        <v>6992.1247443664797</v>
      </c>
      <c r="AC395" s="1">
        <v>421.53117340297001</v>
      </c>
      <c r="AD395">
        <v>206033.006637301</v>
      </c>
      <c r="AE395" s="1" t="e">
        <v>#N/A</v>
      </c>
      <c r="AF395">
        <v>38119.800000000003</v>
      </c>
      <c r="AG395" s="1">
        <v>60261.9079085087</v>
      </c>
      <c r="AH395" s="1">
        <v>26.3146590341828</v>
      </c>
      <c r="AI395">
        <v>20.303401977525802</v>
      </c>
      <c r="AJ395">
        <v>22.673529148979899</v>
      </c>
      <c r="AK395">
        <v>0.60499999999999998</v>
      </c>
      <c r="AL395">
        <v>0.42598374999999999</v>
      </c>
      <c r="AM395">
        <v>0.51279814999999995</v>
      </c>
      <c r="AN395">
        <v>139.96781082869799</v>
      </c>
      <c r="AO395" s="1">
        <v>0.81692240375256298</v>
      </c>
      <c r="AP395">
        <v>2392.6135599705799</v>
      </c>
      <c r="AQ395" s="1">
        <v>4148.93056092402</v>
      </c>
      <c r="AR395" s="1">
        <v>10438.814999730201</v>
      </c>
      <c r="AS395" s="1">
        <v>892.629787484438</v>
      </c>
      <c r="AT395">
        <v>534.15953615487797</v>
      </c>
      <c r="AU395">
        <v>18407.148444264101</v>
      </c>
      <c r="AV395" s="1">
        <v>11013.0564702136</v>
      </c>
      <c r="AW395" s="1">
        <v>0.53576824821500002</v>
      </c>
      <c r="AX395">
        <v>5501.9930625471397</v>
      </c>
      <c r="AY395" s="1">
        <v>0.25904807326000001</v>
      </c>
      <c r="AZ395">
        <v>1288.04660395267</v>
      </c>
      <c r="BA395">
        <v>6.2331794679999997E-2</v>
      </c>
      <c r="BB395">
        <v>2959.6397777688599</v>
      </c>
      <c r="BC395" s="1">
        <v>0.142851883835</v>
      </c>
      <c r="BD395">
        <v>20762.735914482299</v>
      </c>
      <c r="BE395" s="1">
        <v>0.52486030373850001</v>
      </c>
      <c r="BF395">
        <v>0.248609303706713</v>
      </c>
      <c r="BG395">
        <v>0.14861210037448899</v>
      </c>
      <c r="BH395">
        <v>4.6094924746439003E-2</v>
      </c>
      <c r="BI395">
        <v>3.1823367433858003E-2</v>
      </c>
    </row>
    <row r="396" spans="1:61" x14ac:dyDescent="0.35">
      <c r="A396" t="s">
        <v>1643</v>
      </c>
      <c r="B396" t="s">
        <v>1019</v>
      </c>
      <c r="C396">
        <v>39.799999999999997</v>
      </c>
      <c r="D396">
        <v>52.996562733268803</v>
      </c>
      <c r="E396">
        <v>1651.5885523500001</v>
      </c>
      <c r="F396">
        <v>1.07961403631279E-2</v>
      </c>
      <c r="G396">
        <v>1.3686054015336801E-2</v>
      </c>
      <c r="H396" t="e">
        <v>#N/A</v>
      </c>
      <c r="I396">
        <v>3.5686050308484402E-2</v>
      </c>
      <c r="J396">
        <v>0.91044904079964095</v>
      </c>
      <c r="K396">
        <v>3.6768646815742302E-2</v>
      </c>
      <c r="L396">
        <v>0.394392482198752</v>
      </c>
      <c r="M396">
        <v>1.33991782567318E-2</v>
      </c>
      <c r="N396">
        <v>0.13929225174961399</v>
      </c>
      <c r="O396">
        <v>67452.596749495497</v>
      </c>
      <c r="P396" s="1">
        <v>0.188074113639529</v>
      </c>
      <c r="Q396">
        <v>0.15086522674071001</v>
      </c>
      <c r="R396">
        <v>0.66106065961976102</v>
      </c>
      <c r="S396">
        <v>13.598000000000001</v>
      </c>
      <c r="T396">
        <v>88963.319237192496</v>
      </c>
      <c r="U396" s="1">
        <v>154.94563036331101</v>
      </c>
      <c r="V396">
        <v>240503.33790699401</v>
      </c>
      <c r="W396" s="1">
        <v>0.80925361279457597</v>
      </c>
      <c r="X396">
        <v>0.10966720083967101</v>
      </c>
      <c r="Y396">
        <v>8.1079186365752995E-2</v>
      </c>
      <c r="Z396">
        <v>0.190746387205424</v>
      </c>
      <c r="AA396">
        <v>240.50333790699401</v>
      </c>
      <c r="AB396">
        <v>6695.9971517926897</v>
      </c>
      <c r="AC396" s="1">
        <v>707.67294396666603</v>
      </c>
      <c r="AD396">
        <v>185466.920372767</v>
      </c>
      <c r="AE396" s="1" t="e">
        <v>#N/A</v>
      </c>
      <c r="AF396">
        <v>44592.75</v>
      </c>
      <c r="AG396" s="1">
        <v>73063.766134144898</v>
      </c>
      <c r="AH396" s="1">
        <v>45.918805977639899</v>
      </c>
      <c r="AI396">
        <v>25.1355876526017</v>
      </c>
      <c r="AJ396">
        <v>31.387135317513799</v>
      </c>
      <c r="AK396">
        <v>1.8774999999999999</v>
      </c>
      <c r="AL396">
        <v>1.27010695</v>
      </c>
      <c r="AM396">
        <v>1.6041213000000001</v>
      </c>
      <c r="AN396">
        <v>874.31511635391303</v>
      </c>
      <c r="AO396" s="1">
        <v>0.987694214691201</v>
      </c>
      <c r="AP396">
        <v>1825.4032204653799</v>
      </c>
      <c r="AQ396" s="1">
        <v>2795.0518774816801</v>
      </c>
      <c r="AR396" s="1">
        <v>8106.98160279274</v>
      </c>
      <c r="AS396" s="1">
        <v>965.46218628625695</v>
      </c>
      <c r="AT396">
        <v>460.59784029851397</v>
      </c>
      <c r="AU396">
        <v>14153.4967273246</v>
      </c>
      <c r="AV396" s="1">
        <v>6223.86830148835</v>
      </c>
      <c r="AW396" s="1">
        <v>0.40910603664</v>
      </c>
      <c r="AX396">
        <v>6675.60563256359</v>
      </c>
      <c r="AY396" s="1">
        <v>0.42762373371500001</v>
      </c>
      <c r="AZ396">
        <v>1271.3049370112001</v>
      </c>
      <c r="BA396">
        <v>8.0246194894999998E-2</v>
      </c>
      <c r="BB396">
        <v>1246.2164369234999</v>
      </c>
      <c r="BC396" s="1">
        <v>8.3024034745000003E-2</v>
      </c>
      <c r="BD396">
        <v>15416.995307986601</v>
      </c>
      <c r="BE396" s="1">
        <v>0.566456229907079</v>
      </c>
      <c r="BF396">
        <v>0.23520398201932499</v>
      </c>
      <c r="BG396">
        <v>0.14158074234031501</v>
      </c>
      <c r="BH396">
        <v>3.6309494195665502E-2</v>
      </c>
      <c r="BI396">
        <v>2.04495515376148E-2</v>
      </c>
    </row>
    <row r="397" spans="1:61" x14ac:dyDescent="0.35">
      <c r="A397" t="s">
        <v>1644</v>
      </c>
      <c r="B397" t="s">
        <v>1020</v>
      </c>
      <c r="C397">
        <v>77.95</v>
      </c>
      <c r="D397">
        <v>20.1376279001081</v>
      </c>
      <c r="E397">
        <v>1451.1486370499999</v>
      </c>
      <c r="F397">
        <v>1.03607791561481E-2</v>
      </c>
      <c r="G397">
        <v>1.29093043606385E-2</v>
      </c>
      <c r="H397" t="e">
        <v>#N/A</v>
      </c>
      <c r="I397">
        <v>3.85401587381013E-2</v>
      </c>
      <c r="J397">
        <v>0.90625947234819604</v>
      </c>
      <c r="K397">
        <v>4.00494564074192E-2</v>
      </c>
      <c r="L397">
        <v>0.42233362685032999</v>
      </c>
      <c r="M397">
        <v>1.1010106761501199E-2</v>
      </c>
      <c r="N397">
        <v>0.15498039136199601</v>
      </c>
      <c r="O397">
        <v>65238.943998240502</v>
      </c>
      <c r="P397" s="1">
        <v>0.175162061229028</v>
      </c>
      <c r="Q397">
        <v>0.16740770077730499</v>
      </c>
      <c r="R397">
        <v>0.65743023799366695</v>
      </c>
      <c r="S397">
        <v>12.320499999999999</v>
      </c>
      <c r="T397">
        <v>85045.377387268498</v>
      </c>
      <c r="U397" s="1">
        <v>124.518732386024</v>
      </c>
      <c r="V397">
        <v>295845.028117262</v>
      </c>
      <c r="W397" s="1">
        <v>0.76115766037999899</v>
      </c>
      <c r="X397">
        <v>0.110888803749563</v>
      </c>
      <c r="Y397">
        <v>0.12795353587043801</v>
      </c>
      <c r="Z397">
        <v>0.23884233962000101</v>
      </c>
      <c r="AA397">
        <v>295.84502811726202</v>
      </c>
      <c r="AB397">
        <v>8100.5776094387402</v>
      </c>
      <c r="AC397" s="1">
        <v>715.61090191317601</v>
      </c>
      <c r="AD397">
        <v>244273.16684135899</v>
      </c>
      <c r="AE397" s="1" t="e">
        <v>#N/A</v>
      </c>
      <c r="AF397">
        <v>43292.275000000001</v>
      </c>
      <c r="AG397" s="1">
        <v>74382.1333792113</v>
      </c>
      <c r="AH397" s="1">
        <v>44.2325217977384</v>
      </c>
      <c r="AI397">
        <v>23.523322261967898</v>
      </c>
      <c r="AJ397">
        <v>27.780611652833599</v>
      </c>
      <c r="AK397">
        <v>1.96</v>
      </c>
      <c r="AL397">
        <v>1.1060557499999999</v>
      </c>
      <c r="AM397">
        <v>1.49258515</v>
      </c>
      <c r="AN397">
        <v>756.266336524199</v>
      </c>
      <c r="AO397">
        <v>0.96087535401579405</v>
      </c>
      <c r="AP397">
        <v>1937.40561687733</v>
      </c>
      <c r="AQ397" s="1">
        <v>3074.5688290777598</v>
      </c>
      <c r="AR397" s="1">
        <v>8195.3461426161102</v>
      </c>
      <c r="AS397" s="1">
        <v>961.18295965186303</v>
      </c>
      <c r="AT397">
        <v>390.11196494785901</v>
      </c>
      <c r="AU397">
        <v>14558.6155131709</v>
      </c>
      <c r="AV397" s="1">
        <v>6473.17468271913</v>
      </c>
      <c r="AW397" s="1">
        <v>0.39845179086499999</v>
      </c>
      <c r="AX397">
        <v>6994.8576728522803</v>
      </c>
      <c r="AY397" s="1">
        <v>0.41953749289499997</v>
      </c>
      <c r="AZ397">
        <v>1508.8167489894099</v>
      </c>
      <c r="BA397">
        <v>9.162793608E-2</v>
      </c>
      <c r="BB397">
        <v>1483.66968264822</v>
      </c>
      <c r="BC397" s="1">
        <v>9.0382780159999995E-2</v>
      </c>
      <c r="BD397">
        <v>16460.518787208999</v>
      </c>
      <c r="BE397" s="1">
        <v>0.53910445956271702</v>
      </c>
      <c r="BF397">
        <v>0.23398817935258301</v>
      </c>
      <c r="BG397">
        <v>0.17108430292865701</v>
      </c>
      <c r="BH397">
        <v>3.8476910664612798E-2</v>
      </c>
      <c r="BI397">
        <v>1.7346147491430298E-2</v>
      </c>
    </row>
    <row r="398" spans="1:61" x14ac:dyDescent="0.35">
      <c r="A398" t="s">
        <v>1645</v>
      </c>
      <c r="B398" t="s">
        <v>1021</v>
      </c>
      <c r="C398">
        <v>106.15</v>
      </c>
      <c r="D398">
        <v>11.8209920224302</v>
      </c>
      <c r="E398">
        <v>1205.28708785</v>
      </c>
      <c r="F398" t="e">
        <v>#N/A</v>
      </c>
      <c r="G398">
        <v>9.0637279110145907E-3</v>
      </c>
      <c r="H398" t="e">
        <v>#N/A</v>
      </c>
      <c r="I398">
        <v>1.8648339766720302E-2</v>
      </c>
      <c r="J398">
        <v>0.94642377022219004</v>
      </c>
      <c r="K398">
        <v>2.8347389822280002E-2</v>
      </c>
      <c r="L398">
        <v>0.43782516216143103</v>
      </c>
      <c r="M398">
        <v>5.9119366757044304E-3</v>
      </c>
      <c r="N398">
        <v>0.15816767104186899</v>
      </c>
      <c r="O398">
        <v>63007.254921437503</v>
      </c>
      <c r="P398" s="1">
        <v>0.220809884176384</v>
      </c>
      <c r="Q398">
        <v>0.16146017841271601</v>
      </c>
      <c r="R398">
        <v>0.61772993741089999</v>
      </c>
      <c r="S398">
        <v>11.526999999999999</v>
      </c>
      <c r="T398">
        <v>84677.108621463994</v>
      </c>
      <c r="U398" s="1">
        <v>115.37254141575001</v>
      </c>
      <c r="V398">
        <v>293874.98451589001</v>
      </c>
      <c r="W398" s="1">
        <v>0.76649048345653803</v>
      </c>
      <c r="X398">
        <v>7.2692755845130796E-2</v>
      </c>
      <c r="Y398">
        <v>0.16081676069833101</v>
      </c>
      <c r="Z398">
        <v>0.233509516543462</v>
      </c>
      <c r="AA398">
        <v>293.87498451588999</v>
      </c>
      <c r="AB398">
        <v>7532.4973188928798</v>
      </c>
      <c r="AC398" s="1">
        <v>594.41837615064003</v>
      </c>
      <c r="AD398">
        <v>222703.72549247101</v>
      </c>
      <c r="AE398" s="1" t="e">
        <v>#N/A</v>
      </c>
      <c r="AF398">
        <v>41941.175000000003</v>
      </c>
      <c r="AG398" s="1">
        <v>68945.331370489497</v>
      </c>
      <c r="AH398" s="1">
        <v>34.297198016973702</v>
      </c>
      <c r="AI398">
        <v>20.719386463095301</v>
      </c>
      <c r="AJ398">
        <v>21.8043218727205</v>
      </c>
      <c r="AK398">
        <v>1.7144999999999999</v>
      </c>
      <c r="AL398">
        <v>1.0590282</v>
      </c>
      <c r="AM398">
        <v>1.27078</v>
      </c>
      <c r="AN398">
        <v>1456.29184829669</v>
      </c>
      <c r="AO398" s="1">
        <v>1.19636280288992</v>
      </c>
      <c r="AP398">
        <v>2047.0946163917499</v>
      </c>
      <c r="AQ398" s="1">
        <v>3147.91805314874</v>
      </c>
      <c r="AR398" s="1">
        <v>8472.3372587330996</v>
      </c>
      <c r="AS398" s="1">
        <v>946.963353370287</v>
      </c>
      <c r="AT398">
        <v>435.88963277072997</v>
      </c>
      <c r="AU398">
        <v>15050.2029144146</v>
      </c>
      <c r="AV398" s="1">
        <v>7573.07473091474</v>
      </c>
      <c r="AW398" s="1">
        <v>0.44133233902500002</v>
      </c>
      <c r="AX398">
        <v>6995.4281863658698</v>
      </c>
      <c r="AY398" s="1">
        <v>0.39454415409999999</v>
      </c>
      <c r="AZ398">
        <v>1301.5391541684501</v>
      </c>
      <c r="BA398">
        <v>7.4526154134999995E-2</v>
      </c>
      <c r="BB398">
        <v>1565.5695860494</v>
      </c>
      <c r="BC398" s="1">
        <v>8.9597352734999997E-2</v>
      </c>
      <c r="BD398">
        <v>17435.611657498499</v>
      </c>
      <c r="BE398" s="1">
        <v>0.54496439641929695</v>
      </c>
      <c r="BF398">
        <v>0.23426875548419701</v>
      </c>
      <c r="BG398">
        <v>0.154119805404174</v>
      </c>
      <c r="BH398">
        <v>4.5719756463786003E-2</v>
      </c>
      <c r="BI398">
        <v>2.0927286228546699E-2</v>
      </c>
    </row>
    <row r="399" spans="1:61" x14ac:dyDescent="0.35">
      <c r="A399" t="s">
        <v>1646</v>
      </c>
      <c r="B399" t="s">
        <v>1022</v>
      </c>
      <c r="C399">
        <v>22.75</v>
      </c>
      <c r="D399">
        <v>108.12749350830499</v>
      </c>
      <c r="E399">
        <v>1507.7218866999999</v>
      </c>
      <c r="F399">
        <v>2.3311956260740601E-2</v>
      </c>
      <c r="G399">
        <v>4.8215461712294599E-2</v>
      </c>
      <c r="H399" t="e">
        <v>#N/A</v>
      </c>
      <c r="I399">
        <v>8.6362554596199306E-2</v>
      </c>
      <c r="J399">
        <v>0.78419759691362101</v>
      </c>
      <c r="K399">
        <v>6.6700045754862297E-2</v>
      </c>
      <c r="L399">
        <v>0.45746618509494702</v>
      </c>
      <c r="M399">
        <v>3.5282620508751701E-2</v>
      </c>
      <c r="N399">
        <v>0.14967740787375999</v>
      </c>
      <c r="O399">
        <v>71823.491986684006</v>
      </c>
      <c r="P399" s="1">
        <v>0.19438484489688801</v>
      </c>
      <c r="Q399">
        <v>0.15198997950763499</v>
      </c>
      <c r="R399">
        <v>0.65362517559547695</v>
      </c>
      <c r="S399">
        <v>12.903</v>
      </c>
      <c r="T399">
        <v>92171.982014492998</v>
      </c>
      <c r="U399" s="1">
        <v>120.828599284662</v>
      </c>
      <c r="V399">
        <v>304508.921153437</v>
      </c>
      <c r="W399" s="1">
        <v>0.69606491648260105</v>
      </c>
      <c r="X399">
        <v>0.23445806805494199</v>
      </c>
      <c r="Y399">
        <v>6.9477015462456604E-2</v>
      </c>
      <c r="Z399">
        <v>0.30393508351739901</v>
      </c>
      <c r="AA399">
        <v>304.50892115343697</v>
      </c>
      <c r="AB399">
        <v>9908.0276103049291</v>
      </c>
      <c r="AC399" s="1">
        <v>833.37549875931097</v>
      </c>
      <c r="AD399">
        <v>244060.323233587</v>
      </c>
      <c r="AE399" s="1" t="e">
        <v>#N/A</v>
      </c>
      <c r="AF399">
        <v>42565.75</v>
      </c>
      <c r="AG399" s="1">
        <v>70533.020875571499</v>
      </c>
      <c r="AH399" s="1">
        <v>58.857264600562203</v>
      </c>
      <c r="AI399">
        <v>29.152952330961</v>
      </c>
      <c r="AJ399">
        <v>39.982283064828302</v>
      </c>
      <c r="AK399">
        <v>1.8725000000000001</v>
      </c>
      <c r="AL399">
        <v>1.1312321000000001</v>
      </c>
      <c r="AM399">
        <v>1.5724959000000001</v>
      </c>
      <c r="AN399">
        <v>0</v>
      </c>
      <c r="AO399" s="1">
        <v>0.95780232267606003</v>
      </c>
      <c r="AP399">
        <v>2289.5804174802101</v>
      </c>
      <c r="AQ399" s="1">
        <v>3037.09918219571</v>
      </c>
      <c r="AR399" s="1">
        <v>9124.4567294465596</v>
      </c>
      <c r="AS399" s="1">
        <v>1078.00412284104</v>
      </c>
      <c r="AT399">
        <v>444.893699400809</v>
      </c>
      <c r="AU399">
        <v>15974.0341513643</v>
      </c>
      <c r="AV399" s="1">
        <v>5728.9818336772996</v>
      </c>
      <c r="AW399" s="1">
        <v>0.337280213055</v>
      </c>
      <c r="AX399">
        <v>9008.0591173532102</v>
      </c>
      <c r="AY399" s="1">
        <v>0.50315687659999997</v>
      </c>
      <c r="AZ399">
        <v>1437.03745710097</v>
      </c>
      <c r="BA399">
        <v>7.9068985319999993E-2</v>
      </c>
      <c r="BB399">
        <v>1379.6041440665299</v>
      </c>
      <c r="BC399" s="1">
        <v>8.0493925034999997E-2</v>
      </c>
      <c r="BD399">
        <v>17553.682552197999</v>
      </c>
      <c r="BE399" s="1">
        <v>0.557692490165548</v>
      </c>
      <c r="BF399">
        <v>0.22404645574969201</v>
      </c>
      <c r="BG399">
        <v>0.168042541044086</v>
      </c>
      <c r="BH399">
        <v>3.3396883860976903E-2</v>
      </c>
      <c r="BI399">
        <v>1.6821629179697501E-2</v>
      </c>
    </row>
    <row r="400" spans="1:61" x14ac:dyDescent="0.35">
      <c r="A400" t="s">
        <v>1647</v>
      </c>
      <c r="B400" t="s">
        <v>1023</v>
      </c>
      <c r="C400">
        <v>37.049999999999997</v>
      </c>
      <c r="D400">
        <v>68.334434776778096</v>
      </c>
      <c r="E400">
        <v>2119.8956555999998</v>
      </c>
      <c r="F400">
        <v>1.1113382296761299E-2</v>
      </c>
      <c r="G400">
        <v>2.18483221698875E-2</v>
      </c>
      <c r="H400" t="e">
        <v>#N/A</v>
      </c>
      <c r="I400">
        <v>3.2672928961671698E-2</v>
      </c>
      <c r="J400">
        <v>0.88947252277840605</v>
      </c>
      <c r="K400">
        <v>4.8782997929671397E-2</v>
      </c>
      <c r="L400">
        <v>0.421811644647408</v>
      </c>
      <c r="M400">
        <v>1.1176792508311601E-2</v>
      </c>
      <c r="N400">
        <v>0.15297777748520799</v>
      </c>
      <c r="O400">
        <v>68356.259629986496</v>
      </c>
      <c r="P400" s="1">
        <v>0.183980473279035</v>
      </c>
      <c r="Q400">
        <v>0.17163555418415999</v>
      </c>
      <c r="R400">
        <v>0.64438397253680402</v>
      </c>
      <c r="S400">
        <v>14.865500000000001</v>
      </c>
      <c r="T400">
        <v>90322.023485608006</v>
      </c>
      <c r="U400" s="1">
        <v>166.454334924515</v>
      </c>
      <c r="V400">
        <v>232315.98116958499</v>
      </c>
      <c r="W400" s="1">
        <v>0.77699859316197695</v>
      </c>
      <c r="X400">
        <v>0.13780029092134499</v>
      </c>
      <c r="Y400">
        <v>8.5201115916677603E-2</v>
      </c>
      <c r="Z400">
        <v>0.223001406838023</v>
      </c>
      <c r="AA400">
        <v>232.315981169585</v>
      </c>
      <c r="AB400">
        <v>6716.7115262890102</v>
      </c>
      <c r="AC400" s="1">
        <v>685.431901781139</v>
      </c>
      <c r="AD400">
        <v>178137.01537199601</v>
      </c>
      <c r="AE400" s="1" t="e">
        <v>#N/A</v>
      </c>
      <c r="AF400">
        <v>44131.474999999999</v>
      </c>
      <c r="AG400" s="1">
        <v>72861.728054216102</v>
      </c>
      <c r="AH400" s="1">
        <v>48.334163140845398</v>
      </c>
      <c r="AI400">
        <v>25.751289647860599</v>
      </c>
      <c r="AJ400">
        <v>31.763075713901301</v>
      </c>
      <c r="AK400">
        <v>2.0089999999999999</v>
      </c>
      <c r="AL400">
        <v>1.4709916999999999</v>
      </c>
      <c r="AM400">
        <v>1.7306286</v>
      </c>
      <c r="AN400">
        <v>393.06586256490402</v>
      </c>
      <c r="AO400" s="1">
        <v>0.88516632660489203</v>
      </c>
      <c r="AP400">
        <v>1796.2733341932201</v>
      </c>
      <c r="AQ400" s="1">
        <v>2623.87227815902</v>
      </c>
      <c r="AR400" s="1">
        <v>7898.5624680992696</v>
      </c>
      <c r="AS400" s="1">
        <v>907.83027798666706</v>
      </c>
      <c r="AT400">
        <v>400.33564889006402</v>
      </c>
      <c r="AU400">
        <v>13626.874007328201</v>
      </c>
      <c r="AV400" s="1">
        <v>5939.4967490808704</v>
      </c>
      <c r="AW400" s="1">
        <v>0.40611272540499999</v>
      </c>
      <c r="AX400">
        <v>6270.1117238672095</v>
      </c>
      <c r="AY400" s="1">
        <v>0.41988053349499999</v>
      </c>
      <c r="AZ400">
        <v>1253.80427533595</v>
      </c>
      <c r="BA400">
        <v>8.4090294879999999E-2</v>
      </c>
      <c r="BB400">
        <v>1322.78883800585</v>
      </c>
      <c r="BC400" s="1">
        <v>8.99164462E-2</v>
      </c>
      <c r="BD400">
        <v>14786.201586289901</v>
      </c>
      <c r="BE400" s="1">
        <v>0.55414992765617699</v>
      </c>
      <c r="BF400">
        <v>0.23369338810003201</v>
      </c>
      <c r="BG400">
        <v>0.16247398832531301</v>
      </c>
      <c r="BH400">
        <v>3.3303010217286003E-2</v>
      </c>
      <c r="BI400">
        <v>1.6379685701190898E-2</v>
      </c>
    </row>
    <row r="401" spans="1:61" x14ac:dyDescent="0.35">
      <c r="A401" t="s">
        <v>1648</v>
      </c>
      <c r="B401" t="s">
        <v>1024</v>
      </c>
      <c r="C401">
        <v>40.75</v>
      </c>
      <c r="D401">
        <v>66.507670120811099</v>
      </c>
      <c r="E401">
        <v>2242.2438668999998</v>
      </c>
      <c r="F401">
        <v>1.2306911876394801E-2</v>
      </c>
      <c r="G401">
        <v>4.3199043279454903E-2</v>
      </c>
      <c r="H401" t="e">
        <v>#N/A</v>
      </c>
      <c r="I401">
        <v>8.8371055456385197E-2</v>
      </c>
      <c r="J401">
        <v>0.78193669747195305</v>
      </c>
      <c r="K401">
        <v>7.4705475783669206E-2</v>
      </c>
      <c r="L401">
        <v>0.53643471685724298</v>
      </c>
      <c r="M401">
        <v>2.99638393125202E-2</v>
      </c>
      <c r="N401">
        <v>0.17141932947219299</v>
      </c>
      <c r="O401">
        <v>69571.234216392506</v>
      </c>
      <c r="P401" s="1">
        <v>0.19521250537142401</v>
      </c>
      <c r="Q401">
        <v>0.16225197632888799</v>
      </c>
      <c r="R401">
        <v>0.64253551829968802</v>
      </c>
      <c r="S401">
        <v>17.276499999999999</v>
      </c>
      <c r="T401">
        <v>92860.559802592004</v>
      </c>
      <c r="U401" s="1">
        <v>134.11391583153099</v>
      </c>
      <c r="V401">
        <v>239502.44859434501</v>
      </c>
      <c r="W401" s="1">
        <v>0.74245281106873995</v>
      </c>
      <c r="X401">
        <v>0.203811132083658</v>
      </c>
      <c r="Y401">
        <v>5.3736056847601403E-2</v>
      </c>
      <c r="Z401">
        <v>0.25754718893126</v>
      </c>
      <c r="AA401">
        <v>239.502448594345</v>
      </c>
      <c r="AB401">
        <v>6853.3589670487299</v>
      </c>
      <c r="AC401" s="1">
        <v>704.23864825183705</v>
      </c>
      <c r="AD401">
        <v>173156.19133990901</v>
      </c>
      <c r="AE401" s="1" t="e">
        <v>#N/A</v>
      </c>
      <c r="AF401">
        <v>39821</v>
      </c>
      <c r="AG401" s="1">
        <v>62952.083552724704</v>
      </c>
      <c r="AH401" s="1">
        <v>47.260216641313001</v>
      </c>
      <c r="AI401">
        <v>26.662937279875099</v>
      </c>
      <c r="AJ401">
        <v>31.687506787922601</v>
      </c>
      <c r="AK401">
        <v>2.1949999999999998</v>
      </c>
      <c r="AL401">
        <v>1.3106286</v>
      </c>
      <c r="AM401">
        <v>1.8421257499999999</v>
      </c>
      <c r="AN401">
        <v>337.306908416628</v>
      </c>
      <c r="AO401">
        <v>1.0245037117415201</v>
      </c>
      <c r="AP401">
        <v>1892.55843819814</v>
      </c>
      <c r="AQ401" s="1">
        <v>2860.68670784398</v>
      </c>
      <c r="AR401" s="1">
        <v>8703.9605176424993</v>
      </c>
      <c r="AS401" s="1">
        <v>1005.49786080135</v>
      </c>
      <c r="AT401" s="1">
        <v>507.00394897885201</v>
      </c>
      <c r="AU401">
        <v>14969.707473464799</v>
      </c>
      <c r="AV401" s="1">
        <v>6911.9330122253396</v>
      </c>
      <c r="AW401" s="1">
        <v>0.43521987780499999</v>
      </c>
      <c r="AX401">
        <v>6237.3904890919503</v>
      </c>
      <c r="AY401" s="1">
        <v>0.38192894709000003</v>
      </c>
      <c r="AZ401">
        <v>1218.86843185563</v>
      </c>
      <c r="BA401">
        <v>7.5342032774999998E-2</v>
      </c>
      <c r="BB401">
        <v>1743.4508612756799</v>
      </c>
      <c r="BC401" s="1">
        <v>0.107509142315</v>
      </c>
      <c r="BD401">
        <v>16111.6427944486</v>
      </c>
      <c r="BE401" s="1">
        <v>0.55151329615250999</v>
      </c>
      <c r="BF401">
        <v>0.22448122442915</v>
      </c>
      <c r="BG401">
        <v>0.17422156852047199</v>
      </c>
      <c r="BH401">
        <v>3.29720802665864E-2</v>
      </c>
      <c r="BI401">
        <v>1.68118306312817E-2</v>
      </c>
    </row>
    <row r="402" spans="1:61" x14ac:dyDescent="0.35">
      <c r="A402" t="s">
        <v>1649</v>
      </c>
      <c r="B402" t="s">
        <v>1025</v>
      </c>
      <c r="C402">
        <v>90.45</v>
      </c>
      <c r="D402">
        <v>15.3262804132534</v>
      </c>
      <c r="E402">
        <v>1271.6819875000001</v>
      </c>
      <c r="F402" t="e">
        <v>#N/A</v>
      </c>
      <c r="G402">
        <v>8.6644435171373997E-3</v>
      </c>
      <c r="H402" t="e">
        <v>#N/A</v>
      </c>
      <c r="I402">
        <v>2.7035981451105001E-2</v>
      </c>
      <c r="J402">
        <v>0.93377406731560997</v>
      </c>
      <c r="K402">
        <v>2.9901387116151899E-2</v>
      </c>
      <c r="L402">
        <v>0.42790128666333599</v>
      </c>
      <c r="M402">
        <v>1.10429230698205E-2</v>
      </c>
      <c r="N402">
        <v>0.15431826900382001</v>
      </c>
      <c r="O402">
        <v>63655.578773913003</v>
      </c>
      <c r="P402" s="1">
        <v>0.19765155562571801</v>
      </c>
      <c r="Q402">
        <v>0.17179678718796201</v>
      </c>
      <c r="R402">
        <v>0.63055165718632</v>
      </c>
      <c r="S402">
        <v>11.4855</v>
      </c>
      <c r="T402">
        <v>84787.387619178</v>
      </c>
      <c r="U402" s="1">
        <v>115.602044388857</v>
      </c>
      <c r="V402">
        <v>276037.06934131001</v>
      </c>
      <c r="W402" s="1">
        <v>0.77618861365723901</v>
      </c>
      <c r="X402">
        <v>7.6555801923893205E-2</v>
      </c>
      <c r="Y402">
        <v>0.14725558441886799</v>
      </c>
      <c r="Z402">
        <v>0.22381138634276099</v>
      </c>
      <c r="AA402">
        <v>276.03706934130997</v>
      </c>
      <c r="AB402">
        <v>7307.2636127311498</v>
      </c>
      <c r="AC402" s="1">
        <v>654.858721451934</v>
      </c>
      <c r="AD402">
        <v>219256.60008298201</v>
      </c>
      <c r="AE402" s="1" t="e">
        <v>#N/A</v>
      </c>
      <c r="AF402">
        <v>41847.25</v>
      </c>
      <c r="AG402" s="1">
        <v>69110.841031951903</v>
      </c>
      <c r="AH402" s="1">
        <v>40.207727540448403</v>
      </c>
      <c r="AI402">
        <v>22.816582855282402</v>
      </c>
      <c r="AJ402">
        <v>25.428689212688202</v>
      </c>
      <c r="AK402">
        <v>1.3965000000000001</v>
      </c>
      <c r="AL402">
        <v>0.85775294999999996</v>
      </c>
      <c r="AM402">
        <v>1.1483503500000001</v>
      </c>
      <c r="AN402">
        <v>957.43187487332204</v>
      </c>
      <c r="AO402">
        <v>1.07450946619405</v>
      </c>
      <c r="AP402">
        <v>1987.1145411177999</v>
      </c>
      <c r="AQ402" s="1">
        <v>3188.61700156897</v>
      </c>
      <c r="AR402" s="1">
        <v>8354.1502252026294</v>
      </c>
      <c r="AS402" s="1">
        <v>949.84773904634199</v>
      </c>
      <c r="AT402">
        <v>394.04029386276397</v>
      </c>
      <c r="AU402">
        <v>14873.7698007985</v>
      </c>
      <c r="AV402" s="1">
        <v>7092.9255855411602</v>
      </c>
      <c r="AW402" s="1">
        <v>0.42680863379</v>
      </c>
      <c r="AX402">
        <v>6864.5916295985498</v>
      </c>
      <c r="AY402" s="1">
        <v>0.39862841642000002</v>
      </c>
      <c r="AZ402">
        <v>1329.5427037664499</v>
      </c>
      <c r="BA402">
        <v>7.9050528270000003E-2</v>
      </c>
      <c r="BB402">
        <v>1592.1547259762899</v>
      </c>
      <c r="BC402" s="1">
        <v>9.5512421525000002E-2</v>
      </c>
      <c r="BD402">
        <v>16879.214644882399</v>
      </c>
      <c r="BE402" s="1">
        <v>0.54206475371631602</v>
      </c>
      <c r="BF402">
        <v>0.239279863093598</v>
      </c>
      <c r="BG402">
        <v>0.16163979937473699</v>
      </c>
      <c r="BH402">
        <v>4.1187763351307499E-2</v>
      </c>
      <c r="BI402">
        <v>1.5827820464042099E-2</v>
      </c>
    </row>
    <row r="403" spans="1:61" x14ac:dyDescent="0.35">
      <c r="A403" t="s">
        <v>1924</v>
      </c>
      <c r="B403" t="s">
        <v>1026</v>
      </c>
      <c r="C403">
        <v>10.35</v>
      </c>
      <c r="D403">
        <v>318.774386949394</v>
      </c>
      <c r="E403">
        <v>2438.69702555</v>
      </c>
      <c r="F403">
        <v>2.6121694567230801E-2</v>
      </c>
      <c r="G403">
        <v>0.29964732191384102</v>
      </c>
      <c r="H403">
        <v>3.09407700614691E-3</v>
      </c>
      <c r="I403">
        <v>0.10030565196642401</v>
      </c>
      <c r="J403">
        <v>0.47435786496707699</v>
      </c>
      <c r="K403">
        <v>0.104516467211223</v>
      </c>
      <c r="L403">
        <v>0.86209961006036495</v>
      </c>
      <c r="M403">
        <v>6.8955010441675998E-2</v>
      </c>
      <c r="N403">
        <v>0.180778598309566</v>
      </c>
      <c r="O403">
        <v>70850.265168015496</v>
      </c>
      <c r="P403" s="1">
        <v>0.23451856069748001</v>
      </c>
      <c r="Q403">
        <v>0.17635568857946499</v>
      </c>
      <c r="R403">
        <v>0.58912575072305595</v>
      </c>
      <c r="S403">
        <v>22.251999999999999</v>
      </c>
      <c r="T403">
        <v>96401.148379389997</v>
      </c>
      <c r="U403" s="1">
        <v>113.15530115971799</v>
      </c>
      <c r="V403">
        <v>196530.39128605701</v>
      </c>
      <c r="W403" s="1">
        <v>0.74914257993326305</v>
      </c>
      <c r="X403">
        <v>0.198555535080853</v>
      </c>
      <c r="Y403">
        <v>5.2301884985884402E-2</v>
      </c>
      <c r="Z403">
        <v>0.250857420066737</v>
      </c>
      <c r="AA403">
        <v>196.53039128605599</v>
      </c>
      <c r="AB403">
        <v>7319.2493485880505</v>
      </c>
      <c r="AC403" s="1">
        <v>785.58421904402303</v>
      </c>
      <c r="AD403">
        <v>124444.264747061</v>
      </c>
      <c r="AE403" s="1" t="e">
        <v>#N/A</v>
      </c>
      <c r="AF403">
        <v>37038.300000000003</v>
      </c>
      <c r="AG403" s="1">
        <v>56842.708716152098</v>
      </c>
      <c r="AH403" s="1">
        <v>65.668954887768194</v>
      </c>
      <c r="AI403">
        <v>32.0710482387612</v>
      </c>
      <c r="AJ403">
        <v>41.818756802054999</v>
      </c>
      <c r="AK403">
        <v>2.2545000000000002</v>
      </c>
      <c r="AL403">
        <v>1.5477552999999999</v>
      </c>
      <c r="AM403">
        <v>1.8809128500000001</v>
      </c>
      <c r="AN403">
        <v>73.2161357108901</v>
      </c>
      <c r="AO403">
        <v>1.04661017803206</v>
      </c>
      <c r="AP403">
        <v>2456.4173505436402</v>
      </c>
      <c r="AQ403" s="1">
        <v>3497.0043987623899</v>
      </c>
      <c r="AR403" s="1">
        <v>9588.1273244613494</v>
      </c>
      <c r="AS403" s="1">
        <v>1252.7439351467399</v>
      </c>
      <c r="AT403">
        <v>621.30627182522005</v>
      </c>
      <c r="AU403">
        <v>17415.599280739301</v>
      </c>
      <c r="AV403" s="1">
        <v>8616.4843051075895</v>
      </c>
      <c r="AW403" s="1">
        <v>0.45669066802000002</v>
      </c>
      <c r="AX403">
        <v>6403.9737899502798</v>
      </c>
      <c r="AY403" s="1">
        <v>0.31908372176499999</v>
      </c>
      <c r="AZ403">
        <v>1422.56902431357</v>
      </c>
      <c r="BA403">
        <v>6.8615711970000007E-2</v>
      </c>
      <c r="BB403">
        <v>2995.0817915350399</v>
      </c>
      <c r="BC403" s="1">
        <v>0.15560989824499999</v>
      </c>
      <c r="BD403">
        <v>19438.1089109065</v>
      </c>
      <c r="BE403" s="1">
        <v>0.55486206739305499</v>
      </c>
      <c r="BF403">
        <v>0.214569053913201</v>
      </c>
      <c r="BG403">
        <v>0.18027702771787801</v>
      </c>
      <c r="BH403">
        <v>3.3538571108260702E-2</v>
      </c>
      <c r="BI403">
        <v>1.6753279867606101E-2</v>
      </c>
    </row>
    <row r="404" spans="1:61" x14ac:dyDescent="0.35">
      <c r="A404" t="s">
        <v>1650</v>
      </c>
      <c r="B404" t="s">
        <v>1027</v>
      </c>
      <c r="C404">
        <v>136.6</v>
      </c>
      <c r="D404">
        <v>9.5007171249914695</v>
      </c>
      <c r="E404">
        <v>996.24928020000004</v>
      </c>
      <c r="F404" t="e">
        <v>#N/A</v>
      </c>
      <c r="G404">
        <v>1.3266715410685701E-2</v>
      </c>
      <c r="H404" t="e">
        <v>#N/A</v>
      </c>
      <c r="I404">
        <v>1.3960883549902501E-2</v>
      </c>
      <c r="J404">
        <v>0.96437636438429497</v>
      </c>
      <c r="K404">
        <v>2.3236471234092799E-2</v>
      </c>
      <c r="L404">
        <v>0.87731763181284705</v>
      </c>
      <c r="M404" t="e">
        <v>#N/A</v>
      </c>
      <c r="N404">
        <v>0.184507935790515</v>
      </c>
      <c r="O404">
        <v>62753.895724046</v>
      </c>
      <c r="P404" s="1">
        <v>0.227542308909713</v>
      </c>
      <c r="Q404">
        <v>0.17338610205972399</v>
      </c>
      <c r="R404">
        <v>0.59907158903056301</v>
      </c>
      <c r="S404">
        <v>10.9635</v>
      </c>
      <c r="T404">
        <v>79144.310207878996</v>
      </c>
      <c r="U404" s="1">
        <v>122.090958074553</v>
      </c>
      <c r="V404">
        <v>239009.33802416801</v>
      </c>
      <c r="W404" s="1">
        <v>0.61908635192121697</v>
      </c>
      <c r="X404">
        <v>7.1875123045825995E-2</v>
      </c>
      <c r="Y404">
        <v>0.30903852503295698</v>
      </c>
      <c r="Z404">
        <v>0.38091364807878297</v>
      </c>
      <c r="AA404">
        <v>239.00933802416799</v>
      </c>
      <c r="AB404">
        <v>5293.4264290221299</v>
      </c>
      <c r="AC404" s="1">
        <v>374.30488087298301</v>
      </c>
      <c r="AD404" s="1">
        <v>175968.71251417001</v>
      </c>
      <c r="AE404" s="1" t="e">
        <v>#N/A</v>
      </c>
      <c r="AF404">
        <v>37499.224999999999</v>
      </c>
      <c r="AG404" s="1">
        <v>56476.590263708204</v>
      </c>
      <c r="AH404" s="1">
        <v>23.797712195285602</v>
      </c>
      <c r="AI404">
        <v>20.089104980952101</v>
      </c>
      <c r="AJ404">
        <v>20.869512963217201</v>
      </c>
      <c r="AK404">
        <v>0.82</v>
      </c>
      <c r="AL404">
        <v>0.69447334999999999</v>
      </c>
      <c r="AM404">
        <v>0.7466893</v>
      </c>
      <c r="AN404">
        <v>8.3383218476502097E-3</v>
      </c>
      <c r="AO404" s="1">
        <v>0.81042647104383703</v>
      </c>
      <c r="AP404">
        <v>2373.4131240647998</v>
      </c>
      <c r="AQ404" s="1">
        <v>4162.8024021175597</v>
      </c>
      <c r="AR404" s="1">
        <v>10375.7782851867</v>
      </c>
      <c r="AS404" s="1">
        <v>861.59131138051896</v>
      </c>
      <c r="AT404" s="1">
        <v>455.731478082286</v>
      </c>
      <c r="AU404">
        <v>18229.316600831899</v>
      </c>
      <c r="AV404" s="1">
        <v>11995.027237094901</v>
      </c>
      <c r="AW404" s="1">
        <v>0.58711822404500003</v>
      </c>
      <c r="AX404">
        <v>4203.1164989744602</v>
      </c>
      <c r="AY404" s="1">
        <v>0.20338982394999999</v>
      </c>
      <c r="AZ404">
        <v>1146.98426824691</v>
      </c>
      <c r="BA404" s="1">
        <v>5.5580785435000002E-2</v>
      </c>
      <c r="BB404">
        <v>3141.59791175584</v>
      </c>
      <c r="BC404" s="1">
        <v>0.15391116655000001</v>
      </c>
      <c r="BD404">
        <v>20486.725916072101</v>
      </c>
      <c r="BE404" s="1">
        <v>0.53722857176257199</v>
      </c>
      <c r="BF404">
        <v>0.247243712475855</v>
      </c>
      <c r="BG404">
        <v>0.1432980944785</v>
      </c>
      <c r="BH404">
        <v>4.45569837847015E-2</v>
      </c>
      <c r="BI404">
        <v>2.7672637498371299E-2</v>
      </c>
    </row>
    <row r="405" spans="1:61" x14ac:dyDescent="0.35">
      <c r="A405" t="s">
        <v>1925</v>
      </c>
      <c r="B405" t="s">
        <v>1028</v>
      </c>
      <c r="C405">
        <v>30.55</v>
      </c>
      <c r="D405">
        <v>192.34560867605299</v>
      </c>
      <c r="E405">
        <v>5271.4595525000004</v>
      </c>
      <c r="F405">
        <v>2.6940261925864899E-2</v>
      </c>
      <c r="G405">
        <v>5.0263261002249697E-2</v>
      </c>
      <c r="H405">
        <v>2.0090744831793598E-3</v>
      </c>
      <c r="I405">
        <v>6.6337086994086303E-2</v>
      </c>
      <c r="J405">
        <v>0.79538086163336896</v>
      </c>
      <c r="K405">
        <v>5.9762112165101203E-2</v>
      </c>
      <c r="L405">
        <v>0.36274097773730302</v>
      </c>
      <c r="M405">
        <v>2.7261188431358899E-2</v>
      </c>
      <c r="N405">
        <v>0.151998457558432</v>
      </c>
      <c r="O405">
        <v>77798.541162194</v>
      </c>
      <c r="P405" s="1">
        <v>0.16299445041396801</v>
      </c>
      <c r="Q405">
        <v>0.166465709130246</v>
      </c>
      <c r="R405">
        <v>0.67053984045578596</v>
      </c>
      <c r="S405">
        <v>38.451000000000001</v>
      </c>
      <c r="T405">
        <v>101200.40209506601</v>
      </c>
      <c r="U405" s="1">
        <v>142.43498037174501</v>
      </c>
      <c r="V405">
        <v>292133.92546681699</v>
      </c>
      <c r="W405" s="1">
        <v>0.77803017278571496</v>
      </c>
      <c r="X405">
        <v>0.18500976493362101</v>
      </c>
      <c r="Y405">
        <v>3.6960062280663203E-2</v>
      </c>
      <c r="Z405">
        <v>0.22196982721428499</v>
      </c>
      <c r="AA405">
        <v>292.133925466817</v>
      </c>
      <c r="AB405">
        <v>10398.500936148601</v>
      </c>
      <c r="AC405" s="1">
        <v>1035.44066007681</v>
      </c>
      <c r="AD405">
        <v>234538.756402503</v>
      </c>
      <c r="AE405" s="1" t="e">
        <v>#N/A</v>
      </c>
      <c r="AF405">
        <v>48011.05</v>
      </c>
      <c r="AG405" s="1">
        <v>83038.371527079202</v>
      </c>
      <c r="AH405" s="1">
        <v>65.723888502694805</v>
      </c>
      <c r="AI405">
        <v>32.971765986647902</v>
      </c>
      <c r="AJ405">
        <v>40.434446146231203</v>
      </c>
      <c r="AK405">
        <v>2.157</v>
      </c>
      <c r="AL405">
        <v>1.5499501499999999</v>
      </c>
      <c r="AM405">
        <v>1.8594636499999999</v>
      </c>
      <c r="AN405">
        <v>175.488032850271</v>
      </c>
      <c r="AO405" s="1">
        <v>0.89818373144067298</v>
      </c>
      <c r="AP405">
        <v>1848.9391607912801</v>
      </c>
      <c r="AQ405" s="1">
        <v>2700.4106010782798</v>
      </c>
      <c r="AR405" s="1">
        <v>8917.8679330984505</v>
      </c>
      <c r="AS405" s="1">
        <v>1115.97222819681</v>
      </c>
      <c r="AT405">
        <v>463.10722992114802</v>
      </c>
      <c r="AU405">
        <v>15046.297153086</v>
      </c>
      <c r="AV405" s="1">
        <v>4254.0838349535697</v>
      </c>
      <c r="AW405" s="1">
        <v>0.27144703643500001</v>
      </c>
      <c r="AX405">
        <v>9185.7851470021706</v>
      </c>
      <c r="AY405" s="1">
        <v>0.57613891594</v>
      </c>
      <c r="AZ405">
        <v>1234.7021072268799</v>
      </c>
      <c r="BA405">
        <v>7.8917994554999996E-2</v>
      </c>
      <c r="BB405">
        <v>1166.23184413733</v>
      </c>
      <c r="BC405" s="1">
        <v>7.3496053064999997E-2</v>
      </c>
      <c r="BD405">
        <v>15840.802933319899</v>
      </c>
      <c r="BE405" s="1">
        <v>0.58582389258935197</v>
      </c>
      <c r="BF405">
        <v>0.24193602304606601</v>
      </c>
      <c r="BG405">
        <v>0.123947505051267</v>
      </c>
      <c r="BH405">
        <v>3.0582504808112702E-2</v>
      </c>
      <c r="BI405">
        <v>1.7710074505201699E-2</v>
      </c>
    </row>
    <row r="406" spans="1:61" x14ac:dyDescent="0.35">
      <c r="A406" t="s">
        <v>1651</v>
      </c>
      <c r="B406" t="s">
        <v>1029</v>
      </c>
      <c r="C406">
        <v>14.85</v>
      </c>
      <c r="D406">
        <v>368.56711994586999</v>
      </c>
      <c r="E406">
        <v>2964.7400173000001</v>
      </c>
      <c r="F406">
        <v>6.4578980965179403E-2</v>
      </c>
      <c r="G406">
        <v>4.9012721260387401E-2</v>
      </c>
      <c r="H406">
        <v>2.6203096960630201E-3</v>
      </c>
      <c r="I406">
        <v>4.3695120477076799E-2</v>
      </c>
      <c r="J406">
        <v>0.78890509720252699</v>
      </c>
      <c r="K406">
        <v>5.2887186331031899E-2</v>
      </c>
      <c r="L406">
        <v>0.120785087545124</v>
      </c>
      <c r="M406">
        <v>2.57452400208419E-2</v>
      </c>
      <c r="N406">
        <v>0.123604164685815</v>
      </c>
      <c r="O406">
        <v>86005.792193931498</v>
      </c>
      <c r="P406" s="1">
        <v>0.13739873508810899</v>
      </c>
      <c r="Q406">
        <v>0.16504495403105901</v>
      </c>
      <c r="R406">
        <v>0.69755631088083203</v>
      </c>
      <c r="S406">
        <v>22.896000000000001</v>
      </c>
      <c r="T406">
        <v>107836.318231875</v>
      </c>
      <c r="U406" s="1">
        <v>129.61235745959499</v>
      </c>
      <c r="V406">
        <v>396371.69872575498</v>
      </c>
      <c r="W406" s="1">
        <v>0.85321196642021602</v>
      </c>
      <c r="X406">
        <v>0.122170410960677</v>
      </c>
      <c r="Y406">
        <v>2.4617622619107399E-2</v>
      </c>
      <c r="Z406">
        <v>0.14678803357978401</v>
      </c>
      <c r="AA406">
        <v>396.37169872575498</v>
      </c>
      <c r="AB406">
        <v>15268.400010880299</v>
      </c>
      <c r="AC406" s="1">
        <v>1429.95232442103</v>
      </c>
      <c r="AD406">
        <v>340302.006959958</v>
      </c>
      <c r="AE406" s="1" t="e">
        <v>#N/A</v>
      </c>
      <c r="AF406">
        <v>74272.149999999994</v>
      </c>
      <c r="AG406" s="1">
        <v>194395.24313628199</v>
      </c>
      <c r="AH406" s="1">
        <v>91.8854229179898</v>
      </c>
      <c r="AI406">
        <v>36.6756849709096</v>
      </c>
      <c r="AJ406">
        <v>49.987148076888701</v>
      </c>
      <c r="AK406">
        <v>2.0539999999999998</v>
      </c>
      <c r="AL406">
        <v>1.4379777499999999</v>
      </c>
      <c r="AM406">
        <v>1.5869158000000001</v>
      </c>
      <c r="AN406">
        <v>469.535632948527</v>
      </c>
      <c r="AO406" s="1">
        <v>0.56025527232640904</v>
      </c>
      <c r="AP406">
        <v>2390.3875392315599</v>
      </c>
      <c r="AQ406" s="1">
        <v>2927.68150472758</v>
      </c>
      <c r="AR406" s="1">
        <v>11105.8626651755</v>
      </c>
      <c r="AS406" s="1">
        <v>1363.0732675481299</v>
      </c>
      <c r="AT406">
        <v>672.34577164887901</v>
      </c>
      <c r="AU406">
        <v>18459.350748331701</v>
      </c>
      <c r="AV406" s="1">
        <v>3148.4656284634698</v>
      </c>
      <c r="AW406" s="1">
        <v>0.17128709517499999</v>
      </c>
      <c r="AX406">
        <v>13577.844948546899</v>
      </c>
      <c r="AY406" s="1">
        <v>0.69509425237</v>
      </c>
      <c r="AZ406">
        <v>1839.95859306136</v>
      </c>
      <c r="BA406">
        <v>9.5424441250000006E-2</v>
      </c>
      <c r="BB406">
        <v>723.59347729524495</v>
      </c>
      <c r="BC406" s="1">
        <v>3.8194211190000001E-2</v>
      </c>
      <c r="BD406">
        <v>19289.862647367001</v>
      </c>
      <c r="BE406" s="1">
        <v>0.599695226125599</v>
      </c>
      <c r="BF406">
        <v>0.21768002371300901</v>
      </c>
      <c r="BG406">
        <v>0.13558795988040501</v>
      </c>
      <c r="BH406">
        <v>3.0203105976056299E-2</v>
      </c>
      <c r="BI406">
        <v>1.6833684304929399E-2</v>
      </c>
    </row>
    <row r="407" spans="1:61" x14ac:dyDescent="0.35">
      <c r="A407" t="s">
        <v>1652</v>
      </c>
      <c r="B407" t="s">
        <v>1030</v>
      </c>
      <c r="C407">
        <v>39.4</v>
      </c>
      <c r="D407">
        <v>54.867743248565198</v>
      </c>
      <c r="E407">
        <v>1449.1256498499999</v>
      </c>
      <c r="F407">
        <v>1.6408137457828601E-2</v>
      </c>
      <c r="G407">
        <v>6.8910351328274902E-2</v>
      </c>
      <c r="H407" t="e">
        <v>#N/A</v>
      </c>
      <c r="I407">
        <v>0.107500240335496</v>
      </c>
      <c r="J407">
        <v>0.74195266782654501</v>
      </c>
      <c r="K407">
        <v>6.9502623636890207E-2</v>
      </c>
      <c r="L407">
        <v>0.49628485518874699</v>
      </c>
      <c r="M407">
        <v>3.1602919065967301E-2</v>
      </c>
      <c r="N407">
        <v>0.153242599503259</v>
      </c>
      <c r="O407">
        <v>70848.851874589498</v>
      </c>
      <c r="P407" s="1">
        <v>0.20478550680407701</v>
      </c>
      <c r="Q407">
        <v>0.16510823946386999</v>
      </c>
      <c r="R407">
        <v>0.63010625373205298</v>
      </c>
      <c r="S407">
        <v>13.539</v>
      </c>
      <c r="T407">
        <v>89939.832669438998</v>
      </c>
      <c r="U407" s="1">
        <v>107.612967056241</v>
      </c>
      <c r="V407">
        <v>318518.42185120803</v>
      </c>
      <c r="W407" s="1">
        <v>0.69201684565985</v>
      </c>
      <c r="X407">
        <v>0.23981291221536</v>
      </c>
      <c r="Y407">
        <v>6.8170242124789907E-2</v>
      </c>
      <c r="Z407">
        <v>0.30798315434015</v>
      </c>
      <c r="AA407">
        <v>318.51842185120802</v>
      </c>
      <c r="AB407">
        <v>9792.1645476716403</v>
      </c>
      <c r="AC407" s="1">
        <v>822.39114880924399</v>
      </c>
      <c r="AD407">
        <v>241492.52855959401</v>
      </c>
      <c r="AE407" s="1" t="e">
        <v>#N/A</v>
      </c>
      <c r="AF407">
        <v>41568.9</v>
      </c>
      <c r="AG407" s="1">
        <v>72846.444033521999</v>
      </c>
      <c r="AH407" s="1">
        <v>52.3407491704384</v>
      </c>
      <c r="AI407">
        <v>27.7610113463011</v>
      </c>
      <c r="AJ407">
        <v>33.661974039798103</v>
      </c>
      <c r="AK407">
        <v>2.012</v>
      </c>
      <c r="AL407">
        <v>1.3784181</v>
      </c>
      <c r="AM407">
        <v>1.7946774999999999</v>
      </c>
      <c r="AN407">
        <v>581.05229451032005</v>
      </c>
      <c r="AO407" s="1">
        <v>1.02189381512233</v>
      </c>
      <c r="AP407">
        <v>2374.5403633535698</v>
      </c>
      <c r="AQ407" s="1">
        <v>3138.7837206218201</v>
      </c>
      <c r="AR407" s="1">
        <v>9432.4670194108003</v>
      </c>
      <c r="AS407" s="1">
        <v>1126.29053260928</v>
      </c>
      <c r="AT407">
        <v>491.21117377255501</v>
      </c>
      <c r="AU407">
        <v>16563.292809768001</v>
      </c>
      <c r="AV407" s="1">
        <v>5560.0020606955904</v>
      </c>
      <c r="AW407" s="1">
        <v>0.32121524521</v>
      </c>
      <c r="AX407">
        <v>8944.4501989373402</v>
      </c>
      <c r="AY407" s="1">
        <v>0.49514043699999999</v>
      </c>
      <c r="AZ407">
        <v>1616.3267040747901</v>
      </c>
      <c r="BA407">
        <v>8.8196009840000006E-2</v>
      </c>
      <c r="BB407">
        <v>1676.8440661284401</v>
      </c>
      <c r="BC407" s="1">
        <v>9.5448307945000005E-2</v>
      </c>
      <c r="BD407">
        <v>17797.623029836199</v>
      </c>
      <c r="BE407" s="1">
        <v>0.56788383226725803</v>
      </c>
      <c r="BF407">
        <v>0.228383010512063</v>
      </c>
      <c r="BG407">
        <v>0.14591813061122999</v>
      </c>
      <c r="BH407">
        <v>3.3099929631856803E-2</v>
      </c>
      <c r="BI407">
        <v>2.4715096977592499E-2</v>
      </c>
    </row>
    <row r="408" spans="1:61" x14ac:dyDescent="0.35">
      <c r="A408" t="s">
        <v>1653</v>
      </c>
      <c r="B408" t="s">
        <v>1032</v>
      </c>
      <c r="C408">
        <v>97.8</v>
      </c>
      <c r="D408">
        <v>8.1468123511759707</v>
      </c>
      <c r="E408">
        <v>731.52595725000003</v>
      </c>
      <c r="F408">
        <v>2.37136802801345E-2</v>
      </c>
      <c r="G408">
        <v>2.8854626089782801E-2</v>
      </c>
      <c r="H408" t="e">
        <v>#N/A</v>
      </c>
      <c r="I408">
        <v>6.3745448145435604E-2</v>
      </c>
      <c r="J408">
        <v>0.89598520551323302</v>
      </c>
      <c r="K408">
        <v>3.3383255384996501E-2</v>
      </c>
      <c r="L408">
        <v>0.40578375086394702</v>
      </c>
      <c r="M408">
        <v>2.37854706837324E-2</v>
      </c>
      <c r="N408">
        <v>0.16035840597776199</v>
      </c>
      <c r="O408">
        <v>63143.347837927999</v>
      </c>
      <c r="P408" s="1">
        <v>0.25223778938621899</v>
      </c>
      <c r="Q408">
        <v>0.163312162208476</v>
      </c>
      <c r="R408">
        <v>0.58445004840530501</v>
      </c>
      <c r="S408">
        <v>8.7240000000000002</v>
      </c>
      <c r="T408">
        <v>77503.541863262493</v>
      </c>
      <c r="U408" s="1">
        <v>85.677226699649395</v>
      </c>
      <c r="V408">
        <v>265939.83070862998</v>
      </c>
      <c r="W408" s="1">
        <v>0.800000727482722</v>
      </c>
      <c r="X408">
        <v>6.2682412768477996E-2</v>
      </c>
      <c r="Y408">
        <v>0.13731685974880001</v>
      </c>
      <c r="Z408">
        <v>0.199999272517278</v>
      </c>
      <c r="AA408">
        <v>265.93983070863101</v>
      </c>
      <c r="AB408">
        <v>6318.0396731949704</v>
      </c>
      <c r="AC408" s="1">
        <v>617.94972995378998</v>
      </c>
      <c r="AD408" s="1">
        <v>207517.69523297201</v>
      </c>
      <c r="AE408" s="1" t="e">
        <v>#N/A</v>
      </c>
      <c r="AF408">
        <v>42056.925000000003</v>
      </c>
      <c r="AG408" s="1">
        <v>66241.146380673803</v>
      </c>
      <c r="AH408" s="1">
        <v>36.004477181679398</v>
      </c>
      <c r="AI408">
        <v>21.137314259450701</v>
      </c>
      <c r="AJ408">
        <v>26.356850054736899</v>
      </c>
      <c r="AK408">
        <v>1.9844999999999999</v>
      </c>
      <c r="AL408">
        <v>1.26131185</v>
      </c>
      <c r="AM408">
        <v>1.7492329</v>
      </c>
      <c r="AN408">
        <v>2620.79864272655</v>
      </c>
      <c r="AO408">
        <v>1.5041244181635101</v>
      </c>
      <c r="AP408">
        <v>2417.3471014337802</v>
      </c>
      <c r="AQ408" s="1">
        <v>3528.3007013145302</v>
      </c>
      <c r="AR408" s="1">
        <v>9100.2436564973996</v>
      </c>
      <c r="AS408" s="1">
        <v>965.011471375778</v>
      </c>
      <c r="AT408">
        <v>424.858226786481</v>
      </c>
      <c r="AU408">
        <v>16435.761157408</v>
      </c>
      <c r="AV408" s="1">
        <v>8582.3246519998902</v>
      </c>
      <c r="AW408" s="1">
        <v>0.45078969023999998</v>
      </c>
      <c r="AX408">
        <v>7509.6208225595201</v>
      </c>
      <c r="AY408" s="1">
        <v>0.39139183909500003</v>
      </c>
      <c r="AZ408">
        <v>1589.58585195057</v>
      </c>
      <c r="BA408" s="1">
        <v>8.3004849435E-2</v>
      </c>
      <c r="BB408">
        <v>1444.12624619902</v>
      </c>
      <c r="BC408" s="1">
        <v>7.4813621220000001E-2</v>
      </c>
      <c r="BD408">
        <v>19125.657572708998</v>
      </c>
      <c r="BE408" s="1">
        <v>0.53714062934725504</v>
      </c>
      <c r="BF408">
        <v>0.238006814328341</v>
      </c>
      <c r="BG408">
        <v>0.15933331843942999</v>
      </c>
      <c r="BH408">
        <v>4.2632103130503099E-2</v>
      </c>
      <c r="BI408">
        <v>2.2887134754470399E-2</v>
      </c>
    </row>
    <row r="409" spans="1:61" x14ac:dyDescent="0.35">
      <c r="A409" t="s">
        <v>1654</v>
      </c>
      <c r="B409" t="s">
        <v>1033</v>
      </c>
      <c r="C409">
        <v>26.428571428571399</v>
      </c>
      <c r="D409">
        <v>317.98187967736698</v>
      </c>
      <c r="E409">
        <v>7439.9740778571404</v>
      </c>
      <c r="F409">
        <v>0.142364955770755</v>
      </c>
      <c r="G409">
        <v>5.2204830856585199E-2</v>
      </c>
      <c r="H409">
        <v>2.0611268928807601E-3</v>
      </c>
      <c r="I409">
        <v>5.4476937708585103E-2</v>
      </c>
      <c r="J409">
        <v>0.69206818141738302</v>
      </c>
      <c r="K409">
        <v>5.7687450944529303E-2</v>
      </c>
      <c r="L409">
        <v>0.1487144866273</v>
      </c>
      <c r="M409">
        <v>5.7643692786996902E-2</v>
      </c>
      <c r="N409">
        <v>0.135642285060387</v>
      </c>
      <c r="O409">
        <v>85175.420523304303</v>
      </c>
      <c r="P409" s="1">
        <v>0.17729575508338599</v>
      </c>
      <c r="Q409">
        <v>0.17300687117579699</v>
      </c>
      <c r="R409">
        <v>0.64969737374081704</v>
      </c>
      <c r="S409">
        <v>48.18</v>
      </c>
      <c r="T409">
        <v>109647.593172744</v>
      </c>
      <c r="U409" s="1">
        <v>154.40747970546599</v>
      </c>
      <c r="V409">
        <v>366506.64566465397</v>
      </c>
      <c r="W409" s="1">
        <v>0.80604863781883196</v>
      </c>
      <c r="X409">
        <v>0.16021845616071301</v>
      </c>
      <c r="Y409">
        <v>3.3732906020455103E-2</v>
      </c>
      <c r="Z409">
        <v>0.19395136218116801</v>
      </c>
      <c r="AA409">
        <v>366.506645664654</v>
      </c>
      <c r="AB409">
        <v>13398.0451740402</v>
      </c>
      <c r="AC409" s="1">
        <v>1152.07933949321</v>
      </c>
      <c r="AD409">
        <v>302701.12660261098</v>
      </c>
      <c r="AE409" s="1" t="e">
        <v>#N/A</v>
      </c>
      <c r="AF409">
        <v>74411</v>
      </c>
      <c r="AG409" s="1">
        <v>182768.515018334</v>
      </c>
      <c r="AH409" s="1">
        <v>80.771419769562101</v>
      </c>
      <c r="AI409">
        <v>33.2304983107095</v>
      </c>
      <c r="AJ409">
        <v>44.610554789511703</v>
      </c>
      <c r="AK409">
        <v>1.3828571428571399</v>
      </c>
      <c r="AL409">
        <v>0.96089614285714298</v>
      </c>
      <c r="AM409">
        <v>1.1212757142857099</v>
      </c>
      <c r="AN409">
        <v>0</v>
      </c>
      <c r="AO409">
        <v>0.51725036753362696</v>
      </c>
      <c r="AP409">
        <v>1842.35143079982</v>
      </c>
      <c r="AQ409" s="1">
        <v>2633.3656240056798</v>
      </c>
      <c r="AR409" s="1">
        <v>10185.982756961999</v>
      </c>
      <c r="AS409" s="1">
        <v>1347.9416912229001</v>
      </c>
      <c r="AT409">
        <v>600.10073836622405</v>
      </c>
      <c r="AU409">
        <v>16609.742241356598</v>
      </c>
      <c r="AV409" s="1">
        <v>3098.1868497236301</v>
      </c>
      <c r="AW409" s="1">
        <v>0.18748640722857099</v>
      </c>
      <c r="AX409">
        <v>11761.6149787919</v>
      </c>
      <c r="AY409" s="1">
        <v>0.67558212238571402</v>
      </c>
      <c r="AZ409">
        <v>1671.4677971066901</v>
      </c>
      <c r="BA409">
        <v>9.5941323842857099E-2</v>
      </c>
      <c r="BB409">
        <v>698.78800397641396</v>
      </c>
      <c r="BC409" s="1">
        <v>4.0990146514285702E-2</v>
      </c>
      <c r="BD409">
        <v>17230.057629598599</v>
      </c>
      <c r="BE409" s="1">
        <v>0.61311199047059495</v>
      </c>
      <c r="BF409">
        <v>0.225906345399361</v>
      </c>
      <c r="BG409">
        <v>0.116454925635085</v>
      </c>
      <c r="BH409">
        <v>3.0358661559273002E-2</v>
      </c>
      <c r="BI409">
        <v>1.41680769356864E-2</v>
      </c>
    </row>
    <row r="410" spans="1:61" x14ac:dyDescent="0.35">
      <c r="A410" t="s">
        <v>1655</v>
      </c>
      <c r="B410" t="s">
        <v>1034</v>
      </c>
      <c r="C410">
        <v>27.75</v>
      </c>
      <c r="D410">
        <v>163.60044751419301</v>
      </c>
      <c r="E410">
        <v>3980.7094508</v>
      </c>
      <c r="F410">
        <v>3.3031903053158097E-2</v>
      </c>
      <c r="G410">
        <v>3.9458247368465697E-2</v>
      </c>
      <c r="H410">
        <v>3.5498591631858601E-3</v>
      </c>
      <c r="I410">
        <v>4.9319907021901199E-2</v>
      </c>
      <c r="J410">
        <v>0.83245952000935897</v>
      </c>
      <c r="K410">
        <v>4.44591240984595E-2</v>
      </c>
      <c r="L410">
        <v>0.26804701790179303</v>
      </c>
      <c r="M410">
        <v>2.5792051204039601E-2</v>
      </c>
      <c r="N410">
        <v>0.13930370108510901</v>
      </c>
      <c r="O410">
        <v>76342.471906367995</v>
      </c>
      <c r="P410" s="1">
        <v>0.170146250228078</v>
      </c>
      <c r="Q410">
        <v>0.18372045341182999</v>
      </c>
      <c r="R410">
        <v>0.64613329636009198</v>
      </c>
      <c r="S410">
        <v>27.615500000000001</v>
      </c>
      <c r="T410">
        <v>99876.172749742997</v>
      </c>
      <c r="U410" s="1">
        <v>146.42132175006299</v>
      </c>
      <c r="V410">
        <v>309661.65239415498</v>
      </c>
      <c r="W410" s="1">
        <v>0.80798049765740398</v>
      </c>
      <c r="X410">
        <v>0.150707638091992</v>
      </c>
      <c r="Y410">
        <v>4.1311864250604603E-2</v>
      </c>
      <c r="Z410">
        <v>0.19201950234259699</v>
      </c>
      <c r="AA410">
        <v>309.661652394155</v>
      </c>
      <c r="AB410">
        <v>10280.8835597737</v>
      </c>
      <c r="AC410" s="1">
        <v>1074.16215112399</v>
      </c>
      <c r="AD410">
        <v>243233.53580202701</v>
      </c>
      <c r="AE410" s="1" t="e">
        <v>#N/A</v>
      </c>
      <c r="AF410">
        <v>50150.95</v>
      </c>
      <c r="AG410" s="1">
        <v>90130.609796764693</v>
      </c>
      <c r="AH410" s="1">
        <v>62.717880234912897</v>
      </c>
      <c r="AI410">
        <v>31.344909105577099</v>
      </c>
      <c r="AJ410">
        <v>37.1603438747388</v>
      </c>
      <c r="AK410">
        <v>1.6615</v>
      </c>
      <c r="AL410">
        <v>1.2436567000000001</v>
      </c>
      <c r="AM410">
        <v>1.4308405</v>
      </c>
      <c r="AN410">
        <v>0</v>
      </c>
      <c r="AO410" s="1">
        <v>0.83033698599125805</v>
      </c>
      <c r="AP410">
        <v>1822.97298272239</v>
      </c>
      <c r="AQ410" s="1">
        <v>2673.0505358066298</v>
      </c>
      <c r="AR410" s="1">
        <v>8638.6088503902392</v>
      </c>
      <c r="AS410" s="1">
        <v>1093.87093061267</v>
      </c>
      <c r="AT410">
        <v>380.09976797421803</v>
      </c>
      <c r="AU410">
        <v>14608.603067506199</v>
      </c>
      <c r="AV410" s="1">
        <v>4293.02836974005</v>
      </c>
      <c r="AW410" s="1">
        <v>0.28202115723499999</v>
      </c>
      <c r="AX410">
        <v>8938.0520532872597</v>
      </c>
      <c r="AY410" s="1">
        <v>0.57024332893499996</v>
      </c>
      <c r="AZ410">
        <v>1332.6746399342401</v>
      </c>
      <c r="BA410">
        <v>8.5971175804999994E-2</v>
      </c>
      <c r="BB410">
        <v>975.36345155646995</v>
      </c>
      <c r="BC410" s="1">
        <v>6.1764338029999998E-2</v>
      </c>
      <c r="BD410">
        <v>15539.118514518001</v>
      </c>
      <c r="BE410" s="1">
        <v>0.57361447305600199</v>
      </c>
      <c r="BF410">
        <v>0.23690010189819999</v>
      </c>
      <c r="BG410">
        <v>0.14069107998543801</v>
      </c>
      <c r="BH410">
        <v>3.1504677062802598E-2</v>
      </c>
      <c r="BI410">
        <v>1.7289667997556799E-2</v>
      </c>
    </row>
    <row r="411" spans="1:61" x14ac:dyDescent="0.35">
      <c r="A411" t="s">
        <v>1656</v>
      </c>
      <c r="B411" t="s">
        <v>1035</v>
      </c>
      <c r="C411">
        <v>53.35</v>
      </c>
      <c r="D411">
        <v>37.398046201903398</v>
      </c>
      <c r="E411">
        <v>1811.0527938499999</v>
      </c>
      <c r="F411">
        <v>1.1455101792111899E-2</v>
      </c>
      <c r="G411">
        <v>2.64379865930865E-2</v>
      </c>
      <c r="H411">
        <v>5.6960136252813404E-3</v>
      </c>
      <c r="I411">
        <v>5.8133116487559602E-2</v>
      </c>
      <c r="J411">
        <v>0.85158925513549799</v>
      </c>
      <c r="K411">
        <v>5.5633140250248903E-2</v>
      </c>
      <c r="L411">
        <v>0.424210132777883</v>
      </c>
      <c r="M411">
        <v>1.35222544542402E-2</v>
      </c>
      <c r="N411">
        <v>0.14560521990629099</v>
      </c>
      <c r="O411">
        <v>68818.158446325499</v>
      </c>
      <c r="P411" s="1">
        <v>0.19066811142730999</v>
      </c>
      <c r="Q411">
        <v>0.14956653851639401</v>
      </c>
      <c r="R411">
        <v>0.659765350056296</v>
      </c>
      <c r="S411">
        <v>14.7545</v>
      </c>
      <c r="T411">
        <v>88031.863742708505</v>
      </c>
      <c r="U411" s="1">
        <v>127.804930194918</v>
      </c>
      <c r="V411">
        <v>263073.26521963801</v>
      </c>
      <c r="W411" s="1">
        <v>0.73215308739000595</v>
      </c>
      <c r="X411">
        <v>0.16561150847008099</v>
      </c>
      <c r="Y411">
        <v>0.102235404139913</v>
      </c>
      <c r="Z411">
        <v>0.26784691260999499</v>
      </c>
      <c r="AA411">
        <v>263.07326521963802</v>
      </c>
      <c r="AB411">
        <v>7786.2729755973796</v>
      </c>
      <c r="AC411" s="1">
        <v>712.69063959191897</v>
      </c>
      <c r="AD411" s="1">
        <v>218668.317636666</v>
      </c>
      <c r="AE411" s="1" t="e">
        <v>#N/A</v>
      </c>
      <c r="AF411">
        <v>43536.425000000003</v>
      </c>
      <c r="AG411" s="1">
        <v>73549.361220687002</v>
      </c>
      <c r="AH411" s="1">
        <v>46.399628142402101</v>
      </c>
      <c r="AI411">
        <v>26.246359637152299</v>
      </c>
      <c r="AJ411">
        <v>32.364831164187699</v>
      </c>
      <c r="AK411">
        <v>1.8045</v>
      </c>
      <c r="AL411">
        <v>1.3871042</v>
      </c>
      <c r="AM411">
        <v>1.6663816</v>
      </c>
      <c r="AN411">
        <v>530.73307645195098</v>
      </c>
      <c r="AO411" s="1">
        <v>0.92752529198474898</v>
      </c>
      <c r="AP411">
        <v>1788.5170178119099</v>
      </c>
      <c r="AQ411" s="1">
        <v>2914.2618034054999</v>
      </c>
      <c r="AR411" s="1">
        <v>8165.9967110465304</v>
      </c>
      <c r="AS411" s="1">
        <v>908.19032541773197</v>
      </c>
      <c r="AT411" s="1">
        <v>454.76977955374502</v>
      </c>
      <c r="AU411">
        <v>14231.735637235401</v>
      </c>
      <c r="AV411" s="1">
        <v>5462.5731274933796</v>
      </c>
      <c r="AW411" s="1">
        <v>0.35209028150499999</v>
      </c>
      <c r="AX411">
        <v>7372.3051501148302</v>
      </c>
      <c r="AY411" s="1">
        <v>0.47545707034000001</v>
      </c>
      <c r="AZ411">
        <v>1341.10731774999</v>
      </c>
      <c r="BA411" s="1">
        <v>8.6628285659999998E-2</v>
      </c>
      <c r="BB411">
        <v>1315.1964519872199</v>
      </c>
      <c r="BC411" s="1">
        <v>8.5824362505000001E-2</v>
      </c>
      <c r="BD411">
        <v>15491.182047345401</v>
      </c>
      <c r="BE411" s="1">
        <v>0.55697493433175405</v>
      </c>
      <c r="BF411">
        <v>0.22457378739144401</v>
      </c>
      <c r="BG411">
        <v>0.163546211093275</v>
      </c>
      <c r="BH411">
        <v>3.78383383487133E-2</v>
      </c>
      <c r="BI411">
        <v>1.7066728834813E-2</v>
      </c>
    </row>
    <row r="412" spans="1:61" x14ac:dyDescent="0.35">
      <c r="A412" t="s">
        <v>1926</v>
      </c>
      <c r="B412" t="s">
        <v>1036</v>
      </c>
      <c r="C412">
        <v>11</v>
      </c>
      <c r="D412">
        <v>509.76519788963799</v>
      </c>
      <c r="E412">
        <v>2786.3717587000001</v>
      </c>
      <c r="F412">
        <v>6.1154906882757397E-2</v>
      </c>
      <c r="G412">
        <v>4.1490719187734698E-2</v>
      </c>
      <c r="H412">
        <v>2.6203096960630201E-3</v>
      </c>
      <c r="I412">
        <v>4.5975515988504599E-2</v>
      </c>
      <c r="J412">
        <v>0.79330669901419704</v>
      </c>
      <c r="K412">
        <v>5.6982307631265099E-2</v>
      </c>
      <c r="L412">
        <v>9.0095121732087405E-2</v>
      </c>
      <c r="M412">
        <v>2.10380113603237E-2</v>
      </c>
      <c r="N412">
        <v>0.118898284749693</v>
      </c>
      <c r="O412">
        <v>87726.947508662997</v>
      </c>
      <c r="P412" s="1">
        <v>0.14093016407303299</v>
      </c>
      <c r="Q412">
        <v>0.158913928949518</v>
      </c>
      <c r="R412">
        <v>0.70015590697744901</v>
      </c>
      <c r="S412">
        <v>21.158999999999999</v>
      </c>
      <c r="T412">
        <v>108320.06473940999</v>
      </c>
      <c r="U412" s="1">
        <v>130.879765578285</v>
      </c>
      <c r="V412">
        <v>386177.351896726</v>
      </c>
      <c r="W412" s="1">
        <v>0.91339254801107195</v>
      </c>
      <c r="X412">
        <v>6.8691345881173094E-2</v>
      </c>
      <c r="Y412">
        <v>1.7916106107754699E-2</v>
      </c>
      <c r="Z412">
        <v>8.6607451988927803E-2</v>
      </c>
      <c r="AA412">
        <v>386.17735189672601</v>
      </c>
      <c r="AB412">
        <v>14385.4879395106</v>
      </c>
      <c r="AC412" s="1">
        <v>1445.93988443172</v>
      </c>
      <c r="AD412">
        <v>319231.43340207299</v>
      </c>
      <c r="AE412" s="1" t="e">
        <v>#N/A</v>
      </c>
      <c r="AF412">
        <v>82058.2</v>
      </c>
      <c r="AG412" s="1">
        <v>252616.698676311</v>
      </c>
      <c r="AH412" s="1">
        <v>102.361946194971</v>
      </c>
      <c r="AI412">
        <v>39.378899275290401</v>
      </c>
      <c r="AJ412">
        <v>56.351603570527701</v>
      </c>
      <c r="AK412">
        <v>1.8180000000000001</v>
      </c>
      <c r="AL412">
        <v>1.2993104</v>
      </c>
      <c r="AM412">
        <v>1.4431175000000001</v>
      </c>
      <c r="AN412">
        <v>939.07126589705399</v>
      </c>
      <c r="AO412" s="1">
        <v>0.55513852349529902</v>
      </c>
      <c r="AP412">
        <v>2441.7113336400198</v>
      </c>
      <c r="AQ412" s="1">
        <v>2573.70138214196</v>
      </c>
      <c r="AR412" s="1">
        <v>11231.770287130799</v>
      </c>
      <c r="AS412" s="1">
        <v>1423.0587179310101</v>
      </c>
      <c r="AT412">
        <v>661.65311609774801</v>
      </c>
      <c r="AU412">
        <v>18331.894836941501</v>
      </c>
      <c r="AV412" s="1">
        <v>3348.20554655145</v>
      </c>
      <c r="AW412" s="1">
        <v>0.177554507</v>
      </c>
      <c r="AX412">
        <v>13397.001308864101</v>
      </c>
      <c r="AY412" s="1">
        <v>0.69304689951999998</v>
      </c>
      <c r="AZ412">
        <v>1792.92155424815</v>
      </c>
      <c r="BA412">
        <v>9.112350927E-2</v>
      </c>
      <c r="BB412">
        <v>742.06205722198001</v>
      </c>
      <c r="BC412" s="1">
        <v>3.8275084180000002E-2</v>
      </c>
      <c r="BD412">
        <v>19280.190466885699</v>
      </c>
      <c r="BE412" s="1">
        <v>0.59806797148527202</v>
      </c>
      <c r="BF412">
        <v>0.217935653170862</v>
      </c>
      <c r="BG412">
        <v>0.13553455781628901</v>
      </c>
      <c r="BH412">
        <v>2.9803637071635199E-2</v>
      </c>
      <c r="BI412">
        <v>1.8658180455941802E-2</v>
      </c>
    </row>
    <row r="413" spans="1:61" x14ac:dyDescent="0.35">
      <c r="A413" t="s">
        <v>1657</v>
      </c>
      <c r="B413" t="s">
        <v>1037</v>
      </c>
      <c r="C413">
        <v>43.45</v>
      </c>
      <c r="D413">
        <v>58.754850073331397</v>
      </c>
      <c r="E413">
        <v>2421.9978652499999</v>
      </c>
      <c r="F413">
        <v>1.18505893911094E-2</v>
      </c>
      <c r="G413">
        <v>3.25452549276357E-2</v>
      </c>
      <c r="H413">
        <v>5.6960136252813404E-3</v>
      </c>
      <c r="I413">
        <v>9.0130763907406E-2</v>
      </c>
      <c r="J413">
        <v>0.79578784243165601</v>
      </c>
      <c r="K413">
        <v>6.9047414423674597E-2</v>
      </c>
      <c r="L413">
        <v>0.47480010729696398</v>
      </c>
      <c r="M413">
        <v>3.5282663016465599E-2</v>
      </c>
      <c r="N413">
        <v>0.16262942194218</v>
      </c>
      <c r="O413">
        <v>70472.764620568501</v>
      </c>
      <c r="P413" s="1">
        <v>0.19241256619634001</v>
      </c>
      <c r="Q413">
        <v>0.153449341608239</v>
      </c>
      <c r="R413">
        <v>0.65413809219542196</v>
      </c>
      <c r="S413">
        <v>19.024999999999999</v>
      </c>
      <c r="T413">
        <v>93043.649009893998</v>
      </c>
      <c r="U413" s="1">
        <v>137.519886268926</v>
      </c>
      <c r="V413">
        <v>240464.36117399001</v>
      </c>
      <c r="W413" s="1">
        <v>0.74824276971563197</v>
      </c>
      <c r="X413">
        <v>0.18633079081974499</v>
      </c>
      <c r="Y413">
        <v>6.5426439464622899E-2</v>
      </c>
      <c r="Z413">
        <v>0.25175723028436803</v>
      </c>
      <c r="AA413">
        <v>240.46436117399</v>
      </c>
      <c r="AB413">
        <v>7126.5024506753098</v>
      </c>
      <c r="AC413" s="1">
        <v>675.36336687181301</v>
      </c>
      <c r="AD413">
        <v>178134.51193861099</v>
      </c>
      <c r="AE413" s="1" t="e">
        <v>#N/A</v>
      </c>
      <c r="AF413">
        <v>42384.074999999997</v>
      </c>
      <c r="AG413" s="1">
        <v>69973.455372828103</v>
      </c>
      <c r="AH413" s="1">
        <v>47.4954231945445</v>
      </c>
      <c r="AI413">
        <v>26.157407223887301</v>
      </c>
      <c r="AJ413">
        <v>33.397141934640999</v>
      </c>
      <c r="AK413">
        <v>2.2894999999999999</v>
      </c>
      <c r="AL413">
        <v>1.5423570499999999</v>
      </c>
      <c r="AM413">
        <v>2.0719167000000001</v>
      </c>
      <c r="AN413">
        <v>508.45433782931798</v>
      </c>
      <c r="AO413">
        <v>0.92500010083153195</v>
      </c>
      <c r="AP413">
        <v>1809.7802230048201</v>
      </c>
      <c r="AQ413" s="1">
        <v>2858.1956721613801</v>
      </c>
      <c r="AR413" s="1">
        <v>8577.9842986570002</v>
      </c>
      <c r="AS413" s="1">
        <v>924.38344044881001</v>
      </c>
      <c r="AT413">
        <v>408.55355379791501</v>
      </c>
      <c r="AU413">
        <v>14578.897188069899</v>
      </c>
      <c r="AV413" s="1">
        <v>5973.1698770952298</v>
      </c>
      <c r="AW413" s="1">
        <v>0.38799111384500001</v>
      </c>
      <c r="AX413">
        <v>6870.2463035238397</v>
      </c>
      <c r="AY413" s="1">
        <v>0.43270188754</v>
      </c>
      <c r="AZ413">
        <v>1216.00202359419</v>
      </c>
      <c r="BA413">
        <v>7.5874916155E-2</v>
      </c>
      <c r="BB413">
        <v>1623.7371276358001</v>
      </c>
      <c r="BC413" s="1">
        <v>0.103432082445</v>
      </c>
      <c r="BD413">
        <v>15683.155331849101</v>
      </c>
      <c r="BE413" s="1">
        <v>0.55518335391815099</v>
      </c>
      <c r="BF413">
        <v>0.227697462756832</v>
      </c>
      <c r="BG413">
        <v>0.16747532843378801</v>
      </c>
      <c r="BH413">
        <v>3.3865071140110697E-2</v>
      </c>
      <c r="BI413">
        <v>1.57787837511187E-2</v>
      </c>
    </row>
    <row r="414" spans="1:61" x14ac:dyDescent="0.35">
      <c r="A414" t="s">
        <v>1658</v>
      </c>
      <c r="B414" t="s">
        <v>1038</v>
      </c>
      <c r="C414">
        <v>38.85</v>
      </c>
      <c r="D414">
        <v>62.4501640342191</v>
      </c>
      <c r="E414">
        <v>1929.2061357</v>
      </c>
      <c r="F414">
        <v>1.15710582905238E-2</v>
      </c>
      <c r="G414">
        <v>4.3407608371236403E-2</v>
      </c>
      <c r="H414" t="e">
        <v>#N/A</v>
      </c>
      <c r="I414">
        <v>0.117430432106518</v>
      </c>
      <c r="J414">
        <v>0.75980496384526097</v>
      </c>
      <c r="K414">
        <v>6.8064810520585606E-2</v>
      </c>
      <c r="L414">
        <v>0.51375319245126705</v>
      </c>
      <c r="M414">
        <v>3.4029591906149202E-2</v>
      </c>
      <c r="N414">
        <v>0.159711328421102</v>
      </c>
      <c r="O414">
        <v>70380.331929859996</v>
      </c>
      <c r="P414" s="1">
        <v>0.18803680711346299</v>
      </c>
      <c r="Q414">
        <v>0.163315989441321</v>
      </c>
      <c r="R414">
        <v>0.64864720344521598</v>
      </c>
      <c r="S414">
        <v>16.04</v>
      </c>
      <c r="T414">
        <v>90147.308497616497</v>
      </c>
      <c r="U414" s="1">
        <v>121.86927725005199</v>
      </c>
      <c r="V414">
        <v>254262.24660388799</v>
      </c>
      <c r="W414" s="1">
        <v>0.70702378150870604</v>
      </c>
      <c r="X414">
        <v>0.23513704414061801</v>
      </c>
      <c r="Y414">
        <v>5.7839174350676197E-2</v>
      </c>
      <c r="Z414">
        <v>0.29297621849129402</v>
      </c>
      <c r="AA414">
        <v>254.262246603888</v>
      </c>
      <c r="AB414">
        <v>7847.5201881661997</v>
      </c>
      <c r="AC414" s="1">
        <v>706.81673335616904</v>
      </c>
      <c r="AD414">
        <v>199954.541561291</v>
      </c>
      <c r="AE414" s="1" t="e">
        <v>#N/A</v>
      </c>
      <c r="AF414">
        <v>41563.449999999997</v>
      </c>
      <c r="AG414" s="1">
        <v>67502.3039048598</v>
      </c>
      <c r="AH414" s="1">
        <v>52.482077880349003</v>
      </c>
      <c r="AI414">
        <v>27.604527872750602</v>
      </c>
      <c r="AJ414">
        <v>35.065118364174097</v>
      </c>
      <c r="AK414">
        <v>2.0499999999999998</v>
      </c>
      <c r="AL414">
        <v>1.3520492500000001</v>
      </c>
      <c r="AM414">
        <v>1.74773435</v>
      </c>
      <c r="AN414">
        <v>275.38714248104299</v>
      </c>
      <c r="AO414" s="1">
        <v>0.93987533011274504</v>
      </c>
      <c r="AP414">
        <v>2028.7459250434899</v>
      </c>
      <c r="AQ414" s="1">
        <v>2758.54818190893</v>
      </c>
      <c r="AR414" s="1">
        <v>8851.7879410113001</v>
      </c>
      <c r="AS414" s="1">
        <v>996.93562732400505</v>
      </c>
      <c r="AT414">
        <v>421.755373158824</v>
      </c>
      <c r="AU414">
        <v>15057.773048446499</v>
      </c>
      <c r="AV414" s="1">
        <v>6043.9524541361197</v>
      </c>
      <c r="AW414" s="1">
        <v>0.37478781186999999</v>
      </c>
      <c r="AX414">
        <v>7463.1587322780097</v>
      </c>
      <c r="AY414" s="1">
        <v>0.44718762606000001</v>
      </c>
      <c r="AZ414">
        <v>1259.5065483306701</v>
      </c>
      <c r="BA414">
        <v>7.4891168054999999E-2</v>
      </c>
      <c r="BB414">
        <v>1672.46801172388</v>
      </c>
      <c r="BC414" s="1">
        <v>0.10313339402500001</v>
      </c>
      <c r="BD414">
        <v>16439.0857464687</v>
      </c>
      <c r="BE414" s="1">
        <v>0.570900415311836</v>
      </c>
      <c r="BF414">
        <v>0.22782757820556601</v>
      </c>
      <c r="BG414">
        <v>0.14839213388990999</v>
      </c>
      <c r="BH414">
        <v>3.3455150335360798E-2</v>
      </c>
      <c r="BI414">
        <v>1.9424722257326998E-2</v>
      </c>
    </row>
    <row r="415" spans="1:61" x14ac:dyDescent="0.35">
      <c r="A415" t="s">
        <v>1659</v>
      </c>
      <c r="B415" t="s">
        <v>1039</v>
      </c>
      <c r="C415">
        <v>56.7</v>
      </c>
      <c r="D415">
        <v>19.2671745548022</v>
      </c>
      <c r="E415">
        <v>997.70793345000004</v>
      </c>
      <c r="F415">
        <v>8.5182763549191305E-3</v>
      </c>
      <c r="G415">
        <v>1.2902161947135201E-2</v>
      </c>
      <c r="H415" t="e">
        <v>#N/A</v>
      </c>
      <c r="I415">
        <v>2.7827121766077201E-2</v>
      </c>
      <c r="J415">
        <v>0.92185659138980502</v>
      </c>
      <c r="K415">
        <v>3.8069481005550798E-2</v>
      </c>
      <c r="L415">
        <v>0.48314900602202598</v>
      </c>
      <c r="M415">
        <v>1.30963351212107E-2</v>
      </c>
      <c r="N415">
        <v>0.161487258980298</v>
      </c>
      <c r="O415">
        <v>62510.965046473502</v>
      </c>
      <c r="P415" s="1">
        <v>0.18314236268288001</v>
      </c>
      <c r="Q415">
        <v>0.18557259038730101</v>
      </c>
      <c r="R415">
        <v>0.63128504692981902</v>
      </c>
      <c r="S415">
        <v>9.6724999999999994</v>
      </c>
      <c r="T415">
        <v>86287.524172494494</v>
      </c>
      <c r="U415" s="1">
        <v>106.090824262155</v>
      </c>
      <c r="V415">
        <v>302625.323195723</v>
      </c>
      <c r="W415" s="1">
        <v>0.77540180339620102</v>
      </c>
      <c r="X415">
        <v>9.5566119771887004E-2</v>
      </c>
      <c r="Y415">
        <v>0.12903207683191201</v>
      </c>
      <c r="Z415">
        <v>0.22459819660379901</v>
      </c>
      <c r="AA415">
        <v>302.62532319572301</v>
      </c>
      <c r="AB415">
        <v>7831.5938750150799</v>
      </c>
      <c r="AC415" s="1">
        <v>750.32589185456902</v>
      </c>
      <c r="AD415">
        <v>220227.58405700899</v>
      </c>
      <c r="AE415" s="1" t="e">
        <v>#N/A</v>
      </c>
      <c r="AF415">
        <v>41314.824999999997</v>
      </c>
      <c r="AG415" s="1">
        <v>67697.7913621958</v>
      </c>
      <c r="AH415" s="1">
        <v>37.576456640514202</v>
      </c>
      <c r="AI415">
        <v>22.942676228984801</v>
      </c>
      <c r="AJ415">
        <v>25.6779740026134</v>
      </c>
      <c r="AK415">
        <v>1.4075</v>
      </c>
      <c r="AL415">
        <v>0.95505110000000004</v>
      </c>
      <c r="AM415">
        <v>1.2173690500000001</v>
      </c>
      <c r="AN415">
        <v>1370.9159965876199</v>
      </c>
      <c r="AO415" s="1">
        <v>1.2107746767787799</v>
      </c>
      <c r="AP415">
        <v>2280.0075680339</v>
      </c>
      <c r="AQ415" s="1">
        <v>3247.19972220826</v>
      </c>
      <c r="AR415" s="1">
        <v>9032.0960689031108</v>
      </c>
      <c r="AS415" s="1">
        <v>974.38974859872701</v>
      </c>
      <c r="AT415">
        <v>510.26303057163699</v>
      </c>
      <c r="AU415">
        <v>16043.9561383156</v>
      </c>
      <c r="AV415" s="1">
        <v>7554.3886541684897</v>
      </c>
      <c r="AW415" s="1">
        <v>0.41647739608000001</v>
      </c>
      <c r="AX415">
        <v>7637.6101353495897</v>
      </c>
      <c r="AY415" s="1">
        <v>0.39317795372499997</v>
      </c>
      <c r="AZ415">
        <v>1673.6117829274799</v>
      </c>
      <c r="BA415">
        <v>8.6876381254999996E-2</v>
      </c>
      <c r="BB415">
        <v>1909.5472928566801</v>
      </c>
      <c r="BC415" s="1">
        <v>0.10346826891499999</v>
      </c>
      <c r="BD415">
        <v>18775.157865302201</v>
      </c>
      <c r="BE415" s="1">
        <v>0.53742384361222195</v>
      </c>
      <c r="BF415">
        <v>0.236142575822748</v>
      </c>
      <c r="BG415">
        <v>0.171077609962315</v>
      </c>
      <c r="BH415">
        <v>3.4680765706040201E-2</v>
      </c>
      <c r="BI415">
        <v>2.0675204896674501E-2</v>
      </c>
    </row>
    <row r="416" spans="1:61" x14ac:dyDescent="0.35">
      <c r="A416" t="s">
        <v>1660</v>
      </c>
      <c r="B416" t="s">
        <v>1040</v>
      </c>
      <c r="C416">
        <v>95.7</v>
      </c>
      <c r="D416">
        <v>17.531333781519098</v>
      </c>
      <c r="E416">
        <v>1344.17136495</v>
      </c>
      <c r="F416">
        <v>4.1325778712002201E-2</v>
      </c>
      <c r="G416">
        <v>1.53505342448401E-2</v>
      </c>
      <c r="H416" t="e">
        <v>#N/A</v>
      </c>
      <c r="I416">
        <v>4.4056016159808399E-2</v>
      </c>
      <c r="J416">
        <v>0.90471596190092496</v>
      </c>
      <c r="K416">
        <v>3.3474487954601902E-2</v>
      </c>
      <c r="L416">
        <v>0.33484579723101598</v>
      </c>
      <c r="M416">
        <v>4.5871140513254798E-2</v>
      </c>
      <c r="N416">
        <v>0.13413069968306299</v>
      </c>
      <c r="O416">
        <v>65213.589565324997</v>
      </c>
      <c r="P416" s="1">
        <v>0.184486436306037</v>
      </c>
      <c r="Q416">
        <v>0.18785294291509899</v>
      </c>
      <c r="R416">
        <v>0.62766062077886398</v>
      </c>
      <c r="S416">
        <v>12.358499999999999</v>
      </c>
      <c r="T416">
        <v>84846.093148509506</v>
      </c>
      <c r="U416" s="1">
        <v>114.720951534306</v>
      </c>
      <c r="V416">
        <v>277402.59193892102</v>
      </c>
      <c r="W416" s="1">
        <v>0.81565458609451702</v>
      </c>
      <c r="X416">
        <v>7.8713774767886602E-2</v>
      </c>
      <c r="Y416">
        <v>0.105631639137596</v>
      </c>
      <c r="Z416">
        <v>0.18434541390548301</v>
      </c>
      <c r="AA416">
        <v>277.40259193892098</v>
      </c>
      <c r="AB416">
        <v>6913.4552170193001</v>
      </c>
      <c r="AC416" s="1">
        <v>702.11064452927303</v>
      </c>
      <c r="AD416" s="1">
        <v>223495.57134373099</v>
      </c>
      <c r="AE416" s="1" t="e">
        <v>#N/A</v>
      </c>
      <c r="AF416">
        <v>46840.85</v>
      </c>
      <c r="AG416" s="1">
        <v>77258.148319818196</v>
      </c>
      <c r="AH416" s="1">
        <v>38.4480948114428</v>
      </c>
      <c r="AI416">
        <v>22.734937033375601</v>
      </c>
      <c r="AJ416">
        <v>24.148638839813401</v>
      </c>
      <c r="AK416">
        <v>1.9155</v>
      </c>
      <c r="AL416">
        <v>1.1728179999999999</v>
      </c>
      <c r="AM416">
        <v>1.5083508000000001</v>
      </c>
      <c r="AN416">
        <v>1306.5906789933799</v>
      </c>
      <c r="AO416" s="1">
        <v>1.0818829167639099</v>
      </c>
      <c r="AP416">
        <v>2009.6427194088301</v>
      </c>
      <c r="AQ416" s="1">
        <v>2868.52111157529</v>
      </c>
      <c r="AR416" s="1">
        <v>8100.3835674833799</v>
      </c>
      <c r="AS416" s="1">
        <v>827.98402581052505</v>
      </c>
      <c r="AT416" s="1">
        <v>338.77554340172702</v>
      </c>
      <c r="AU416">
        <v>14145.3069676797</v>
      </c>
      <c r="AV416" s="1">
        <v>6522.1524050233302</v>
      </c>
      <c r="AW416" s="1">
        <v>0.40488796716999997</v>
      </c>
      <c r="AX416">
        <v>7028.5831815157499</v>
      </c>
      <c r="AY416" s="1">
        <v>0.43245185984000001</v>
      </c>
      <c r="AZ416">
        <v>1562.9382859613499</v>
      </c>
      <c r="BA416" s="1">
        <v>9.7329278630000002E-2</v>
      </c>
      <c r="BB416">
        <v>1046.27662525613</v>
      </c>
      <c r="BC416" s="1">
        <v>6.5330894345000001E-2</v>
      </c>
      <c r="BD416">
        <v>16159.950497756599</v>
      </c>
      <c r="BE416" s="1">
        <v>0.55719172355539703</v>
      </c>
      <c r="BF416">
        <v>0.23061649954112101</v>
      </c>
      <c r="BG416">
        <v>0.14996352569726201</v>
      </c>
      <c r="BH416">
        <v>4.1685457014216602E-2</v>
      </c>
      <c r="BI416">
        <v>2.0542794192003E-2</v>
      </c>
    </row>
    <row r="417" spans="1:61" x14ac:dyDescent="0.35">
      <c r="A417" t="s">
        <v>1661</v>
      </c>
      <c r="B417" t="s">
        <v>1041</v>
      </c>
      <c r="C417">
        <v>15.842105263157899</v>
      </c>
      <c r="D417">
        <v>373.352950254853</v>
      </c>
      <c r="E417">
        <v>2777.5784394736802</v>
      </c>
      <c r="F417">
        <v>6.3802413155008994E-2</v>
      </c>
      <c r="G417">
        <v>4.9585646638510797E-2</v>
      </c>
      <c r="H417">
        <v>2.6203096960630201E-3</v>
      </c>
      <c r="I417">
        <v>4.57410962887881E-2</v>
      </c>
      <c r="J417">
        <v>0.78339467302257304</v>
      </c>
      <c r="K417">
        <v>5.6312300665734699E-2</v>
      </c>
      <c r="L417">
        <v>0.113377988389883</v>
      </c>
      <c r="M417">
        <v>2.5518607170046E-2</v>
      </c>
      <c r="N417">
        <v>0.12169040472145499</v>
      </c>
      <c r="O417">
        <v>86951.999419086802</v>
      </c>
      <c r="P417" s="1">
        <v>0.13053203804045299</v>
      </c>
      <c r="Q417">
        <v>0.16113445553700001</v>
      </c>
      <c r="R417">
        <v>0.708333506422546</v>
      </c>
      <c r="S417">
        <v>21.564210526315801</v>
      </c>
      <c r="T417">
        <v>108925.06767216801</v>
      </c>
      <c r="U417" s="1">
        <v>131.46162941064901</v>
      </c>
      <c r="V417">
        <v>424834.11681185802</v>
      </c>
      <c r="W417" s="1">
        <v>0.85366984021363002</v>
      </c>
      <c r="X417">
        <v>0.124063511700557</v>
      </c>
      <c r="Y417">
        <v>2.2266648085813402E-2</v>
      </c>
      <c r="Z417">
        <v>0.14633015978637101</v>
      </c>
      <c r="AA417">
        <v>424.834116811858</v>
      </c>
      <c r="AB417">
        <v>15517.924903073201</v>
      </c>
      <c r="AC417" s="1">
        <v>1439.8403279594399</v>
      </c>
      <c r="AD417">
        <v>359731.74037987302</v>
      </c>
      <c r="AE417" s="1" t="e">
        <v>#N/A</v>
      </c>
      <c r="AF417">
        <v>76777.552631578903</v>
      </c>
      <c r="AG417" s="1">
        <v>219063.01580005401</v>
      </c>
      <c r="AH417" s="1">
        <v>91.803542101020199</v>
      </c>
      <c r="AI417">
        <v>35.1374309851929</v>
      </c>
      <c r="AJ417">
        <v>48.282404508657201</v>
      </c>
      <c r="AK417">
        <v>1.8094736842105299</v>
      </c>
      <c r="AL417">
        <v>1.29162663157895</v>
      </c>
      <c r="AM417">
        <v>1.372487</v>
      </c>
      <c r="AN417">
        <v>655.12768123887599</v>
      </c>
      <c r="AO417" s="1">
        <v>0.55314319787161503</v>
      </c>
      <c r="AP417">
        <v>2483.9592519766302</v>
      </c>
      <c r="AQ417" s="1">
        <v>3053.54925675706</v>
      </c>
      <c r="AR417" s="1">
        <v>11273.1524064164</v>
      </c>
      <c r="AS417" s="1">
        <v>1397.69246248844</v>
      </c>
      <c r="AT417">
        <v>742.441485978429</v>
      </c>
      <c r="AU417">
        <v>18950.794863617</v>
      </c>
      <c r="AV417" s="1">
        <v>3109.79332909494</v>
      </c>
      <c r="AW417" s="1">
        <v>0.16068378663684199</v>
      </c>
      <c r="AX417">
        <v>13963.628372884499</v>
      </c>
      <c r="AY417" s="1">
        <v>0.69596485192631596</v>
      </c>
      <c r="AZ417">
        <v>2102.8535583513099</v>
      </c>
      <c r="BA417">
        <v>0.106100626726316</v>
      </c>
      <c r="BB417">
        <v>730.48303791274202</v>
      </c>
      <c r="BC417" s="1">
        <v>3.7250734694736803E-2</v>
      </c>
      <c r="BD417">
        <v>19906.758298243501</v>
      </c>
      <c r="BE417" s="1">
        <v>0.59611838701434605</v>
      </c>
      <c r="BF417">
        <v>0.218766684096593</v>
      </c>
      <c r="BG417">
        <v>0.135689782516348</v>
      </c>
      <c r="BH417">
        <v>3.1460220381779203E-2</v>
      </c>
      <c r="BI417">
        <v>1.79649259909344E-2</v>
      </c>
    </row>
    <row r="418" spans="1:61" x14ac:dyDescent="0.35">
      <c r="A418" t="s">
        <v>1662</v>
      </c>
      <c r="B418" t="s">
        <v>1042</v>
      </c>
      <c r="C418">
        <v>53.8</v>
      </c>
      <c r="D418">
        <v>34.804598516843399</v>
      </c>
      <c r="E418">
        <v>1685.3423993500001</v>
      </c>
      <c r="F418">
        <v>1.5552824237358801E-2</v>
      </c>
      <c r="G418">
        <v>2.3089421494698101E-2</v>
      </c>
      <c r="H418" t="e">
        <v>#N/A</v>
      </c>
      <c r="I418">
        <v>4.53685332748981E-2</v>
      </c>
      <c r="J418">
        <v>0.87945243319225197</v>
      </c>
      <c r="K418">
        <v>4.1624522264349401E-2</v>
      </c>
      <c r="L418">
        <v>0.292428097281619</v>
      </c>
      <c r="M418">
        <v>2.9840078162060399E-2</v>
      </c>
      <c r="N418">
        <v>0.117453485287114</v>
      </c>
      <c r="O418">
        <v>68061.7080611985</v>
      </c>
      <c r="P418" s="1">
        <v>0.179105616758965</v>
      </c>
      <c r="Q418">
        <v>0.17036219875745801</v>
      </c>
      <c r="R418">
        <v>0.65053218448357697</v>
      </c>
      <c r="S418">
        <v>13.060499999999999</v>
      </c>
      <c r="T418">
        <v>91467.104447160993</v>
      </c>
      <c r="U418" s="1">
        <v>138.112314837805</v>
      </c>
      <c r="V418">
        <v>298302.66337815998</v>
      </c>
      <c r="W418" s="1">
        <v>0.78248805118861597</v>
      </c>
      <c r="X418">
        <v>0.150875227162517</v>
      </c>
      <c r="Y418">
        <v>6.6636721648867206E-2</v>
      </c>
      <c r="Z418">
        <v>0.217511948811384</v>
      </c>
      <c r="AA418">
        <v>298.30266337815999</v>
      </c>
      <c r="AB418">
        <v>8412.0274796203903</v>
      </c>
      <c r="AC418" s="1">
        <v>822.17625484270695</v>
      </c>
      <c r="AD418">
        <v>230951.25021696501</v>
      </c>
      <c r="AE418" s="1" t="e">
        <v>#N/A</v>
      </c>
      <c r="AF418">
        <v>47852</v>
      </c>
      <c r="AG418" s="1">
        <v>89952.781114327998</v>
      </c>
      <c r="AH418" s="1">
        <v>48.396005950280298</v>
      </c>
      <c r="AI418">
        <v>26.428382520664002</v>
      </c>
      <c r="AJ418">
        <v>29.992795104380601</v>
      </c>
      <c r="AK418">
        <v>1.9415</v>
      </c>
      <c r="AL418">
        <v>1.3236251000000001</v>
      </c>
      <c r="AM418">
        <v>1.61991325</v>
      </c>
      <c r="AN418">
        <v>987.48436956833996</v>
      </c>
      <c r="AO418" s="1">
        <v>0.90662646123721802</v>
      </c>
      <c r="AP418">
        <v>1813.3124711271801</v>
      </c>
      <c r="AQ418" s="1">
        <v>2717.0481888299</v>
      </c>
      <c r="AR418" s="1">
        <v>7899.6660322837197</v>
      </c>
      <c r="AS418" s="1">
        <v>780.27715106299604</v>
      </c>
      <c r="AT418">
        <v>399.32197688575599</v>
      </c>
      <c r="AU418">
        <v>13609.6258201896</v>
      </c>
      <c r="AV418" s="1">
        <v>4740.1062851794604</v>
      </c>
      <c r="AW418" s="1">
        <v>0.31619036569499998</v>
      </c>
      <c r="AX418">
        <v>8401.6367958088595</v>
      </c>
      <c r="AY418" s="1">
        <v>0.52868973809999997</v>
      </c>
      <c r="AZ418">
        <v>1497.48661648031</v>
      </c>
      <c r="BA418">
        <v>9.5692959155000007E-2</v>
      </c>
      <c r="BB418">
        <v>926.54499605948001</v>
      </c>
      <c r="BC418" s="1">
        <v>5.9426937050000003E-2</v>
      </c>
      <c r="BD418">
        <v>15565.774693528099</v>
      </c>
      <c r="BE418" s="1">
        <v>0.554413423412912</v>
      </c>
      <c r="BF418">
        <v>0.22827906008578799</v>
      </c>
      <c r="BG418">
        <v>0.16503236245507499</v>
      </c>
      <c r="BH418">
        <v>3.5992955645255002E-2</v>
      </c>
      <c r="BI418">
        <v>1.6282198400970699E-2</v>
      </c>
    </row>
    <row r="419" spans="1:61" x14ac:dyDescent="0.35">
      <c r="A419" t="s">
        <v>1663</v>
      </c>
      <c r="B419" t="s">
        <v>1043</v>
      </c>
      <c r="C419">
        <v>57.75</v>
      </c>
      <c r="D419">
        <v>12.2149057213965</v>
      </c>
      <c r="E419">
        <v>650.40185369999995</v>
      </c>
      <c r="F419">
        <v>1.1529422898110099E-2</v>
      </c>
      <c r="G419">
        <v>1.4473302443490399E-2</v>
      </c>
      <c r="H419" t="e">
        <v>#N/A</v>
      </c>
      <c r="I419">
        <v>2.6522132410962601E-2</v>
      </c>
      <c r="J419">
        <v>0.96075830121068395</v>
      </c>
      <c r="K419">
        <v>2.0539916769894102E-2</v>
      </c>
      <c r="L419">
        <v>0.22657784774300499</v>
      </c>
      <c r="M419" t="e">
        <v>#N/A</v>
      </c>
      <c r="N419">
        <v>0.12199496370247601</v>
      </c>
      <c r="O419">
        <v>63408.833308546498</v>
      </c>
      <c r="P419" s="1">
        <v>0.179915222580455</v>
      </c>
      <c r="Q419">
        <v>0.16363293324505901</v>
      </c>
      <c r="R419">
        <v>0.65645184417448599</v>
      </c>
      <c r="S419">
        <v>6.1455000000000002</v>
      </c>
      <c r="T419">
        <v>81948.225848392001</v>
      </c>
      <c r="U419" s="1">
        <v>107.580373583493</v>
      </c>
      <c r="V419">
        <v>261477.545436054</v>
      </c>
      <c r="W419" s="1">
        <v>0.83102832767680301</v>
      </c>
      <c r="X419">
        <v>4.94653579071338E-2</v>
      </c>
      <c r="Y419">
        <v>0.11950631441606401</v>
      </c>
      <c r="Z419">
        <v>0.16897167232319699</v>
      </c>
      <c r="AA419">
        <v>261.47754543605402</v>
      </c>
      <c r="AB419">
        <v>6597.4874014732804</v>
      </c>
      <c r="AC419" s="1">
        <v>595.66765329562395</v>
      </c>
      <c r="AD419">
        <v>199420.46142888599</v>
      </c>
      <c r="AE419" s="1" t="e">
        <v>#N/A</v>
      </c>
      <c r="AF419">
        <v>47172.574999999997</v>
      </c>
      <c r="AG419" s="1">
        <v>82662.037976911495</v>
      </c>
      <c r="AH419" s="1">
        <v>34.573088924917002</v>
      </c>
      <c r="AI419">
        <v>21.479337693228899</v>
      </c>
      <c r="AJ419">
        <v>24.622729985408402</v>
      </c>
      <c r="AK419">
        <v>1.323</v>
      </c>
      <c r="AL419">
        <v>0.75109935000000005</v>
      </c>
      <c r="AM419">
        <v>1.0604880999999999</v>
      </c>
      <c r="AN419">
        <v>1939.94025530416</v>
      </c>
      <c r="AO419">
        <v>1.1835284460056099</v>
      </c>
      <c r="AP419">
        <v>2149.6228009809001</v>
      </c>
      <c r="AQ419" s="1">
        <v>2960.7880442155702</v>
      </c>
      <c r="AR419" s="1">
        <v>8799.5510049604909</v>
      </c>
      <c r="AS419" s="1">
        <v>694.709614260178</v>
      </c>
      <c r="AT419" s="1">
        <v>500.77272886128202</v>
      </c>
      <c r="AU419">
        <v>15105.444193278399</v>
      </c>
      <c r="AV419" s="1">
        <v>8542.5342178692899</v>
      </c>
      <c r="AW419" s="1">
        <v>0.47122878794</v>
      </c>
      <c r="AX419">
        <v>7361.5408486283704</v>
      </c>
      <c r="AY419" s="1">
        <v>0.38660308317499997</v>
      </c>
      <c r="AZ419">
        <v>1715.93180705858</v>
      </c>
      <c r="BA419">
        <v>9.1426045935000005E-2</v>
      </c>
      <c r="BB419">
        <v>948.83614081151495</v>
      </c>
      <c r="BC419" s="1">
        <v>5.0742082954999997E-2</v>
      </c>
      <c r="BD419">
        <v>18568.843014367802</v>
      </c>
      <c r="BE419" s="1">
        <v>0.54801659452898999</v>
      </c>
      <c r="BF419">
        <v>0.248862538448962</v>
      </c>
      <c r="BG419">
        <v>0.132242039389907</v>
      </c>
      <c r="BH419">
        <v>4.1026166518358699E-2</v>
      </c>
      <c r="BI419">
        <v>2.98526611137826E-2</v>
      </c>
    </row>
    <row r="420" spans="1:61" x14ac:dyDescent="0.35">
      <c r="A420" t="s">
        <v>1664</v>
      </c>
      <c r="B420" t="s">
        <v>1044</v>
      </c>
      <c r="C420">
        <v>10.199999999999999</v>
      </c>
      <c r="D420">
        <v>336.83340781472901</v>
      </c>
      <c r="E420">
        <v>2938.5317006999999</v>
      </c>
      <c r="F420">
        <v>6.7957098220516E-3</v>
      </c>
      <c r="G420">
        <v>0.456623244224588</v>
      </c>
      <c r="H420">
        <v>2.4867267430111798E-3</v>
      </c>
      <c r="I420">
        <v>0.12593347366657701</v>
      </c>
      <c r="J420">
        <v>0.32617810715641499</v>
      </c>
      <c r="K420">
        <v>0.11754365566257199</v>
      </c>
      <c r="L420">
        <v>0.99483008702486697</v>
      </c>
      <c r="M420">
        <v>4.5077253683714097E-2</v>
      </c>
      <c r="N420">
        <v>0.205956913284218</v>
      </c>
      <c r="O420">
        <v>68713.568274008503</v>
      </c>
      <c r="P420" s="1">
        <v>0.25300808005106801</v>
      </c>
      <c r="Q420">
        <v>0.20535184249872401</v>
      </c>
      <c r="R420">
        <v>0.54164007745020804</v>
      </c>
      <c r="S420">
        <v>35.511499999999998</v>
      </c>
      <c r="T420">
        <v>89876.089131878005</v>
      </c>
      <c r="U420" s="1">
        <v>86.1505784656499</v>
      </c>
      <c r="V420">
        <v>143771.65972167699</v>
      </c>
      <c r="W420" s="1">
        <v>0.67111520016732495</v>
      </c>
      <c r="X420">
        <v>0.25147240785798802</v>
      </c>
      <c r="Y420">
        <v>7.7412391974686606E-2</v>
      </c>
      <c r="Z420">
        <v>0.32888479983267499</v>
      </c>
      <c r="AA420">
        <v>143.771659721677</v>
      </c>
      <c r="AB420">
        <v>5507.2315145524599</v>
      </c>
      <c r="AC420" s="1">
        <v>582.17112598126903</v>
      </c>
      <c r="AD420">
        <v>80247.758301743001</v>
      </c>
      <c r="AE420" s="1" t="e">
        <v>#N/A</v>
      </c>
      <c r="AF420">
        <v>31420.1</v>
      </c>
      <c r="AG420" s="1">
        <v>44573.2371932276</v>
      </c>
      <c r="AH420" s="1">
        <v>57.278719448466397</v>
      </c>
      <c r="AI420">
        <v>33.606386623984001</v>
      </c>
      <c r="AJ420">
        <v>40.340602581377198</v>
      </c>
      <c r="AK420">
        <v>2.2599999999999998</v>
      </c>
      <c r="AL420">
        <v>1.6706055500000001</v>
      </c>
      <c r="AM420">
        <v>1.9907870000000001</v>
      </c>
      <c r="AN420">
        <v>7.1053212906563204E-2</v>
      </c>
      <c r="AO420">
        <v>1.18961365905995</v>
      </c>
      <c r="AP420">
        <v>3061.4448638498502</v>
      </c>
      <c r="AQ420" s="1">
        <v>4669.0745932837799</v>
      </c>
      <c r="AR420" s="1">
        <v>10768.336605522099</v>
      </c>
      <c r="AS420" s="1">
        <v>1434.19701494888</v>
      </c>
      <c r="AT420">
        <v>663.06852398025501</v>
      </c>
      <c r="AU420">
        <v>20596.121601584899</v>
      </c>
      <c r="AV420" s="1">
        <v>11477.944429241699</v>
      </c>
      <c r="AW420" s="1">
        <v>0.51051965181000003</v>
      </c>
      <c r="AX420">
        <v>4838.33693685446</v>
      </c>
      <c r="AY420" s="1">
        <v>0.20906073021499999</v>
      </c>
      <c r="AZ420">
        <v>1335.42977045716</v>
      </c>
      <c r="BA420">
        <v>5.7243869709999999E-2</v>
      </c>
      <c r="BB420">
        <v>5078.9145467091503</v>
      </c>
      <c r="BC420" s="1">
        <v>0.223175748265</v>
      </c>
      <c r="BD420">
        <v>22730.625683262399</v>
      </c>
      <c r="BE420" s="1">
        <v>0.54283574421403302</v>
      </c>
      <c r="BF420">
        <v>0.216986466314461</v>
      </c>
      <c r="BG420">
        <v>0.18994561149803599</v>
      </c>
      <c r="BH420">
        <v>3.6152274876692599E-2</v>
      </c>
      <c r="BI420">
        <v>1.4079903096776701E-2</v>
      </c>
    </row>
    <row r="421" spans="1:61" x14ac:dyDescent="0.35">
      <c r="A421" t="s">
        <v>1665</v>
      </c>
      <c r="B421" t="s">
        <v>1045</v>
      </c>
      <c r="C421">
        <v>144.25</v>
      </c>
      <c r="D421">
        <v>9.7964821665257098</v>
      </c>
      <c r="E421">
        <v>1098.7327469500001</v>
      </c>
      <c r="F421" t="e">
        <v>#N/A</v>
      </c>
      <c r="G421">
        <v>1.43771795985851E-2</v>
      </c>
      <c r="H421" t="e">
        <v>#N/A</v>
      </c>
      <c r="I421">
        <v>1.58511656103071E-2</v>
      </c>
      <c r="J421">
        <v>0.95607552325616496</v>
      </c>
      <c r="K421">
        <v>2.46169932054273E-2</v>
      </c>
      <c r="L421">
        <v>0.94723687204215701</v>
      </c>
      <c r="M421" t="e">
        <v>#N/A</v>
      </c>
      <c r="N421">
        <v>0.19010762820364599</v>
      </c>
      <c r="O421">
        <v>63353.504748435</v>
      </c>
      <c r="P421" s="1">
        <v>0.205905739885722</v>
      </c>
      <c r="Q421">
        <v>0.18049423378427401</v>
      </c>
      <c r="R421">
        <v>0.61360002633000499</v>
      </c>
      <c r="S421">
        <v>12.0885</v>
      </c>
      <c r="T421">
        <v>79410.881807439</v>
      </c>
      <c r="U421" s="1">
        <v>118.767032834117</v>
      </c>
      <c r="V421">
        <v>206500.36243820601</v>
      </c>
      <c r="W421" s="1">
        <v>0.62347431782838603</v>
      </c>
      <c r="X421">
        <v>7.8800801046587807E-2</v>
      </c>
      <c r="Y421">
        <v>0.29772488112502699</v>
      </c>
      <c r="Z421">
        <v>0.37652568217161397</v>
      </c>
      <c r="AA421">
        <v>206.500362438206</v>
      </c>
      <c r="AB421">
        <v>4337.7100326456903</v>
      </c>
      <c r="AC421" s="1">
        <v>366.40462546010599</v>
      </c>
      <c r="AD421">
        <v>149347.96412669</v>
      </c>
      <c r="AE421" s="1" t="e">
        <v>#N/A</v>
      </c>
      <c r="AF421">
        <v>37127.974999999999</v>
      </c>
      <c r="AG421" s="1">
        <v>55641.527230362401</v>
      </c>
      <c r="AH421" s="1">
        <v>23.507974239928402</v>
      </c>
      <c r="AI421">
        <v>20.095969103706398</v>
      </c>
      <c r="AJ421">
        <v>21.2405685125491</v>
      </c>
      <c r="AK421">
        <v>0.79249999999999998</v>
      </c>
      <c r="AL421">
        <v>0.73066220000000004</v>
      </c>
      <c r="AM421">
        <v>0.75915600000000005</v>
      </c>
      <c r="AN421">
        <v>7.1086406240933302E-3</v>
      </c>
      <c r="AO421" s="1">
        <v>0.79351033774189195</v>
      </c>
      <c r="AP421">
        <v>2352.2294599091001</v>
      </c>
      <c r="AQ421" s="1">
        <v>4190.2005885096396</v>
      </c>
      <c r="AR421" s="1">
        <v>10235.7230422177</v>
      </c>
      <c r="AS421" s="1">
        <v>858.57114904773096</v>
      </c>
      <c r="AT421">
        <v>466.243502162943</v>
      </c>
      <c r="AU421">
        <v>17869.420052632799</v>
      </c>
      <c r="AV421" s="1">
        <v>12232.6820293199</v>
      </c>
      <c r="AW421" s="1">
        <v>0.607504426165</v>
      </c>
      <c r="AX421">
        <v>3734.9792018816402</v>
      </c>
      <c r="AY421" s="1">
        <v>0.18688296673499999</v>
      </c>
      <c r="AZ421">
        <v>1091.10456394432</v>
      </c>
      <c r="BA421" s="1">
        <v>5.341430497E-2</v>
      </c>
      <c r="BB421">
        <v>3060.8808131227402</v>
      </c>
      <c r="BC421" s="1">
        <v>0.15219830210999999</v>
      </c>
      <c r="BD421">
        <v>20119.646608268598</v>
      </c>
      <c r="BE421" s="1">
        <v>0.53633677396086799</v>
      </c>
      <c r="BF421">
        <v>0.25235309910091003</v>
      </c>
      <c r="BG421">
        <v>0.141501834586852</v>
      </c>
      <c r="BH421">
        <v>4.6896792618998498E-2</v>
      </c>
      <c r="BI421">
        <v>2.2911499732371401E-2</v>
      </c>
    </row>
    <row r="422" spans="1:61" x14ac:dyDescent="0.35">
      <c r="A422" t="s">
        <v>1666</v>
      </c>
      <c r="B422" t="s">
        <v>1046</v>
      </c>
      <c r="C422">
        <v>72.849999999999994</v>
      </c>
      <c r="D422">
        <v>9.6092499814520806</v>
      </c>
      <c r="E422">
        <v>607.64192130000004</v>
      </c>
      <c r="F422" t="e">
        <v>#N/A</v>
      </c>
      <c r="G422">
        <v>4.3382060814633E-2</v>
      </c>
      <c r="H422" t="e">
        <v>#N/A</v>
      </c>
      <c r="I422">
        <v>3.2919398663174899E-2</v>
      </c>
      <c r="J422">
        <v>0.934641161314127</v>
      </c>
      <c r="K422">
        <v>2.9522006811861599E-2</v>
      </c>
      <c r="L422">
        <v>0.32465089736212399</v>
      </c>
      <c r="M422" t="e">
        <v>#N/A</v>
      </c>
      <c r="N422">
        <v>0.14099746214803499</v>
      </c>
      <c r="O422">
        <v>63244.189231520497</v>
      </c>
      <c r="P422" s="1">
        <v>0.204693152184419</v>
      </c>
      <c r="Q422">
        <v>0.16953898926202901</v>
      </c>
      <c r="R422">
        <v>0.62576785855355099</v>
      </c>
      <c r="S422">
        <v>6.8940000000000001</v>
      </c>
      <c r="T422">
        <v>81721.808232322001</v>
      </c>
      <c r="U422" s="1">
        <v>93.028320776994704</v>
      </c>
      <c r="V422">
        <v>283961.19513982697</v>
      </c>
      <c r="W422" s="1">
        <v>0.80875916872347897</v>
      </c>
      <c r="X422">
        <v>5.10412347556497E-2</v>
      </c>
      <c r="Y422">
        <v>0.14019959652087199</v>
      </c>
      <c r="Z422">
        <v>0.191240831276521</v>
      </c>
      <c r="AA422">
        <v>283.961195139827</v>
      </c>
      <c r="AB422">
        <v>7044.7985966585002</v>
      </c>
      <c r="AC422" s="1">
        <v>635.80313035541701</v>
      </c>
      <c r="AD422">
        <v>216725.603518002</v>
      </c>
      <c r="AE422" s="1" t="e">
        <v>#N/A</v>
      </c>
      <c r="AF422">
        <v>44011.65</v>
      </c>
      <c r="AG422" s="1">
        <v>72720.926623399602</v>
      </c>
      <c r="AH422" s="1">
        <v>34.522658580080297</v>
      </c>
      <c r="AI422">
        <v>20.9510100287401</v>
      </c>
      <c r="AJ422">
        <v>23.151678036776701</v>
      </c>
      <c r="AK422">
        <v>1.504</v>
      </c>
      <c r="AL422">
        <v>0.9056824</v>
      </c>
      <c r="AM422">
        <v>1.2394746000000001</v>
      </c>
      <c r="AN422">
        <v>2193.91591117591</v>
      </c>
      <c r="AO422" s="1">
        <v>1.3221222384370599</v>
      </c>
      <c r="AP422">
        <v>2387.78508514449</v>
      </c>
      <c r="AQ422" s="1">
        <v>3396.1136571258498</v>
      </c>
      <c r="AR422" s="1">
        <v>9052.3854126328097</v>
      </c>
      <c r="AS422" s="1">
        <v>842.70536256100399</v>
      </c>
      <c r="AT422">
        <v>449.81415274044599</v>
      </c>
      <c r="AU422">
        <v>16128.803670204599</v>
      </c>
      <c r="AV422" s="1">
        <v>8590.1132521327709</v>
      </c>
      <c r="AW422" s="1">
        <v>0.45616401649499999</v>
      </c>
      <c r="AX422">
        <v>7731.4551639091296</v>
      </c>
      <c r="AY422" s="1">
        <v>0.39388760837499998</v>
      </c>
      <c r="AZ422">
        <v>1759.3103350587801</v>
      </c>
      <c r="BA422">
        <v>9.1238770115000006E-2</v>
      </c>
      <c r="BB422">
        <v>1127.98251726225</v>
      </c>
      <c r="BC422" s="1">
        <v>5.8709605004999998E-2</v>
      </c>
      <c r="BD422">
        <v>19208.8612683629</v>
      </c>
      <c r="BE422" s="1">
        <v>0.54454550168591098</v>
      </c>
      <c r="BF422">
        <v>0.233463033117559</v>
      </c>
      <c r="BG422">
        <v>0.159099905131936</v>
      </c>
      <c r="BH422">
        <v>3.66350353479937E-2</v>
      </c>
      <c r="BI422">
        <v>2.62565247166004E-2</v>
      </c>
    </row>
    <row r="423" spans="1:61" x14ac:dyDescent="0.35">
      <c r="A423" t="s">
        <v>1667</v>
      </c>
      <c r="B423" t="s">
        <v>1047</v>
      </c>
      <c r="C423">
        <v>115.35</v>
      </c>
      <c r="D423">
        <v>8.0710435214688996</v>
      </c>
      <c r="E423">
        <v>871.57960064999997</v>
      </c>
      <c r="F423">
        <v>2.37136802801345E-2</v>
      </c>
      <c r="G423">
        <v>1.03611147054806E-2</v>
      </c>
      <c r="H423" t="e">
        <v>#N/A</v>
      </c>
      <c r="I423">
        <v>2.3900209909791501E-2</v>
      </c>
      <c r="J423">
        <v>0.94663932465662604</v>
      </c>
      <c r="K423">
        <v>2.3382576459846999E-2</v>
      </c>
      <c r="L423">
        <v>0.42001876166227298</v>
      </c>
      <c r="M423">
        <v>2.2399519500295E-2</v>
      </c>
      <c r="N423">
        <v>0.15135329397885999</v>
      </c>
      <c r="O423">
        <v>63408.184391907998</v>
      </c>
      <c r="P423" s="1">
        <v>0.18787244789725199</v>
      </c>
      <c r="Q423">
        <v>0.15774828365084101</v>
      </c>
      <c r="R423">
        <v>0.65437926845190697</v>
      </c>
      <c r="S423">
        <v>9.2870000000000008</v>
      </c>
      <c r="T423">
        <v>82720.427873179506</v>
      </c>
      <c r="U423" s="1">
        <v>101.56161117012</v>
      </c>
      <c r="V423">
        <v>287244.45205183298</v>
      </c>
      <c r="W423" s="1">
        <v>0.72814084166399196</v>
      </c>
      <c r="X423">
        <v>5.4345810336681802E-2</v>
      </c>
      <c r="Y423">
        <v>0.21751334799932601</v>
      </c>
      <c r="Z423">
        <v>0.27185915833600799</v>
      </c>
      <c r="AA423">
        <v>287.24445205183298</v>
      </c>
      <c r="AB423">
        <v>7663.8674481067501</v>
      </c>
      <c r="AC423" s="1">
        <v>540.170918141166</v>
      </c>
      <c r="AD423">
        <v>222735.38050872399</v>
      </c>
      <c r="AE423" s="1" t="e">
        <v>#N/A</v>
      </c>
      <c r="AF423">
        <v>40639.550000000003</v>
      </c>
      <c r="AG423" s="1">
        <v>67242.353908530102</v>
      </c>
      <c r="AH423" s="1">
        <v>33.634325789805203</v>
      </c>
      <c r="AI423">
        <v>20.5227666031331</v>
      </c>
      <c r="AJ423">
        <v>23.114405388319799</v>
      </c>
      <c r="AK423">
        <v>1.3149999999999999</v>
      </c>
      <c r="AL423">
        <v>0.66533465000000003</v>
      </c>
      <c r="AM423">
        <v>1.0158102499999999</v>
      </c>
      <c r="AN423">
        <v>1700.25244682173</v>
      </c>
      <c r="AO423" s="1">
        <v>1.3250094527424401</v>
      </c>
      <c r="AP423">
        <v>2173.7500158888802</v>
      </c>
      <c r="AQ423" s="1">
        <v>3365.3760157514098</v>
      </c>
      <c r="AR423" s="1">
        <v>9119.6280204731993</v>
      </c>
      <c r="AS423" s="1">
        <v>893.65826740427303</v>
      </c>
      <c r="AT423">
        <v>592.73728728389995</v>
      </c>
      <c r="AU423">
        <v>16145.1496068017</v>
      </c>
      <c r="AV423" s="1">
        <v>8295.5552163509601</v>
      </c>
      <c r="AW423" s="1">
        <v>0.45248488393000003</v>
      </c>
      <c r="AX423">
        <v>7195.5129646095402</v>
      </c>
      <c r="AY423" s="1">
        <v>0.37475486062500002</v>
      </c>
      <c r="AZ423">
        <v>1890.0968900901801</v>
      </c>
      <c r="BA423">
        <v>9.9307729839999997E-2</v>
      </c>
      <c r="BB423">
        <v>1365.4697975776401</v>
      </c>
      <c r="BC423" s="1">
        <v>7.3452525599999999E-2</v>
      </c>
      <c r="BD423">
        <v>18746.634868628302</v>
      </c>
      <c r="BE423" s="1">
        <v>0.53725699995611897</v>
      </c>
      <c r="BF423">
        <v>0.241783302158189</v>
      </c>
      <c r="BG423">
        <v>0.14786576364829301</v>
      </c>
      <c r="BH423">
        <v>4.2599708214632097E-2</v>
      </c>
      <c r="BI423">
        <v>3.0494226022767398E-2</v>
      </c>
    </row>
    <row r="424" spans="1:61" x14ac:dyDescent="0.35">
      <c r="A424" t="s">
        <v>1668</v>
      </c>
      <c r="B424" t="s">
        <v>1048</v>
      </c>
      <c r="C424">
        <v>29.5</v>
      </c>
      <c r="D424">
        <v>254.76972391727699</v>
      </c>
      <c r="E424">
        <v>6280.1527974000001</v>
      </c>
      <c r="F424">
        <v>3.8561961497970899E-2</v>
      </c>
      <c r="G424">
        <v>0.14700215125669799</v>
      </c>
      <c r="H424">
        <v>2.0796845773924902E-3</v>
      </c>
      <c r="I424">
        <v>9.4052541571064394E-2</v>
      </c>
      <c r="J424">
        <v>0.63299241503561099</v>
      </c>
      <c r="K424">
        <v>8.5983018933818905E-2</v>
      </c>
      <c r="L424">
        <v>0.58639105853114004</v>
      </c>
      <c r="M424">
        <v>5.9270427010793998E-2</v>
      </c>
      <c r="N424">
        <v>0.17923673155501299</v>
      </c>
      <c r="O424">
        <v>74527.967454524507</v>
      </c>
      <c r="P424" s="1">
        <v>0.19048781122958899</v>
      </c>
      <c r="Q424">
        <v>0.16487366049277499</v>
      </c>
      <c r="R424">
        <v>0.64463852827763501</v>
      </c>
      <c r="S424">
        <v>42.158499999999997</v>
      </c>
      <c r="T424">
        <v>102197.416993594</v>
      </c>
      <c r="U424" s="1">
        <v>147.823265409437</v>
      </c>
      <c r="V424">
        <v>247941.42032026799</v>
      </c>
      <c r="W424" s="1">
        <v>0.74646491207292998</v>
      </c>
      <c r="X424">
        <v>0.211044218417303</v>
      </c>
      <c r="Y424">
        <v>4.2490869509766403E-2</v>
      </c>
      <c r="Z424">
        <v>0.25353508792707002</v>
      </c>
      <c r="AA424">
        <v>247.94142032026801</v>
      </c>
      <c r="AB424">
        <v>8473.6993561086892</v>
      </c>
      <c r="AC424" s="1">
        <v>829.84584584331799</v>
      </c>
      <c r="AD424">
        <v>176711.299084545</v>
      </c>
      <c r="AE424" s="1" t="e">
        <v>#N/A</v>
      </c>
      <c r="AF424">
        <v>41302.425000000003</v>
      </c>
      <c r="AG424" s="1">
        <v>64962.341618547602</v>
      </c>
      <c r="AH424" s="1">
        <v>64.003114899876195</v>
      </c>
      <c r="AI424">
        <v>30.277998860776201</v>
      </c>
      <c r="AJ424">
        <v>41.150111159903098</v>
      </c>
      <c r="AK424">
        <v>1.857</v>
      </c>
      <c r="AL424">
        <v>1.1914707</v>
      </c>
      <c r="AM424">
        <v>1.5409984999999999</v>
      </c>
      <c r="AN424">
        <v>164.411687211181</v>
      </c>
      <c r="AO424" s="1">
        <v>0.98765058644486403</v>
      </c>
      <c r="AP424">
        <v>1793.9017890581199</v>
      </c>
      <c r="AQ424" s="1">
        <v>2672.48602103639</v>
      </c>
      <c r="AR424" s="1">
        <v>9098.0144917651305</v>
      </c>
      <c r="AS424" s="1">
        <v>1147.79077507838</v>
      </c>
      <c r="AT424">
        <v>535.50847245252601</v>
      </c>
      <c r="AU424">
        <v>15247.7015493906</v>
      </c>
      <c r="AV424" s="1">
        <v>6065.2357628277196</v>
      </c>
      <c r="AW424" s="1">
        <v>0.36889248259000001</v>
      </c>
      <c r="AX424">
        <v>7515.9918567350196</v>
      </c>
      <c r="AY424" s="1">
        <v>0.44489149891500002</v>
      </c>
      <c r="AZ424">
        <v>1207.6306835913799</v>
      </c>
      <c r="BA424" s="1">
        <v>7.3747054785000002E-2</v>
      </c>
      <c r="BB424">
        <v>1875.23618519705</v>
      </c>
      <c r="BC424" s="1">
        <v>0.11246896370999999</v>
      </c>
      <c r="BD424">
        <v>16664.094488351198</v>
      </c>
      <c r="BE424" s="1">
        <v>0.57631504808057799</v>
      </c>
      <c r="BF424">
        <v>0.23754408985403999</v>
      </c>
      <c r="BG424">
        <v>0.13842549830762299</v>
      </c>
      <c r="BH424">
        <v>3.0829862949142601E-2</v>
      </c>
      <c r="BI424">
        <v>1.68855008086163E-2</v>
      </c>
    </row>
    <row r="425" spans="1:61" x14ac:dyDescent="0.35">
      <c r="A425" t="s">
        <v>1669</v>
      </c>
      <c r="B425" t="s">
        <v>1049</v>
      </c>
      <c r="C425">
        <v>95.3</v>
      </c>
      <c r="D425">
        <v>8.5472970751662594</v>
      </c>
      <c r="E425">
        <v>736.82881499999996</v>
      </c>
      <c r="F425">
        <v>2.37136802801345E-2</v>
      </c>
      <c r="G425">
        <v>2.8854626089782801E-2</v>
      </c>
      <c r="H425" t="e">
        <v>#N/A</v>
      </c>
      <c r="I425">
        <v>7.7373242242420801E-2</v>
      </c>
      <c r="J425">
        <v>0.88498581730443504</v>
      </c>
      <c r="K425">
        <v>2.9309978782079599E-2</v>
      </c>
      <c r="L425">
        <v>0.36485279162596701</v>
      </c>
      <c r="M425">
        <v>2.5043053696624299E-2</v>
      </c>
      <c r="N425">
        <v>0.15257077811689301</v>
      </c>
      <c r="O425">
        <v>64975.473931897999</v>
      </c>
      <c r="P425" s="1">
        <v>0.21685505238153399</v>
      </c>
      <c r="Q425">
        <v>0.14603981807362801</v>
      </c>
      <c r="R425">
        <v>0.637105129544837</v>
      </c>
      <c r="S425">
        <v>8.1274999999999995</v>
      </c>
      <c r="T425">
        <v>78837.318166866506</v>
      </c>
      <c r="U425" s="1">
        <v>95.668320202183295</v>
      </c>
      <c r="V425">
        <v>268683.06153977598</v>
      </c>
      <c r="W425" s="1">
        <v>0.77260578952111203</v>
      </c>
      <c r="X425">
        <v>5.5176079338077201E-2</v>
      </c>
      <c r="Y425">
        <v>0.17221813114081</v>
      </c>
      <c r="Z425">
        <v>0.227394210478888</v>
      </c>
      <c r="AA425">
        <v>268.68306153977602</v>
      </c>
      <c r="AB425">
        <v>6382.5920736061398</v>
      </c>
      <c r="AC425" s="1">
        <v>579.02172357424695</v>
      </c>
      <c r="AD425">
        <v>208265.554243274</v>
      </c>
      <c r="AE425" s="1" t="e">
        <v>#N/A</v>
      </c>
      <c r="AF425">
        <v>42518.074999999997</v>
      </c>
      <c r="AG425" s="1">
        <v>68185.422869604707</v>
      </c>
      <c r="AH425" s="1">
        <v>36.061990539216403</v>
      </c>
      <c r="AI425">
        <v>20.823856296607399</v>
      </c>
      <c r="AJ425">
        <v>26.033393110761299</v>
      </c>
      <c r="AK425">
        <v>2.0895000000000001</v>
      </c>
      <c r="AL425">
        <v>1.2713243999999999</v>
      </c>
      <c r="AM425">
        <v>1.89015745</v>
      </c>
      <c r="AN425">
        <v>2363.381312728</v>
      </c>
      <c r="AO425" s="1">
        <v>1.4596257701522399</v>
      </c>
      <c r="AP425">
        <v>2366.2166955973798</v>
      </c>
      <c r="AQ425" s="1">
        <v>3281.83918851728</v>
      </c>
      <c r="AR425" s="1">
        <v>9270.9173142702002</v>
      </c>
      <c r="AS425" s="1">
        <v>841.33613543114905</v>
      </c>
      <c r="AT425">
        <v>385.84309046392502</v>
      </c>
      <c r="AU425">
        <v>16146.152424279901</v>
      </c>
      <c r="AV425" s="1">
        <v>8279.3078272839793</v>
      </c>
      <c r="AW425" s="1">
        <v>0.450972406095</v>
      </c>
      <c r="AX425">
        <v>7310.8383866842296</v>
      </c>
      <c r="AY425" s="1">
        <v>0.39385739920000001</v>
      </c>
      <c r="AZ425">
        <v>1722.1211250117001</v>
      </c>
      <c r="BA425">
        <v>9.3393982685000002E-2</v>
      </c>
      <c r="BB425">
        <v>1143.63185175485</v>
      </c>
      <c r="BC425" s="1">
        <v>6.1776212014999998E-2</v>
      </c>
      <c r="BD425">
        <v>18455.899190734701</v>
      </c>
      <c r="BE425" s="1">
        <v>0.55130426638777996</v>
      </c>
      <c r="BF425">
        <v>0.23723126934414299</v>
      </c>
      <c r="BG425">
        <v>0.14671282908849101</v>
      </c>
      <c r="BH425">
        <v>3.8744172700567799E-2</v>
      </c>
      <c r="BI425">
        <v>2.6007462479018501E-2</v>
      </c>
    </row>
    <row r="426" spans="1:61" x14ac:dyDescent="0.35">
      <c r="A426" t="s">
        <v>1670</v>
      </c>
      <c r="B426" t="s">
        <v>1050</v>
      </c>
      <c r="C426">
        <v>161.4</v>
      </c>
      <c r="D426">
        <v>11.9713347181312</v>
      </c>
      <c r="E426">
        <v>1466.9201722</v>
      </c>
      <c r="F426">
        <v>6.4229262155852899E-3</v>
      </c>
      <c r="G426">
        <v>1.71164636033031E-2</v>
      </c>
      <c r="H426" t="e">
        <v>#N/A</v>
      </c>
      <c r="I426">
        <v>3.83792005148147E-2</v>
      </c>
      <c r="J426">
        <v>0.89953163287149196</v>
      </c>
      <c r="K426">
        <v>4.7838466583983802E-2</v>
      </c>
      <c r="L426">
        <v>0.59459858837937096</v>
      </c>
      <c r="M426">
        <v>1.31845666228016E-2</v>
      </c>
      <c r="N426">
        <v>0.17413691873801701</v>
      </c>
      <c r="O426">
        <v>63107.355807509499</v>
      </c>
      <c r="P426" s="1">
        <v>0.201445297571928</v>
      </c>
      <c r="Q426">
        <v>0.156687322545535</v>
      </c>
      <c r="R426">
        <v>0.64186737988253695</v>
      </c>
      <c r="S426">
        <v>13.577</v>
      </c>
      <c r="T426">
        <v>84563.151966898498</v>
      </c>
      <c r="U426" s="1">
        <v>117.51863077545801</v>
      </c>
      <c r="V426">
        <v>282188.39234592201</v>
      </c>
      <c r="W426" s="1">
        <v>0.69828997296741102</v>
      </c>
      <c r="X426">
        <v>0.141195463641835</v>
      </c>
      <c r="Y426">
        <v>0.16051456339075401</v>
      </c>
      <c r="Z426">
        <v>0.30171002703258898</v>
      </c>
      <c r="AA426">
        <v>282.18839234592201</v>
      </c>
      <c r="AB426">
        <v>7237.28464656705</v>
      </c>
      <c r="AC426" s="1">
        <v>557.56385538874599</v>
      </c>
      <c r="AD426">
        <v>209222.83232121999</v>
      </c>
      <c r="AE426" s="1" t="e">
        <v>#N/A</v>
      </c>
      <c r="AF426">
        <v>38188.025000000001</v>
      </c>
      <c r="AG426" s="1">
        <v>61029.400913216101</v>
      </c>
      <c r="AH426" s="1">
        <v>33.017344126948601</v>
      </c>
      <c r="AI426">
        <v>20.851700448737599</v>
      </c>
      <c r="AJ426">
        <v>23.591778364598898</v>
      </c>
      <c r="AK426">
        <v>1.8149999999999999</v>
      </c>
      <c r="AL426">
        <v>1.2305263500000001</v>
      </c>
      <c r="AM426">
        <v>1.57977185</v>
      </c>
      <c r="AN426">
        <v>899.99076577354106</v>
      </c>
      <c r="AO426" s="1">
        <v>1.1492645150144101</v>
      </c>
      <c r="AP426">
        <v>1995.52306418341</v>
      </c>
      <c r="AQ426" s="1">
        <v>3695.0376920216099</v>
      </c>
      <c r="AR426" s="1">
        <v>8773.9316193779796</v>
      </c>
      <c r="AS426" s="1">
        <v>998.33343108150495</v>
      </c>
      <c r="AT426">
        <v>455.897646606016</v>
      </c>
      <c r="AU426">
        <v>15918.723453270501</v>
      </c>
      <c r="AV426" s="1">
        <v>8173.2114684628496</v>
      </c>
      <c r="AW426" s="1">
        <v>0.45801020940999998</v>
      </c>
      <c r="AX426">
        <v>6483.5318951109302</v>
      </c>
      <c r="AY426" s="1">
        <v>0.34518008307999998</v>
      </c>
      <c r="AZ426">
        <v>1360.9738860524801</v>
      </c>
      <c r="BA426">
        <v>7.4484780025000003E-2</v>
      </c>
      <c r="BB426">
        <v>2240.4792122926901</v>
      </c>
      <c r="BC426" s="1">
        <v>0.12232492747</v>
      </c>
      <c r="BD426">
        <v>18258.196461919</v>
      </c>
      <c r="BE426" s="1">
        <v>0.53156094008858901</v>
      </c>
      <c r="BF426">
        <v>0.25062575996167902</v>
      </c>
      <c r="BG426">
        <v>0.15019898434856199</v>
      </c>
      <c r="BH426">
        <v>4.8251709428211102E-2</v>
      </c>
      <c r="BI426">
        <v>1.9362606172958E-2</v>
      </c>
    </row>
    <row r="427" spans="1:61" x14ac:dyDescent="0.35">
      <c r="A427" t="s">
        <v>1671</v>
      </c>
      <c r="B427" t="s">
        <v>1051</v>
      </c>
      <c r="C427">
        <v>44.5</v>
      </c>
      <c r="D427">
        <v>48.635337354268302</v>
      </c>
      <c r="E427">
        <v>1948.31799075</v>
      </c>
      <c r="F427">
        <v>1.40264484191938E-2</v>
      </c>
      <c r="G427">
        <v>4.2863867748785298E-2</v>
      </c>
      <c r="H427" t="e">
        <v>#N/A</v>
      </c>
      <c r="I427">
        <v>9.8226647686152302E-2</v>
      </c>
      <c r="J427">
        <v>0.78783288343207603</v>
      </c>
      <c r="K427">
        <v>5.9952881537796397E-2</v>
      </c>
      <c r="L427">
        <v>0.43436385677064498</v>
      </c>
      <c r="M427">
        <v>3.6262508875797302E-2</v>
      </c>
      <c r="N427">
        <v>0.14403896961013199</v>
      </c>
      <c r="O427">
        <v>71223.293239612001</v>
      </c>
      <c r="P427" s="1">
        <v>0.17156019874884401</v>
      </c>
      <c r="Q427">
        <v>0.15637380741822801</v>
      </c>
      <c r="R427">
        <v>0.67206599383292798</v>
      </c>
      <c r="S427">
        <v>15.221</v>
      </c>
      <c r="T427">
        <v>93530.343397089498</v>
      </c>
      <c r="U427" s="1">
        <v>132.079623408895</v>
      </c>
      <c r="V427">
        <v>295779.55620392697</v>
      </c>
      <c r="W427" s="1">
        <v>0.72844848916724703</v>
      </c>
      <c r="X427">
        <v>0.206150346362206</v>
      </c>
      <c r="Y427">
        <v>6.5401164470547002E-2</v>
      </c>
      <c r="Z427">
        <v>0.27155151083275297</v>
      </c>
      <c r="AA427">
        <v>295.77955620392697</v>
      </c>
      <c r="AB427">
        <v>9024.9772912145399</v>
      </c>
      <c r="AC427" s="1">
        <v>823.23928355274995</v>
      </c>
      <c r="AD427">
        <v>231421.34730230199</v>
      </c>
      <c r="AE427" s="1" t="e">
        <v>#N/A</v>
      </c>
      <c r="AF427">
        <v>42708.25</v>
      </c>
      <c r="AG427" s="1">
        <v>74217.969910632106</v>
      </c>
      <c r="AH427" s="1">
        <v>51.558973008825397</v>
      </c>
      <c r="AI427">
        <v>27.800617917488001</v>
      </c>
      <c r="AJ427">
        <v>35.596499305502803</v>
      </c>
      <c r="AK427">
        <v>1.8725000000000001</v>
      </c>
      <c r="AL427">
        <v>1.211144</v>
      </c>
      <c r="AM427">
        <v>1.66451595</v>
      </c>
      <c r="AN427">
        <v>235.80380880171001</v>
      </c>
      <c r="AO427" s="1">
        <v>0.93753821132982296</v>
      </c>
      <c r="AP427">
        <v>1984.6534307618999</v>
      </c>
      <c r="AQ427" s="1">
        <v>2888.7519257519598</v>
      </c>
      <c r="AR427" s="1">
        <v>8717.1125283748606</v>
      </c>
      <c r="AS427" s="1">
        <v>1036.73085938901</v>
      </c>
      <c r="AT427">
        <v>500.14333774675299</v>
      </c>
      <c r="AU427">
        <v>15127.3920820245</v>
      </c>
      <c r="AV427" s="1">
        <v>5160.7025968828702</v>
      </c>
      <c r="AW427" s="1">
        <v>0.32350836351500001</v>
      </c>
      <c r="AX427">
        <v>8383.5385804204998</v>
      </c>
      <c r="AY427" s="1">
        <v>0.51335447369499998</v>
      </c>
      <c r="AZ427">
        <v>1300.9098668168599</v>
      </c>
      <c r="BA427">
        <v>7.9211901400000007E-2</v>
      </c>
      <c r="BB427">
        <v>1353.3263895370901</v>
      </c>
      <c r="BC427" s="1">
        <v>8.3925261409999993E-2</v>
      </c>
      <c r="BD427">
        <v>16198.477433657299</v>
      </c>
      <c r="BE427" s="1">
        <v>0.57200912330592601</v>
      </c>
      <c r="BF427">
        <v>0.22818490476580899</v>
      </c>
      <c r="BG427">
        <v>0.14297085352464001</v>
      </c>
      <c r="BH427">
        <v>3.6046975637771997E-2</v>
      </c>
      <c r="BI427">
        <v>2.0788142765853002E-2</v>
      </c>
    </row>
    <row r="428" spans="1:61" x14ac:dyDescent="0.35">
      <c r="A428" t="s">
        <v>1672</v>
      </c>
      <c r="B428" t="s">
        <v>1052</v>
      </c>
      <c r="C428">
        <v>51.55</v>
      </c>
      <c r="D428">
        <v>30.400578711099801</v>
      </c>
      <c r="E428">
        <v>999.27449030000002</v>
      </c>
      <c r="F428">
        <v>8.2431821203862807E-3</v>
      </c>
      <c r="G428">
        <v>7.1721997160480999E-2</v>
      </c>
      <c r="H428" t="e">
        <v>#N/A</v>
      </c>
      <c r="I428">
        <v>6.8998153631390405E-2</v>
      </c>
      <c r="J428">
        <v>0.80166586511782101</v>
      </c>
      <c r="K428">
        <v>6.8970535608873104E-2</v>
      </c>
      <c r="L428">
        <v>0.69786160144742304</v>
      </c>
      <c r="M428">
        <v>3.4822186799211903E-2</v>
      </c>
      <c r="N428">
        <v>0.17712334015947201</v>
      </c>
      <c r="O428">
        <v>64042.8301691995</v>
      </c>
      <c r="P428" s="1">
        <v>0.18317799743392399</v>
      </c>
      <c r="Q428">
        <v>0.19731307505128301</v>
      </c>
      <c r="R428">
        <v>0.61950892751479203</v>
      </c>
      <c r="S428">
        <v>10.522500000000001</v>
      </c>
      <c r="T428">
        <v>81675.763750451995</v>
      </c>
      <c r="U428" s="1">
        <v>98.117050109407302</v>
      </c>
      <c r="V428">
        <v>215397.99248157899</v>
      </c>
      <c r="W428" s="1">
        <v>0.68171414344980397</v>
      </c>
      <c r="X428">
        <v>0.15451337086092201</v>
      </c>
      <c r="Y428">
        <v>0.16377248568927399</v>
      </c>
      <c r="Z428">
        <v>0.31828585655019598</v>
      </c>
      <c r="AA428">
        <v>215.397992481579</v>
      </c>
      <c r="AB428">
        <v>6391.5722994145099</v>
      </c>
      <c r="AC428" s="1">
        <v>511.48680303229202</v>
      </c>
      <c r="AD428">
        <v>156473.256825688</v>
      </c>
      <c r="AE428" s="1" t="e">
        <v>#N/A</v>
      </c>
      <c r="AF428">
        <v>37042.775000000001</v>
      </c>
      <c r="AG428" s="1">
        <v>58067.039950879203</v>
      </c>
      <c r="AH428" s="1">
        <v>39.6125969146713</v>
      </c>
      <c r="AI428">
        <v>22.122155413740099</v>
      </c>
      <c r="AJ428">
        <v>28.062060505136699</v>
      </c>
      <c r="AK428">
        <v>2.0775000000000001</v>
      </c>
      <c r="AL428">
        <v>1.35478045</v>
      </c>
      <c r="AM428">
        <v>1.7674277</v>
      </c>
      <c r="AN428">
        <v>678.145875455706</v>
      </c>
      <c r="AO428" s="1">
        <v>0.96919368321673205</v>
      </c>
      <c r="AP428">
        <v>2248.0628118355498</v>
      </c>
      <c r="AQ428" s="1">
        <v>3355.0068748598901</v>
      </c>
      <c r="AR428" s="1">
        <v>9595.8744005695498</v>
      </c>
      <c r="AS428" s="1">
        <v>1019.47333178515</v>
      </c>
      <c r="AT428">
        <v>492.89788746786098</v>
      </c>
      <c r="AU428">
        <v>16711.315306518001</v>
      </c>
      <c r="AV428" s="1">
        <v>9448.9251041152093</v>
      </c>
      <c r="AW428" s="1">
        <v>0.50178333915499995</v>
      </c>
      <c r="AX428">
        <v>5421.1813712356297</v>
      </c>
      <c r="AY428" s="1">
        <v>0.29370725888499999</v>
      </c>
      <c r="AZ428">
        <v>1366.3677053889301</v>
      </c>
      <c r="BA428">
        <v>7.0926609485E-2</v>
      </c>
      <c r="BB428">
        <v>2510.2328944514902</v>
      </c>
      <c r="BC428" s="1">
        <v>0.13358279247499999</v>
      </c>
      <c r="BD428">
        <v>18746.707075191302</v>
      </c>
      <c r="BE428" s="1">
        <v>0.54084331790988904</v>
      </c>
      <c r="BF428">
        <v>0.23200113011880899</v>
      </c>
      <c r="BG428">
        <v>0.15991580643697201</v>
      </c>
      <c r="BH428">
        <v>3.8570121709283402E-2</v>
      </c>
      <c r="BI428">
        <v>2.86696238250463E-2</v>
      </c>
    </row>
    <row r="429" spans="1:61" x14ac:dyDescent="0.35">
      <c r="A429" t="s">
        <v>1673</v>
      </c>
      <c r="B429" t="s">
        <v>1053</v>
      </c>
      <c r="C429">
        <v>36.200000000000003</v>
      </c>
      <c r="D429">
        <v>50.5362078043702</v>
      </c>
      <c r="E429">
        <v>1705.4530323500001</v>
      </c>
      <c r="F429">
        <v>1.6516051989009899E-2</v>
      </c>
      <c r="G429">
        <v>4.6374292701875597E-2</v>
      </c>
      <c r="H429" t="e">
        <v>#N/A</v>
      </c>
      <c r="I429">
        <v>5.7921659588325798E-2</v>
      </c>
      <c r="J429">
        <v>0.821049389472986</v>
      </c>
      <c r="K429">
        <v>6.3589562690151605E-2</v>
      </c>
      <c r="L429">
        <v>0.41173658597016999</v>
      </c>
      <c r="M429">
        <v>1.51782074708957E-2</v>
      </c>
      <c r="N429">
        <v>0.13742923060148701</v>
      </c>
      <c r="O429">
        <v>69471.127433011497</v>
      </c>
      <c r="P429" s="1">
        <v>0.220910888879089</v>
      </c>
      <c r="Q429">
        <v>0.14680264698355</v>
      </c>
      <c r="R429">
        <v>0.632286464137361</v>
      </c>
      <c r="S429">
        <v>14.194000000000001</v>
      </c>
      <c r="T429">
        <v>90084.295679330506</v>
      </c>
      <c r="U429" s="1">
        <v>126.561464753078</v>
      </c>
      <c r="V429">
        <v>289043.758957438</v>
      </c>
      <c r="W429" s="1">
        <v>0.70707907685162597</v>
      </c>
      <c r="X429">
        <v>0.21756300680728699</v>
      </c>
      <c r="Y429">
        <v>7.53579163410871E-2</v>
      </c>
      <c r="Z429">
        <v>0.29292092314837398</v>
      </c>
      <c r="AA429">
        <v>289.043758957438</v>
      </c>
      <c r="AB429">
        <v>9007.9248455415309</v>
      </c>
      <c r="AC429" s="1">
        <v>757.89968206380195</v>
      </c>
      <c r="AD429">
        <v>232730.832744157</v>
      </c>
      <c r="AE429" s="1" t="e">
        <v>#N/A</v>
      </c>
      <c r="AF429">
        <v>44025.125</v>
      </c>
      <c r="AG429" s="1">
        <v>74729.788988257002</v>
      </c>
      <c r="AH429" s="1">
        <v>51.149319646587799</v>
      </c>
      <c r="AI429">
        <v>27.714927681374601</v>
      </c>
      <c r="AJ429">
        <v>35.288631555042699</v>
      </c>
      <c r="AK429">
        <v>1.9424999999999999</v>
      </c>
      <c r="AL429">
        <v>1.21570695</v>
      </c>
      <c r="AM429">
        <v>1.7178857000000001</v>
      </c>
      <c r="AN429">
        <v>329.31015573496302</v>
      </c>
      <c r="AO429" s="1">
        <v>0.88470042188420395</v>
      </c>
      <c r="AP429">
        <v>2087.1725394720602</v>
      </c>
      <c r="AQ429" s="1">
        <v>2870.13039142249</v>
      </c>
      <c r="AR429" s="1">
        <v>8474.9545979233899</v>
      </c>
      <c r="AS429" s="1">
        <v>918.66918236902995</v>
      </c>
      <c r="AT429">
        <v>430.83326526348998</v>
      </c>
      <c r="AU429">
        <v>14781.759976450499</v>
      </c>
      <c r="AV429" s="1">
        <v>4887.2321034977604</v>
      </c>
      <c r="AW429" s="1">
        <v>0.31242359159999999</v>
      </c>
      <c r="AX429">
        <v>8510.9898219188599</v>
      </c>
      <c r="AY429" s="1">
        <v>0.51419079723000005</v>
      </c>
      <c r="AZ429">
        <v>1472.5746196693699</v>
      </c>
      <c r="BA429">
        <v>8.7347278464999997E-2</v>
      </c>
      <c r="BB429">
        <v>1371.4805459413999</v>
      </c>
      <c r="BC429" s="1">
        <v>8.6038332709999998E-2</v>
      </c>
      <c r="BD429">
        <v>16242.277091027399</v>
      </c>
      <c r="BE429" s="1">
        <v>0.55959691526955802</v>
      </c>
      <c r="BF429">
        <v>0.23047636814596301</v>
      </c>
      <c r="BG429">
        <v>0.158836327473039</v>
      </c>
      <c r="BH429">
        <v>3.3970839979644001E-2</v>
      </c>
      <c r="BI429">
        <v>1.7119549131795399E-2</v>
      </c>
    </row>
    <row r="430" spans="1:61" x14ac:dyDescent="0.35">
      <c r="A430" t="s">
        <v>1674</v>
      </c>
      <c r="B430" t="s">
        <v>1054</v>
      </c>
      <c r="C430">
        <v>35</v>
      </c>
      <c r="D430">
        <v>105.466196223479</v>
      </c>
      <c r="E430">
        <v>3385.6813154500001</v>
      </c>
      <c r="F430">
        <v>1.6924043995920599E-2</v>
      </c>
      <c r="G430">
        <v>3.9477306285826699E-2</v>
      </c>
      <c r="H430">
        <v>2.1266057129096698E-3</v>
      </c>
      <c r="I430">
        <v>7.3958498038432297E-2</v>
      </c>
      <c r="J430">
        <v>0.79973676823746098</v>
      </c>
      <c r="K430">
        <v>6.96952231778388E-2</v>
      </c>
      <c r="L430">
        <v>0.48801678378547902</v>
      </c>
      <c r="M430">
        <v>2.20120247426548E-2</v>
      </c>
      <c r="N430">
        <v>0.171682335964079</v>
      </c>
      <c r="O430">
        <v>70949.918528509501</v>
      </c>
      <c r="P430" s="1">
        <v>0.207183032479692</v>
      </c>
      <c r="Q430">
        <v>0.15929197452226401</v>
      </c>
      <c r="R430">
        <v>0.63352499299804399</v>
      </c>
      <c r="S430">
        <v>24.088999999999999</v>
      </c>
      <c r="T430">
        <v>101276.822388495</v>
      </c>
      <c r="U430" s="1">
        <v>144.276724801603</v>
      </c>
      <c r="V430">
        <v>236531.36774526801</v>
      </c>
      <c r="W430" s="1">
        <v>0.745157381495274</v>
      </c>
      <c r="X430">
        <v>0.20108134424264601</v>
      </c>
      <c r="Y430">
        <v>5.3761274262080001E-2</v>
      </c>
      <c r="Z430">
        <v>0.254842618504726</v>
      </c>
      <c r="AA430">
        <v>236.531367745268</v>
      </c>
      <c r="AB430">
        <v>7180.0042925646703</v>
      </c>
      <c r="AC430" s="1">
        <v>721.86051631859902</v>
      </c>
      <c r="AD430">
        <v>174127.66479547101</v>
      </c>
      <c r="AE430" s="1" t="e">
        <v>#N/A</v>
      </c>
      <c r="AF430">
        <v>41321.949999999997</v>
      </c>
      <c r="AG430" s="1">
        <v>67839.879903487905</v>
      </c>
      <c r="AH430" s="1">
        <v>53.236932267883603</v>
      </c>
      <c r="AI430">
        <v>27.0004678004995</v>
      </c>
      <c r="AJ430">
        <v>34.268849609761702</v>
      </c>
      <c r="AK430">
        <v>2.4394999999999998</v>
      </c>
      <c r="AL430">
        <v>1.5941417</v>
      </c>
      <c r="AM430">
        <v>2.0920722500000002</v>
      </c>
      <c r="AN430">
        <v>517.36181148364403</v>
      </c>
      <c r="AO430" s="1">
        <v>0.94249944301899902</v>
      </c>
      <c r="AP430">
        <v>1839.6955100522</v>
      </c>
      <c r="AQ430" s="1">
        <v>2693.5322773427902</v>
      </c>
      <c r="AR430" s="1">
        <v>8630.8290799756196</v>
      </c>
      <c r="AS430" s="1">
        <v>992.32105649060804</v>
      </c>
      <c r="AT430">
        <v>501.05467224388099</v>
      </c>
      <c r="AU430">
        <v>14657.4325961051</v>
      </c>
      <c r="AV430" s="1">
        <v>6242.0894464432804</v>
      </c>
      <c r="AW430" s="1">
        <v>0.39788202858499999</v>
      </c>
      <c r="AX430">
        <v>6742.38817388804</v>
      </c>
      <c r="AY430" s="1">
        <v>0.42187816651499999</v>
      </c>
      <c r="AZ430">
        <v>1200.33637120707</v>
      </c>
      <c r="BA430">
        <v>7.5371920519999996E-2</v>
      </c>
      <c r="BB430">
        <v>1660.46159951656</v>
      </c>
      <c r="BC430" s="1">
        <v>0.104867884365</v>
      </c>
      <c r="BD430">
        <v>15845.275591055</v>
      </c>
      <c r="BE430" s="1">
        <v>0.56019868467397704</v>
      </c>
      <c r="BF430">
        <v>0.23447136046241099</v>
      </c>
      <c r="BG430">
        <v>0.15612100879642901</v>
      </c>
      <c r="BH430">
        <v>3.3581396030737898E-2</v>
      </c>
      <c r="BI430">
        <v>1.5627550036445101E-2</v>
      </c>
    </row>
    <row r="431" spans="1:61" x14ac:dyDescent="0.35">
      <c r="A431" t="s">
        <v>1675</v>
      </c>
      <c r="B431" t="s">
        <v>1055</v>
      </c>
      <c r="C431">
        <v>25.15</v>
      </c>
      <c r="D431">
        <v>215.857058104087</v>
      </c>
      <c r="E431">
        <v>5127.7040571999996</v>
      </c>
      <c r="F431">
        <v>7.4572120980629E-2</v>
      </c>
      <c r="G431">
        <v>7.5179668511041395E-2</v>
      </c>
      <c r="H431">
        <v>2.8040978143810099E-3</v>
      </c>
      <c r="I431">
        <v>5.4208946202795101E-2</v>
      </c>
      <c r="J431">
        <v>0.73780058620459998</v>
      </c>
      <c r="K431">
        <v>5.6946715051217803E-2</v>
      </c>
      <c r="L431">
        <v>0.21677618486620001</v>
      </c>
      <c r="M431">
        <v>3.9436496720138402E-2</v>
      </c>
      <c r="N431">
        <v>0.131042136181071</v>
      </c>
      <c r="O431">
        <v>81647.121452826497</v>
      </c>
      <c r="P431" s="1">
        <v>0.15503592731781701</v>
      </c>
      <c r="Q431">
        <v>0.164031613028851</v>
      </c>
      <c r="R431">
        <v>0.68093245965333205</v>
      </c>
      <c r="S431">
        <v>32.518500000000003</v>
      </c>
      <c r="T431">
        <v>110674.937483209</v>
      </c>
      <c r="U431" s="1">
        <v>161.90347556922401</v>
      </c>
      <c r="V431">
        <v>352363.42481341597</v>
      </c>
      <c r="W431" s="1">
        <v>0.79121007197878301</v>
      </c>
      <c r="X431">
        <v>0.17716036956849401</v>
      </c>
      <c r="Y431">
        <v>3.16295584527235E-2</v>
      </c>
      <c r="Z431">
        <v>0.20878992802121699</v>
      </c>
      <c r="AA431">
        <v>352.36342481341597</v>
      </c>
      <c r="AB431">
        <v>12690.262233883401</v>
      </c>
      <c r="AC431" s="1">
        <v>1114.67057897413</v>
      </c>
      <c r="AD431">
        <v>294072.71224522602</v>
      </c>
      <c r="AE431" s="1" t="e">
        <v>#N/A</v>
      </c>
      <c r="AF431">
        <v>60567.275000000001</v>
      </c>
      <c r="AG431" s="1">
        <v>127132.26259187701</v>
      </c>
      <c r="AH431" s="1">
        <v>72.372640210289305</v>
      </c>
      <c r="AI431">
        <v>33.799812758365597</v>
      </c>
      <c r="AJ431">
        <v>42.969406856965101</v>
      </c>
      <c r="AK431">
        <v>2.0630000000000002</v>
      </c>
      <c r="AL431">
        <v>1.23990545</v>
      </c>
      <c r="AM431">
        <v>1.5384185500000001</v>
      </c>
      <c r="AN431">
        <v>0</v>
      </c>
      <c r="AO431" s="1">
        <v>0.67635236474822202</v>
      </c>
      <c r="AP431">
        <v>1890.8244663211899</v>
      </c>
      <c r="AQ431" s="1">
        <v>2763.2075528595601</v>
      </c>
      <c r="AR431" s="1">
        <v>9537.5265523841608</v>
      </c>
      <c r="AS431" s="1">
        <v>1165.59861005113</v>
      </c>
      <c r="AT431">
        <v>483.30563818886401</v>
      </c>
      <c r="AU431">
        <v>15840.462819804899</v>
      </c>
      <c r="AV431" s="1">
        <v>3065.8782407429999</v>
      </c>
      <c r="AW431" s="1">
        <v>0.19104414622499999</v>
      </c>
      <c r="AX431">
        <v>10883.526146394101</v>
      </c>
      <c r="AY431" s="1">
        <v>0.65790043305500001</v>
      </c>
      <c r="AZ431">
        <v>1578.5731909631099</v>
      </c>
      <c r="BA431" s="1">
        <v>9.6592232969999997E-2</v>
      </c>
      <c r="BB431">
        <v>895.95190543447495</v>
      </c>
      <c r="BC431" s="1">
        <v>5.4463187750000003E-2</v>
      </c>
      <c r="BD431">
        <v>16423.929483534699</v>
      </c>
      <c r="BE431" s="1">
        <v>0.60241226054380204</v>
      </c>
      <c r="BF431">
        <v>0.231813025439287</v>
      </c>
      <c r="BG431">
        <v>0.119592496088174</v>
      </c>
      <c r="BH431">
        <v>3.00683860138822E-2</v>
      </c>
      <c r="BI431">
        <v>1.6113831914854299E-2</v>
      </c>
    </row>
    <row r="432" spans="1:61" x14ac:dyDescent="0.35">
      <c r="A432" t="s">
        <v>1676</v>
      </c>
      <c r="B432" t="s">
        <v>1056</v>
      </c>
      <c r="C432">
        <v>75.75</v>
      </c>
      <c r="D432">
        <v>9.8426326648829097</v>
      </c>
      <c r="E432">
        <v>660.02165004999995</v>
      </c>
      <c r="F432" t="e">
        <v>#N/A</v>
      </c>
      <c r="G432">
        <v>2.58073124279584E-2</v>
      </c>
      <c r="H432" t="e">
        <v>#N/A</v>
      </c>
      <c r="I432">
        <v>8.8240194976007602E-2</v>
      </c>
      <c r="J432">
        <v>0.87798989516519699</v>
      </c>
      <c r="K432">
        <v>2.79630018877484E-2</v>
      </c>
      <c r="L432">
        <v>0.34397422713213299</v>
      </c>
      <c r="M432">
        <v>2.45676686341573E-2</v>
      </c>
      <c r="N432">
        <v>0.14117845795254699</v>
      </c>
      <c r="O432">
        <v>65158.641551312001</v>
      </c>
      <c r="P432" s="1">
        <v>0.19031080452966201</v>
      </c>
      <c r="Q432">
        <v>0.17058642068923599</v>
      </c>
      <c r="R432">
        <v>0.639102774781102</v>
      </c>
      <c r="S432">
        <v>6.9545000000000003</v>
      </c>
      <c r="T432">
        <v>78454.284519540495</v>
      </c>
      <c r="U432" s="1">
        <v>102.642066219027</v>
      </c>
      <c r="V432">
        <v>279719.74872201902</v>
      </c>
      <c r="W432" s="1">
        <v>0.76755398609717895</v>
      </c>
      <c r="X432">
        <v>7.1003061807787496E-2</v>
      </c>
      <c r="Y432">
        <v>0.16144295209503401</v>
      </c>
      <c r="Z432">
        <v>0.23244601390282099</v>
      </c>
      <c r="AA432">
        <v>279.71974872201901</v>
      </c>
      <c r="AB432">
        <v>7009.9811115863204</v>
      </c>
      <c r="AC432" s="1">
        <v>635.88962560893401</v>
      </c>
      <c r="AD432">
        <v>222488.11857273901</v>
      </c>
      <c r="AE432" s="1" t="e">
        <v>#N/A</v>
      </c>
      <c r="AF432">
        <v>42666.675000000003</v>
      </c>
      <c r="AG432" s="1">
        <v>69921.437181470697</v>
      </c>
      <c r="AH432" s="1">
        <v>37.6999413170495</v>
      </c>
      <c r="AI432">
        <v>21.8042422512491</v>
      </c>
      <c r="AJ432">
        <v>27.3791973493306</v>
      </c>
      <c r="AK432">
        <v>2.0495000000000001</v>
      </c>
      <c r="AL432">
        <v>1.31686975</v>
      </c>
      <c r="AM432">
        <v>1.7997296</v>
      </c>
      <c r="AN432">
        <v>2007.0801106220099</v>
      </c>
      <c r="AO432" s="1">
        <v>1.3568506087082599</v>
      </c>
      <c r="AP432">
        <v>2363.7410911593001</v>
      </c>
      <c r="AQ432" s="1">
        <v>3209.8022780699498</v>
      </c>
      <c r="AR432" s="1">
        <v>9247.8969730695208</v>
      </c>
      <c r="AS432" s="1">
        <v>834.78659595656904</v>
      </c>
      <c r="AT432" s="1">
        <v>375.89848727407201</v>
      </c>
      <c r="AU432">
        <v>16032.125425529401</v>
      </c>
      <c r="AV432" s="1">
        <v>8127.0131356368802</v>
      </c>
      <c r="AW432" s="1">
        <v>0.44268259117499997</v>
      </c>
      <c r="AX432">
        <v>7491.6500456469103</v>
      </c>
      <c r="AY432" s="1">
        <v>0.40473355017500001</v>
      </c>
      <c r="AZ432">
        <v>1678.9314624380099</v>
      </c>
      <c r="BA432">
        <v>9.145096908E-2</v>
      </c>
      <c r="BB432">
        <v>1126.72334048371</v>
      </c>
      <c r="BC432" s="1">
        <v>6.1132889555E-2</v>
      </c>
      <c r="BD432">
        <v>18424.3179842055</v>
      </c>
      <c r="BE432" s="1">
        <v>0.54880342723020603</v>
      </c>
      <c r="BF432">
        <v>0.23374698648621101</v>
      </c>
      <c r="BG432">
        <v>0.15781572031440899</v>
      </c>
      <c r="BH432">
        <v>3.5577601393813801E-2</v>
      </c>
      <c r="BI432">
        <v>2.4056264575360298E-2</v>
      </c>
    </row>
    <row r="433" spans="1:61" x14ac:dyDescent="0.35">
      <c r="A433" t="s">
        <v>1677</v>
      </c>
      <c r="B433" t="s">
        <v>1057</v>
      </c>
      <c r="C433">
        <v>31.7</v>
      </c>
      <c r="D433">
        <v>241.437213626177</v>
      </c>
      <c r="E433">
        <v>7551.8213495500004</v>
      </c>
      <c r="F433">
        <v>7.1064795799988104E-2</v>
      </c>
      <c r="G433">
        <v>0.14646223390058299</v>
      </c>
      <c r="H433">
        <v>2.3666869082120501E-3</v>
      </c>
      <c r="I433">
        <v>7.0738783022106996E-2</v>
      </c>
      <c r="J433">
        <v>0.644679510744116</v>
      </c>
      <c r="K433">
        <v>6.5679548112555594E-2</v>
      </c>
      <c r="L433">
        <v>0.37494846516201402</v>
      </c>
      <c r="M433">
        <v>6.4169735927615199E-2</v>
      </c>
      <c r="N433">
        <v>0.156767688798509</v>
      </c>
      <c r="O433">
        <v>79374.612390377006</v>
      </c>
      <c r="P433" s="1">
        <v>0.202833508182308</v>
      </c>
      <c r="Q433">
        <v>0.18283543026636301</v>
      </c>
      <c r="R433">
        <v>0.61433106155132899</v>
      </c>
      <c r="S433">
        <v>48.162500000000001</v>
      </c>
      <c r="T433">
        <v>107198.076455366</v>
      </c>
      <c r="U433" s="1">
        <v>157.28337320661501</v>
      </c>
      <c r="V433">
        <v>301491.16645744198</v>
      </c>
      <c r="W433" s="1">
        <v>0.77391099938142105</v>
      </c>
      <c r="X433">
        <v>0.18709901802522899</v>
      </c>
      <c r="Y433">
        <v>3.8989982593349501E-2</v>
      </c>
      <c r="Z433">
        <v>0.22608900061857901</v>
      </c>
      <c r="AA433">
        <v>301.49116645744198</v>
      </c>
      <c r="AB433">
        <v>11059.0108390601</v>
      </c>
      <c r="AC433" s="1">
        <v>1007.99779844666</v>
      </c>
      <c r="AD433">
        <v>232196.28564141499</v>
      </c>
      <c r="AE433" s="1" t="e">
        <v>#N/A</v>
      </c>
      <c r="AF433">
        <v>51656.875</v>
      </c>
      <c r="AG433" s="1">
        <v>94616.279605484306</v>
      </c>
      <c r="AH433" s="1">
        <v>69.528334597902798</v>
      </c>
      <c r="AI433">
        <v>33.567953045883698</v>
      </c>
      <c r="AJ433">
        <v>41.3896117758446</v>
      </c>
      <c r="AK433">
        <v>2.423</v>
      </c>
      <c r="AL433">
        <v>1.5915351</v>
      </c>
      <c r="AM433">
        <v>1.8967908499999999</v>
      </c>
      <c r="AN433">
        <v>99.101458906314093</v>
      </c>
      <c r="AO433" s="1">
        <v>0.89235376511133602</v>
      </c>
      <c r="AP433">
        <v>1976.47618485463</v>
      </c>
      <c r="AQ433" s="1">
        <v>2750.02892669421</v>
      </c>
      <c r="AR433" s="1">
        <v>9090.2628346482397</v>
      </c>
      <c r="AS433" s="1">
        <v>1198.3676935870301</v>
      </c>
      <c r="AT433">
        <v>505.47284465297599</v>
      </c>
      <c r="AU433">
        <v>15520.6084844371</v>
      </c>
      <c r="AV433" s="1">
        <v>4148.1317918429004</v>
      </c>
      <c r="AW433" s="1">
        <v>0.25670057865500001</v>
      </c>
      <c r="AX433">
        <v>9593.2795946909391</v>
      </c>
      <c r="AY433" s="1">
        <v>0.57846021755499999</v>
      </c>
      <c r="AZ433">
        <v>1491.04925976098</v>
      </c>
      <c r="BA433" s="1">
        <v>9.3163013744999995E-2</v>
      </c>
      <c r="BB433">
        <v>1163.8517556915299</v>
      </c>
      <c r="BC433" s="1">
        <v>7.1676190055000005E-2</v>
      </c>
      <c r="BD433">
        <v>16396.312401986299</v>
      </c>
      <c r="BE433" s="1">
        <v>0.58598813305841502</v>
      </c>
      <c r="BF433">
        <v>0.23427298481862999</v>
      </c>
      <c r="BG433">
        <v>0.12929685986879</v>
      </c>
      <c r="BH433">
        <v>3.2351504774407902E-2</v>
      </c>
      <c r="BI433">
        <v>1.80905174797561E-2</v>
      </c>
    </row>
    <row r="434" spans="1:61" x14ac:dyDescent="0.35">
      <c r="A434" t="s">
        <v>1678</v>
      </c>
      <c r="B434" t="s">
        <v>1058</v>
      </c>
      <c r="C434">
        <v>75.349999999999994</v>
      </c>
      <c r="D434">
        <v>18.122166730512799</v>
      </c>
      <c r="E434">
        <v>1235.0588354500001</v>
      </c>
      <c r="F434">
        <v>8.1384379685125602E-3</v>
      </c>
      <c r="G434">
        <v>1.49267637111009E-2</v>
      </c>
      <c r="H434" t="e">
        <v>#N/A</v>
      </c>
      <c r="I434">
        <v>4.4617478994127102E-2</v>
      </c>
      <c r="J434">
        <v>0.89847555680969504</v>
      </c>
      <c r="K434">
        <v>4.0426934397041897E-2</v>
      </c>
      <c r="L434">
        <v>0.42115666550688002</v>
      </c>
      <c r="M434">
        <v>1.44297137787994E-2</v>
      </c>
      <c r="N434">
        <v>0.151161686518855</v>
      </c>
      <c r="O434">
        <v>64449.827131738501</v>
      </c>
      <c r="P434" s="1">
        <v>0.17642737675011</v>
      </c>
      <c r="Q434">
        <v>0.16393944622569001</v>
      </c>
      <c r="R434">
        <v>0.65963317702419999</v>
      </c>
      <c r="S434">
        <v>11.335000000000001</v>
      </c>
      <c r="T434">
        <v>84352.621067625005</v>
      </c>
      <c r="U434" s="1">
        <v>116.573223846483</v>
      </c>
      <c r="V434">
        <v>301793.80680234398</v>
      </c>
      <c r="W434" s="1">
        <v>0.74540193852547898</v>
      </c>
      <c r="X434">
        <v>0.117247889936758</v>
      </c>
      <c r="Y434">
        <v>0.13735017153776399</v>
      </c>
      <c r="Z434">
        <v>0.25459806147452202</v>
      </c>
      <c r="AA434">
        <v>301.79380680234402</v>
      </c>
      <c r="AB434">
        <v>8174.7080709667598</v>
      </c>
      <c r="AC434" s="1">
        <v>697.12237302108099</v>
      </c>
      <c r="AD434">
        <v>245194.46670068699</v>
      </c>
      <c r="AE434" s="1" t="e">
        <v>#N/A</v>
      </c>
      <c r="AF434">
        <v>42000.1</v>
      </c>
      <c r="AG434" s="1">
        <v>70592.513547463401</v>
      </c>
      <c r="AH434" s="1">
        <v>43.404287442179601</v>
      </c>
      <c r="AI434">
        <v>23.105221299007098</v>
      </c>
      <c r="AJ434">
        <v>27.642738174833799</v>
      </c>
      <c r="AK434">
        <v>1.8025</v>
      </c>
      <c r="AL434">
        <v>1.0729537499999999</v>
      </c>
      <c r="AM434">
        <v>1.4755720000000001</v>
      </c>
      <c r="AN434">
        <v>1033.2223391125599</v>
      </c>
      <c r="AO434" s="1">
        <v>1.0890775738247001</v>
      </c>
      <c r="AP434">
        <v>2029.7019469915799</v>
      </c>
      <c r="AQ434" s="1">
        <v>2895.6349750399299</v>
      </c>
      <c r="AR434" s="1">
        <v>8301.7365161724101</v>
      </c>
      <c r="AS434" s="1">
        <v>978.30728116544401</v>
      </c>
      <c r="AT434">
        <v>504.04262318460098</v>
      </c>
      <c r="AU434">
        <v>14709.423342554001</v>
      </c>
      <c r="AV434" s="1">
        <v>6409.3815192801303</v>
      </c>
      <c r="AW434" s="1">
        <v>0.38367718257</v>
      </c>
      <c r="AX434">
        <v>7374.7538977864197</v>
      </c>
      <c r="AY434" s="1">
        <v>0.43226534963000002</v>
      </c>
      <c r="AZ434">
        <v>1552.80259752589</v>
      </c>
      <c r="BA434">
        <v>9.1946825009999997E-2</v>
      </c>
      <c r="BB434">
        <v>1558.9371397540999</v>
      </c>
      <c r="BC434" s="1">
        <v>9.2110642780000002E-2</v>
      </c>
      <c r="BD434">
        <v>16895.8751543465</v>
      </c>
      <c r="BE434" s="1">
        <v>0.54242851007721304</v>
      </c>
      <c r="BF434">
        <v>0.232872244687331</v>
      </c>
      <c r="BG434">
        <v>0.16858255620023499</v>
      </c>
      <c r="BH434">
        <v>3.8086672131838799E-2</v>
      </c>
      <c r="BI434">
        <v>1.8030016903382001E-2</v>
      </c>
    </row>
    <row r="435" spans="1:61" x14ac:dyDescent="0.35">
      <c r="A435" t="s">
        <v>1679</v>
      </c>
      <c r="B435" t="s">
        <v>1059</v>
      </c>
      <c r="C435">
        <v>40.799999999999997</v>
      </c>
      <c r="D435">
        <v>63.089152729985102</v>
      </c>
      <c r="E435">
        <v>2187.3300903999998</v>
      </c>
      <c r="F435">
        <v>1.21507484948832E-2</v>
      </c>
      <c r="G435">
        <v>4.25635176884901E-2</v>
      </c>
      <c r="H435" t="e">
        <v>#N/A</v>
      </c>
      <c r="I435">
        <v>8.1109792286662305E-2</v>
      </c>
      <c r="J435">
        <v>0.79485711023627803</v>
      </c>
      <c r="K435">
        <v>7.0735447467434501E-2</v>
      </c>
      <c r="L435">
        <v>0.58806207187391601</v>
      </c>
      <c r="M435">
        <v>3.50116621273227E-2</v>
      </c>
      <c r="N435">
        <v>0.17888616590105799</v>
      </c>
      <c r="O435">
        <v>68818.759810366493</v>
      </c>
      <c r="P435" s="1">
        <v>0.197384189003315</v>
      </c>
      <c r="Q435">
        <v>0.14591595903590401</v>
      </c>
      <c r="R435">
        <v>0.65669985196078096</v>
      </c>
      <c r="S435">
        <v>17.931000000000001</v>
      </c>
      <c r="T435">
        <v>90080.794192007495</v>
      </c>
      <c r="U435" s="1">
        <v>126.279100600478</v>
      </c>
      <c r="V435">
        <v>211480.450276043</v>
      </c>
      <c r="W435" s="1">
        <v>0.73110043961049198</v>
      </c>
      <c r="X435">
        <v>0.18514276549980499</v>
      </c>
      <c r="Y435">
        <v>8.3756794889702293E-2</v>
      </c>
      <c r="Z435">
        <v>0.26889956038950802</v>
      </c>
      <c r="AA435">
        <v>211.480450276043</v>
      </c>
      <c r="AB435">
        <v>5928.0134829898197</v>
      </c>
      <c r="AC435" s="1">
        <v>603.93522478299894</v>
      </c>
      <c r="AD435">
        <v>150985.398801873</v>
      </c>
      <c r="AE435" s="1" t="e">
        <v>#N/A</v>
      </c>
      <c r="AF435">
        <v>38357.275000000001</v>
      </c>
      <c r="AG435" s="1">
        <v>59196.848353291702</v>
      </c>
      <c r="AH435" s="1">
        <v>46.424220511648102</v>
      </c>
      <c r="AI435">
        <v>24.858532005705801</v>
      </c>
      <c r="AJ435">
        <v>30.872906299127301</v>
      </c>
      <c r="AK435">
        <v>1.9650000000000001</v>
      </c>
      <c r="AL435">
        <v>1.08456065</v>
      </c>
      <c r="AM435">
        <v>1.5350045999999999</v>
      </c>
      <c r="AN435">
        <v>369.67592068264298</v>
      </c>
      <c r="AO435" s="1">
        <v>0.94531336165456803</v>
      </c>
      <c r="AP435">
        <v>1850.1633973641499</v>
      </c>
      <c r="AQ435" s="1">
        <v>2771.7620842956899</v>
      </c>
      <c r="AR435" s="1">
        <v>8981.4461509342109</v>
      </c>
      <c r="AS435" s="1">
        <v>1005.92365487244</v>
      </c>
      <c r="AT435" s="1">
        <v>459.81718615207598</v>
      </c>
      <c r="AU435">
        <v>15069.112473618599</v>
      </c>
      <c r="AV435" s="1">
        <v>7541.8862820487002</v>
      </c>
      <c r="AW435" s="1">
        <v>0.47239991846500001</v>
      </c>
      <c r="AX435">
        <v>5414.0283160499503</v>
      </c>
      <c r="AY435" s="1">
        <v>0.33521644636499998</v>
      </c>
      <c r="AZ435">
        <v>1168.6748163003599</v>
      </c>
      <c r="BA435">
        <v>7.1567372264999998E-2</v>
      </c>
      <c r="BB435">
        <v>1959.73655005098</v>
      </c>
      <c r="BC435" s="1">
        <v>0.120816262885</v>
      </c>
      <c r="BD435">
        <v>16084.325964449999</v>
      </c>
      <c r="BE435" s="1">
        <v>0.54184077373511497</v>
      </c>
      <c r="BF435">
        <v>0.23748121475879699</v>
      </c>
      <c r="BG435">
        <v>0.168925978830824</v>
      </c>
      <c r="BH435">
        <v>3.3949085289097999E-2</v>
      </c>
      <c r="BI435">
        <v>1.7802947386165901E-2</v>
      </c>
    </row>
    <row r="436" spans="1:61" x14ac:dyDescent="0.35">
      <c r="A436" t="s">
        <v>1680</v>
      </c>
      <c r="B436" t="s">
        <v>1060</v>
      </c>
      <c r="C436">
        <v>28.05</v>
      </c>
      <c r="D436">
        <v>214.71523558803301</v>
      </c>
      <c r="E436">
        <v>5276.3219692000002</v>
      </c>
      <c r="F436">
        <v>2.95213540564273E-2</v>
      </c>
      <c r="G436">
        <v>0.11009990817866901</v>
      </c>
      <c r="H436">
        <v>2.1752472047092699E-3</v>
      </c>
      <c r="I436">
        <v>8.6983526053088303E-2</v>
      </c>
      <c r="J436">
        <v>0.69167006868270797</v>
      </c>
      <c r="K436">
        <v>8.0345812172962494E-2</v>
      </c>
      <c r="L436">
        <v>0.53625034227068302</v>
      </c>
      <c r="M436">
        <v>4.03988834564874E-2</v>
      </c>
      <c r="N436">
        <v>0.16928790321527901</v>
      </c>
      <c r="O436">
        <v>75685.282720836505</v>
      </c>
      <c r="P436" s="1">
        <v>0.175965156785274</v>
      </c>
      <c r="Q436">
        <v>0.148690438324939</v>
      </c>
      <c r="R436">
        <v>0.67534440488978698</v>
      </c>
      <c r="S436">
        <v>37.563000000000002</v>
      </c>
      <c r="T436">
        <v>101862.439481172</v>
      </c>
      <c r="U436" s="1">
        <v>141.70196070313099</v>
      </c>
      <c r="V436">
        <v>253763.54795087699</v>
      </c>
      <c r="W436" s="1">
        <v>0.74251733902602302</v>
      </c>
      <c r="X436">
        <v>0.213617754810523</v>
      </c>
      <c r="Y436">
        <v>4.38649061634548E-2</v>
      </c>
      <c r="Z436">
        <v>0.25748266097397698</v>
      </c>
      <c r="AA436">
        <v>253.76354795087701</v>
      </c>
      <c r="AB436">
        <v>8995.8257055597896</v>
      </c>
      <c r="AC436" s="1">
        <v>895.43727016053401</v>
      </c>
      <c r="AD436">
        <v>188117.837156503</v>
      </c>
      <c r="AE436" s="1" t="e">
        <v>#N/A</v>
      </c>
      <c r="AF436">
        <v>41898.275000000001</v>
      </c>
      <c r="AG436" s="1">
        <v>66519.7116242146</v>
      </c>
      <c r="AH436" s="1">
        <v>65.492355562497806</v>
      </c>
      <c r="AI436">
        <v>31.651206047916901</v>
      </c>
      <c r="AJ436">
        <v>41.8790476258322</v>
      </c>
      <c r="AK436">
        <v>2.0545</v>
      </c>
      <c r="AL436">
        <v>1.4721002999999999</v>
      </c>
      <c r="AM436">
        <v>1.8259656</v>
      </c>
      <c r="AN436">
        <v>317.664951976628</v>
      </c>
      <c r="AO436" s="1">
        <v>1.00133331924977</v>
      </c>
      <c r="AP436">
        <v>1852.0156391553601</v>
      </c>
      <c r="AQ436" s="1">
        <v>2624.1729799376299</v>
      </c>
      <c r="AR436" s="1">
        <v>9302.3968201285206</v>
      </c>
      <c r="AS436" s="1">
        <v>1180.6715303466799</v>
      </c>
      <c r="AT436">
        <v>476.21949395171401</v>
      </c>
      <c r="AU436">
        <v>15435.476463519901</v>
      </c>
      <c r="AV436" s="1">
        <v>5552.0219898476898</v>
      </c>
      <c r="AW436" s="1">
        <v>0.34286734630999999</v>
      </c>
      <c r="AX436">
        <v>8146.8812872495901</v>
      </c>
      <c r="AY436" s="1">
        <v>0.48417123447999999</v>
      </c>
      <c r="AZ436">
        <v>1142.49363862667</v>
      </c>
      <c r="BA436">
        <v>7.0017412939999996E-2</v>
      </c>
      <c r="BB436">
        <v>1695.38779738578</v>
      </c>
      <c r="BC436" s="1">
        <v>0.10294400627</v>
      </c>
      <c r="BD436">
        <v>16536.784713109701</v>
      </c>
      <c r="BE436" s="1">
        <v>0.58734192679640695</v>
      </c>
      <c r="BF436">
        <v>0.2461453498152</v>
      </c>
      <c r="BG436">
        <v>0.120697463465945</v>
      </c>
      <c r="BH436">
        <v>2.9255071881626901E-2</v>
      </c>
      <c r="BI436">
        <v>1.65601880408206E-2</v>
      </c>
    </row>
    <row r="437" spans="1:61" x14ac:dyDescent="0.35">
      <c r="A437" t="s">
        <v>1681</v>
      </c>
      <c r="B437" t="s">
        <v>1061</v>
      </c>
      <c r="C437">
        <v>54.85</v>
      </c>
      <c r="D437">
        <v>27.003903760546301</v>
      </c>
      <c r="E437">
        <v>1266.5616153000001</v>
      </c>
      <c r="F437">
        <v>1.0255546824443001E-2</v>
      </c>
      <c r="G437">
        <v>1.5992022775766598E-2</v>
      </c>
      <c r="H437" t="e">
        <v>#N/A</v>
      </c>
      <c r="I437">
        <v>2.89950167710093E-2</v>
      </c>
      <c r="J437">
        <v>0.91769663900790199</v>
      </c>
      <c r="K437">
        <v>3.64015643922148E-2</v>
      </c>
      <c r="L437">
        <v>0.433378066514231</v>
      </c>
      <c r="M437">
        <v>1.4142111545209401E-2</v>
      </c>
      <c r="N437">
        <v>0.147884304537238</v>
      </c>
      <c r="O437">
        <v>64987.944530091001</v>
      </c>
      <c r="P437" s="1">
        <v>0.20271288626835099</v>
      </c>
      <c r="Q437">
        <v>0.15529235519679399</v>
      </c>
      <c r="R437">
        <v>0.64199475853485499</v>
      </c>
      <c r="S437">
        <v>10.772</v>
      </c>
      <c r="T437">
        <v>89891.912021722994</v>
      </c>
      <c r="U437" s="1">
        <v>124.58130231351301</v>
      </c>
      <c r="V437">
        <v>287007.32829197001</v>
      </c>
      <c r="W437" s="1">
        <v>0.80269969519672502</v>
      </c>
      <c r="X437">
        <v>0.12057328304345501</v>
      </c>
      <c r="Y437">
        <v>7.6727021759819505E-2</v>
      </c>
      <c r="Z437">
        <v>0.19730030480327501</v>
      </c>
      <c r="AA437">
        <v>287.00732829197</v>
      </c>
      <c r="AB437">
        <v>7128.1510078021502</v>
      </c>
      <c r="AC437" s="1">
        <v>762.91439304532503</v>
      </c>
      <c r="AD437">
        <v>213186.41473256299</v>
      </c>
      <c r="AE437" s="1" t="e">
        <v>#N/A</v>
      </c>
      <c r="AF437">
        <v>43413.5</v>
      </c>
      <c r="AG437" s="1">
        <v>71706.668097906106</v>
      </c>
      <c r="AH437" s="1">
        <v>41.011374799188701</v>
      </c>
      <c r="AI437">
        <v>23.4335691873321</v>
      </c>
      <c r="AJ437">
        <v>26.5083355315512</v>
      </c>
      <c r="AK437">
        <v>1.6950000000000001</v>
      </c>
      <c r="AL437">
        <v>1.1453391500000001</v>
      </c>
      <c r="AM437">
        <v>1.4727337</v>
      </c>
      <c r="AN437">
        <v>1428.1333539955699</v>
      </c>
      <c r="AO437" s="1">
        <v>1.12410170355197</v>
      </c>
      <c r="AP437">
        <v>2058.5198079183701</v>
      </c>
      <c r="AQ437" s="1">
        <v>2857.1410460362999</v>
      </c>
      <c r="AR437" s="1">
        <v>8198.7229744057004</v>
      </c>
      <c r="AS437" s="1">
        <v>865.31935916863097</v>
      </c>
      <c r="AT437">
        <v>488.06614968355598</v>
      </c>
      <c r="AU437">
        <v>14467.7693372126</v>
      </c>
      <c r="AV437" s="1">
        <v>6167.5895656099401</v>
      </c>
      <c r="AW437" s="1">
        <v>0.38264311280500002</v>
      </c>
      <c r="AX437">
        <v>7403.5540545651402</v>
      </c>
      <c r="AY437" s="1">
        <v>0.44209079011500002</v>
      </c>
      <c r="AZ437">
        <v>1452.36039033161</v>
      </c>
      <c r="BA437">
        <v>8.6602981125000006E-2</v>
      </c>
      <c r="BB437">
        <v>1432.0349720725301</v>
      </c>
      <c r="BC437" s="1">
        <v>8.8663115934999995E-2</v>
      </c>
      <c r="BD437">
        <v>16455.538982579201</v>
      </c>
      <c r="BE437" s="1">
        <v>0.53914110646646496</v>
      </c>
      <c r="BF437">
        <v>0.23348148572510799</v>
      </c>
      <c r="BG437">
        <v>0.16775099583939801</v>
      </c>
      <c r="BH437">
        <v>3.6485572612392603E-2</v>
      </c>
      <c r="BI437">
        <v>2.3140839356636099E-2</v>
      </c>
    </row>
    <row r="438" spans="1:61" x14ac:dyDescent="0.35">
      <c r="A438" t="s">
        <v>1682</v>
      </c>
      <c r="B438" t="s">
        <v>1062</v>
      </c>
      <c r="C438">
        <v>85.95</v>
      </c>
      <c r="D438">
        <v>8.4694800760337507</v>
      </c>
      <c r="E438">
        <v>670.32655884999997</v>
      </c>
      <c r="F438" t="e">
        <v>#N/A</v>
      </c>
      <c r="G438" t="e">
        <v>#N/A</v>
      </c>
      <c r="H438" t="e">
        <v>#N/A</v>
      </c>
      <c r="I438">
        <v>5.0751761165499502E-2</v>
      </c>
      <c r="J438">
        <v>0.91357683458193695</v>
      </c>
      <c r="K438">
        <v>3.6057614076513901E-2</v>
      </c>
      <c r="L438">
        <v>0.54756207240329202</v>
      </c>
      <c r="M438">
        <v>2.1841663805727701E-2</v>
      </c>
      <c r="N438">
        <v>0.17812808112232301</v>
      </c>
      <c r="O438">
        <v>59564.390947025997</v>
      </c>
      <c r="P438" s="1">
        <v>0.23112574393704799</v>
      </c>
      <c r="Q438">
        <v>0.18761191637972899</v>
      </c>
      <c r="R438">
        <v>0.58126233968322305</v>
      </c>
      <c r="S438">
        <v>8.1120000000000001</v>
      </c>
      <c r="T438">
        <v>76620.240474766993</v>
      </c>
      <c r="U438" s="1">
        <v>85.959274361553497</v>
      </c>
      <c r="V438">
        <v>234830.330327573</v>
      </c>
      <c r="W438" s="1">
        <v>0.84671786692216799</v>
      </c>
      <c r="X438">
        <v>5.71873936582388E-2</v>
      </c>
      <c r="Y438">
        <v>9.6094739419592998E-2</v>
      </c>
      <c r="Z438">
        <v>0.15328213307783201</v>
      </c>
      <c r="AA438">
        <v>234.83033032757299</v>
      </c>
      <c r="AB438">
        <v>5457.7418390071498</v>
      </c>
      <c r="AC438" s="1">
        <v>629.39825352668095</v>
      </c>
      <c r="AD438">
        <v>172433.94367190101</v>
      </c>
      <c r="AE438" s="1" t="e">
        <v>#N/A</v>
      </c>
      <c r="AF438">
        <v>38741.074999999997</v>
      </c>
      <c r="AG438" s="1">
        <v>59362.938382273001</v>
      </c>
      <c r="AH438" s="1">
        <v>36.417089135488403</v>
      </c>
      <c r="AI438">
        <v>21.4944644974894</v>
      </c>
      <c r="AJ438">
        <v>25.6790855323767</v>
      </c>
      <c r="AK438">
        <v>1.2825</v>
      </c>
      <c r="AL438">
        <v>0.94452245000000001</v>
      </c>
      <c r="AM438">
        <v>1.17820375</v>
      </c>
      <c r="AN438">
        <v>1414.06117262302</v>
      </c>
      <c r="AO438">
        <v>1.3746226515806299</v>
      </c>
      <c r="AP438">
        <v>2464.3544832408702</v>
      </c>
      <c r="AQ438" s="1">
        <v>3995.03190040553</v>
      </c>
      <c r="AR438" s="1">
        <v>9249.2554464573604</v>
      </c>
      <c r="AS438" s="1">
        <v>1056.78320075334</v>
      </c>
      <c r="AT438">
        <v>555.04974525604996</v>
      </c>
      <c r="AU438">
        <v>17320.474776113198</v>
      </c>
      <c r="AV438" s="1">
        <v>10186.162125287299</v>
      </c>
      <c r="AW438" s="1">
        <v>0.50911205995999997</v>
      </c>
      <c r="AX438">
        <v>5914.3512236767001</v>
      </c>
      <c r="AY438" s="1">
        <v>0.29349537611999998</v>
      </c>
      <c r="AZ438">
        <v>1639.3049373259701</v>
      </c>
      <c r="BA438">
        <v>8.0947020374999998E-2</v>
      </c>
      <c r="BB438">
        <v>2343.8151674933001</v>
      </c>
      <c r="BC438" s="1">
        <v>0.116445543535</v>
      </c>
      <c r="BD438">
        <v>20083.633453783299</v>
      </c>
      <c r="BE438" s="1">
        <v>0.52873346614104999</v>
      </c>
      <c r="BF438">
        <v>0.23683866217764499</v>
      </c>
      <c r="BG438">
        <v>0.173822063978428</v>
      </c>
      <c r="BH438">
        <v>4.4474870760864399E-2</v>
      </c>
      <c r="BI438">
        <v>1.6130936942013299E-2</v>
      </c>
    </row>
    <row r="439" spans="1:61" x14ac:dyDescent="0.35">
      <c r="A439" t="s">
        <v>1683</v>
      </c>
      <c r="B439" t="s">
        <v>1063</v>
      </c>
      <c r="C439">
        <v>25.55</v>
      </c>
      <c r="D439">
        <v>121.106366417034</v>
      </c>
      <c r="E439">
        <v>2479.9933850000002</v>
      </c>
      <c r="F439">
        <v>2.8543306999148699E-2</v>
      </c>
      <c r="G439">
        <v>3.6805014406758499E-2</v>
      </c>
      <c r="H439">
        <v>2.6264908988314802E-3</v>
      </c>
      <c r="I439">
        <v>3.6136850657158201E-2</v>
      </c>
      <c r="J439">
        <v>0.86144264967568795</v>
      </c>
      <c r="K439">
        <v>4.3006692888265502E-2</v>
      </c>
      <c r="L439">
        <v>0.27911792393278301</v>
      </c>
      <c r="M439">
        <v>2.4499643343482602E-2</v>
      </c>
      <c r="N439">
        <v>0.138370950527334</v>
      </c>
      <c r="O439">
        <v>74142.233277486506</v>
      </c>
      <c r="P439" s="1">
        <v>0.16093052478228401</v>
      </c>
      <c r="Q439">
        <v>0.17748473990666</v>
      </c>
      <c r="R439">
        <v>0.66158473531105699</v>
      </c>
      <c r="S439">
        <v>18.2835</v>
      </c>
      <c r="T439">
        <v>96540.648187919505</v>
      </c>
      <c r="U439" s="1">
        <v>136.236701575561</v>
      </c>
      <c r="V439">
        <v>304872.10626774997</v>
      </c>
      <c r="W439" s="1">
        <v>0.78732534946988098</v>
      </c>
      <c r="X439">
        <v>0.15717348044833199</v>
      </c>
      <c r="Y439">
        <v>5.5501170081786802E-2</v>
      </c>
      <c r="Z439">
        <v>0.212674650530119</v>
      </c>
      <c r="AA439">
        <v>304.87210626774998</v>
      </c>
      <c r="AB439">
        <v>9715.4345558464793</v>
      </c>
      <c r="AC439" s="1">
        <v>1016.81124255771</v>
      </c>
      <c r="AD439">
        <v>245041.495543189</v>
      </c>
      <c r="AE439" s="1" t="e">
        <v>#N/A</v>
      </c>
      <c r="AF439">
        <v>48306.6</v>
      </c>
      <c r="AG439" s="1">
        <v>90284.074181992997</v>
      </c>
      <c r="AH439" s="1">
        <v>57.216473533877199</v>
      </c>
      <c r="AI439">
        <v>30.379253575426301</v>
      </c>
      <c r="AJ439">
        <v>35.449224049241302</v>
      </c>
      <c r="AK439">
        <v>1.9215</v>
      </c>
      <c r="AL439">
        <v>1.4428455499999999</v>
      </c>
      <c r="AM439">
        <v>1.6964456999999999</v>
      </c>
      <c r="AN439">
        <v>150.33695421504899</v>
      </c>
      <c r="AO439" s="1">
        <v>0.82533763490818202</v>
      </c>
      <c r="AP439">
        <v>1931.4483206284301</v>
      </c>
      <c r="AQ439" s="1">
        <v>2728.3393867048499</v>
      </c>
      <c r="AR439" s="1">
        <v>8766.0598249923296</v>
      </c>
      <c r="AS439" s="1">
        <v>970.01441404922002</v>
      </c>
      <c r="AT439">
        <v>387.49076761203901</v>
      </c>
      <c r="AU439">
        <v>14783.3527139869</v>
      </c>
      <c r="AV439" s="1">
        <v>4430.6036528283603</v>
      </c>
      <c r="AW439" s="1">
        <v>0.29437467292000002</v>
      </c>
      <c r="AX439">
        <v>8792.1988633441797</v>
      </c>
      <c r="AY439" s="1">
        <v>0.549678607795</v>
      </c>
      <c r="AZ439">
        <v>1426.68760466293</v>
      </c>
      <c r="BA439">
        <v>9.1232691869999993E-2</v>
      </c>
      <c r="BB439">
        <v>1021.24358560571</v>
      </c>
      <c r="BC439" s="1">
        <v>6.471402742E-2</v>
      </c>
      <c r="BD439">
        <v>15670.7337064412</v>
      </c>
      <c r="BE439" s="1">
        <v>0.56754759001989197</v>
      </c>
      <c r="BF439">
        <v>0.233376151422693</v>
      </c>
      <c r="BG439">
        <v>0.14925249483606901</v>
      </c>
      <c r="BH439">
        <v>3.2058940871117103E-2</v>
      </c>
      <c r="BI439">
        <v>1.77648228502282E-2</v>
      </c>
    </row>
    <row r="440" spans="1:61" x14ac:dyDescent="0.35">
      <c r="A440" t="s">
        <v>1684</v>
      </c>
      <c r="B440" t="s">
        <v>1064</v>
      </c>
      <c r="C440">
        <v>57.55</v>
      </c>
      <c r="D440">
        <v>39.657731025085099</v>
      </c>
      <c r="E440">
        <v>1890.538867</v>
      </c>
      <c r="F440">
        <v>9.5146537075148207E-3</v>
      </c>
      <c r="G440">
        <v>3.4530345119392097E-2</v>
      </c>
      <c r="H440" t="e">
        <v>#N/A</v>
      </c>
      <c r="I440">
        <v>8.3456597251056794E-2</v>
      </c>
      <c r="J440">
        <v>0.80376299042318</v>
      </c>
      <c r="K440">
        <v>7.0602480359096498E-2</v>
      </c>
      <c r="L440">
        <v>0.52299677821883495</v>
      </c>
      <c r="M440">
        <v>2.53167180361056E-2</v>
      </c>
      <c r="N440">
        <v>0.15846545951298999</v>
      </c>
      <c r="O440">
        <v>65776.119887249006</v>
      </c>
      <c r="P440" s="1">
        <v>0.19888970786537699</v>
      </c>
      <c r="Q440">
        <v>0.161814831151049</v>
      </c>
      <c r="R440">
        <v>0.63929546098357404</v>
      </c>
      <c r="S440">
        <v>15.409000000000001</v>
      </c>
      <c r="T440">
        <v>86958.712526436502</v>
      </c>
      <c r="U440" s="1">
        <v>131.342635999988</v>
      </c>
      <c r="V440">
        <v>253008.92434800701</v>
      </c>
      <c r="W440" s="1">
        <v>0.72399289422455204</v>
      </c>
      <c r="X440">
        <v>0.204405969715233</v>
      </c>
      <c r="Y440">
        <v>7.1601136060214995E-2</v>
      </c>
      <c r="Z440">
        <v>0.27600710577544801</v>
      </c>
      <c r="AA440">
        <v>253.00892434800701</v>
      </c>
      <c r="AB440">
        <v>7610.27380687803</v>
      </c>
      <c r="AC440" s="1">
        <v>669.01368995990197</v>
      </c>
      <c r="AD440">
        <v>184446.269310904</v>
      </c>
      <c r="AE440" s="1" t="e">
        <v>#N/A</v>
      </c>
      <c r="AF440">
        <v>39761.199999999997</v>
      </c>
      <c r="AG440" s="1">
        <v>66514.841275233499</v>
      </c>
      <c r="AH440" s="1">
        <v>45.408123558212999</v>
      </c>
      <c r="AI440">
        <v>24.7752896001391</v>
      </c>
      <c r="AJ440">
        <v>32.338726521198403</v>
      </c>
      <c r="AK440">
        <v>1.95285</v>
      </c>
      <c r="AL440">
        <v>1.14884725</v>
      </c>
      <c r="AM440">
        <v>1.69678565</v>
      </c>
      <c r="AN440">
        <v>493.611045961922</v>
      </c>
      <c r="AO440">
        <v>0.91982073671492703</v>
      </c>
      <c r="AP440">
        <v>1833.5583116059499</v>
      </c>
      <c r="AQ440" s="1">
        <v>2978.60791111762</v>
      </c>
      <c r="AR440" s="1">
        <v>8324.7029761399299</v>
      </c>
      <c r="AS440" s="1">
        <v>942.99641752758998</v>
      </c>
      <c r="AT440" s="1">
        <v>480.84361510385997</v>
      </c>
      <c r="AU440">
        <v>14560.709231495</v>
      </c>
      <c r="AV440" s="1">
        <v>6099.6160578428298</v>
      </c>
      <c r="AW440" s="1">
        <v>0.38440517404500002</v>
      </c>
      <c r="AX440">
        <v>6704.9203049857997</v>
      </c>
      <c r="AY440" s="1">
        <v>0.41495645529500003</v>
      </c>
      <c r="AZ440">
        <v>1191.76346876812</v>
      </c>
      <c r="BA440">
        <v>7.3019763239999994E-2</v>
      </c>
      <c r="BB440">
        <v>2049.3054546968301</v>
      </c>
      <c r="BC440" s="1">
        <v>0.127618607415</v>
      </c>
      <c r="BD440">
        <v>16045.605286293599</v>
      </c>
      <c r="BE440" s="1">
        <v>0.54927667553889503</v>
      </c>
      <c r="BF440">
        <v>0.23299783337424801</v>
      </c>
      <c r="BG440">
        <v>0.165622352852244</v>
      </c>
      <c r="BH440">
        <v>3.3936252274419799E-2</v>
      </c>
      <c r="BI440">
        <v>1.8166885960193901E-2</v>
      </c>
    </row>
    <row r="441" spans="1:61" x14ac:dyDescent="0.35">
      <c r="A441" t="s">
        <v>1685</v>
      </c>
      <c r="B441" t="s">
        <v>1065</v>
      </c>
      <c r="C441">
        <v>14.65</v>
      </c>
      <c r="D441">
        <v>216.009656892701</v>
      </c>
      <c r="E441">
        <v>2182.1841519999998</v>
      </c>
      <c r="F441">
        <v>6.2559166496330004E-3</v>
      </c>
      <c r="G441">
        <v>0.17629515117950301</v>
      </c>
      <c r="H441" t="e">
        <v>#N/A</v>
      </c>
      <c r="I441">
        <v>9.4273011426145803E-2</v>
      </c>
      <c r="J441">
        <v>0.63009607315351901</v>
      </c>
      <c r="K441">
        <v>0.12541371965012299</v>
      </c>
      <c r="L441">
        <v>0.97813191100319796</v>
      </c>
      <c r="M441">
        <v>2.88784603321985E-2</v>
      </c>
      <c r="N441">
        <v>0.19284760036961501</v>
      </c>
      <c r="O441">
        <v>65785.191727045501</v>
      </c>
      <c r="P441" s="1">
        <v>0.230683584872971</v>
      </c>
      <c r="Q441">
        <v>0.17773114401873599</v>
      </c>
      <c r="R441">
        <v>0.59158527110829295</v>
      </c>
      <c r="S441">
        <v>23.152999999999999</v>
      </c>
      <c r="T441">
        <v>85389.289155973995</v>
      </c>
      <c r="U441" s="1">
        <v>101.475974635548</v>
      </c>
      <c r="V441">
        <v>156826.86483798001</v>
      </c>
      <c r="W441" s="1">
        <v>0.66419660720088702</v>
      </c>
      <c r="X441">
        <v>0.248001010290608</v>
      </c>
      <c r="Y441">
        <v>8.7802382508505597E-2</v>
      </c>
      <c r="Z441">
        <v>0.33580339279911298</v>
      </c>
      <c r="AA441">
        <v>156.82686483798</v>
      </c>
      <c r="AB441">
        <v>4905.8684638759496</v>
      </c>
      <c r="AC441" s="1">
        <v>502.66115674257497</v>
      </c>
      <c r="AD441">
        <v>100062.417380852</v>
      </c>
      <c r="AE441" s="1" t="e">
        <v>#N/A</v>
      </c>
      <c r="AF441">
        <v>32388.5</v>
      </c>
      <c r="AG441" s="1">
        <v>47838.8647337074</v>
      </c>
      <c r="AH441" s="1">
        <v>47.903118911963702</v>
      </c>
      <c r="AI441">
        <v>27.696117555518601</v>
      </c>
      <c r="AJ441">
        <v>33.454544324268603</v>
      </c>
      <c r="AK441">
        <v>2.2734999999999999</v>
      </c>
      <c r="AL441">
        <v>1.68264565</v>
      </c>
      <c r="AM441">
        <v>2.04399935</v>
      </c>
      <c r="AN441">
        <v>7.1053212906563204E-2</v>
      </c>
      <c r="AO441" s="1">
        <v>0.98365486259993895</v>
      </c>
      <c r="AP441">
        <v>2402.1494387621001</v>
      </c>
      <c r="AQ441" s="1">
        <v>4129.77198672135</v>
      </c>
      <c r="AR441" s="1">
        <v>9798.1825190094605</v>
      </c>
      <c r="AS441" s="1">
        <v>1142.20017350892</v>
      </c>
      <c r="AT441">
        <v>485.23268646834799</v>
      </c>
      <c r="AU441">
        <v>17957.536804470201</v>
      </c>
      <c r="AV441" s="1">
        <v>10331.335891893399</v>
      </c>
      <c r="AW441" s="1">
        <v>0.53931425854000004</v>
      </c>
      <c r="AX441">
        <v>4242.5277151895298</v>
      </c>
      <c r="AY441" s="1">
        <v>0.21345766439</v>
      </c>
      <c r="AZ441">
        <v>944.13464409649998</v>
      </c>
      <c r="BA441">
        <v>4.7112218664999997E-2</v>
      </c>
      <c r="BB441">
        <v>3912.3346996066098</v>
      </c>
      <c r="BC441" s="1">
        <v>0.20011585839500001</v>
      </c>
      <c r="BD441">
        <v>19430.332950786102</v>
      </c>
      <c r="BE441" s="1">
        <v>0.54347749767128095</v>
      </c>
      <c r="BF441">
        <v>0.24095009473847201</v>
      </c>
      <c r="BG441">
        <v>0.161747593192413</v>
      </c>
      <c r="BH441">
        <v>3.7189108898985003E-2</v>
      </c>
      <c r="BI441">
        <v>1.6635705498849799E-2</v>
      </c>
    </row>
    <row r="442" spans="1:61" x14ac:dyDescent="0.35">
      <c r="A442" t="s">
        <v>1686</v>
      </c>
      <c r="B442" t="s">
        <v>1066</v>
      </c>
      <c r="C442">
        <v>116.9</v>
      </c>
      <c r="D442">
        <v>11.993255213961</v>
      </c>
      <c r="E442">
        <v>1313.8131727</v>
      </c>
      <c r="F442" t="e">
        <v>#N/A</v>
      </c>
      <c r="G442">
        <v>8.3151688659545992E-3</v>
      </c>
      <c r="H442" t="e">
        <v>#N/A</v>
      </c>
      <c r="I442">
        <v>1.5900605264137401E-2</v>
      </c>
      <c r="J442">
        <v>0.954620450101061</v>
      </c>
      <c r="K442">
        <v>2.3105353536565499E-2</v>
      </c>
      <c r="L442">
        <v>0.46313970743379901</v>
      </c>
      <c r="M442" t="e">
        <v>#N/A</v>
      </c>
      <c r="N442">
        <v>0.148008736110881</v>
      </c>
      <c r="O442">
        <v>63185.399839439</v>
      </c>
      <c r="P442" s="1">
        <v>0.19134099131125201</v>
      </c>
      <c r="Q442">
        <v>0.17588816274654401</v>
      </c>
      <c r="R442">
        <v>0.63277084594220501</v>
      </c>
      <c r="S442">
        <v>12.595000000000001</v>
      </c>
      <c r="T442">
        <v>83060.984005047503</v>
      </c>
      <c r="U442" s="1">
        <v>107.937107864824</v>
      </c>
      <c r="V442">
        <v>266348.91452431597</v>
      </c>
      <c r="W442" s="1">
        <v>0.77028863103813805</v>
      </c>
      <c r="X442">
        <v>7.5976388093006803E-2</v>
      </c>
      <c r="Y442">
        <v>0.15373498086885501</v>
      </c>
      <c r="Z442">
        <v>0.22971136896186201</v>
      </c>
      <c r="AA442">
        <v>266.348914524316</v>
      </c>
      <c r="AB442">
        <v>7482.3523373744501</v>
      </c>
      <c r="AC442" s="1">
        <v>616.71536126234605</v>
      </c>
      <c r="AD442">
        <v>202084.87389906801</v>
      </c>
      <c r="AE442" s="1" t="e">
        <v>#N/A</v>
      </c>
      <c r="AF442">
        <v>41448.15</v>
      </c>
      <c r="AG442" s="1">
        <v>67338.152634116894</v>
      </c>
      <c r="AH442" s="1">
        <v>33.131467602899001</v>
      </c>
      <c r="AI442">
        <v>22.196862538751802</v>
      </c>
      <c r="AJ442">
        <v>23.313911155185401</v>
      </c>
      <c r="AK442">
        <v>1.4524999999999999</v>
      </c>
      <c r="AL442">
        <v>0.73188324999999999</v>
      </c>
      <c r="AM442">
        <v>1.02618695</v>
      </c>
      <c r="AN442">
        <v>1185.52581147564</v>
      </c>
      <c r="AO442" s="1">
        <v>1.18399726765271</v>
      </c>
      <c r="AP442">
        <v>1893.0110331907899</v>
      </c>
      <c r="AQ442" s="1">
        <v>3141.9342150898501</v>
      </c>
      <c r="AR442" s="1">
        <v>8675.2864725196105</v>
      </c>
      <c r="AS442" s="1">
        <v>918.01618367263995</v>
      </c>
      <c r="AT442">
        <v>466.15516259463402</v>
      </c>
      <c r="AU442">
        <v>15094.4030670675</v>
      </c>
      <c r="AV442" s="1">
        <v>7577.6941690239501</v>
      </c>
      <c r="AW442" s="1">
        <v>0.45003428615000002</v>
      </c>
      <c r="AX442">
        <v>6498.4286368067496</v>
      </c>
      <c r="AY442" s="1">
        <v>0.37634758629999998</v>
      </c>
      <c r="AZ442">
        <v>1228.3602287326401</v>
      </c>
      <c r="BA442">
        <v>7.1254601139999998E-2</v>
      </c>
      <c r="BB442">
        <v>1737.2124644370899</v>
      </c>
      <c r="BC442" s="1">
        <v>0.10236352641</v>
      </c>
      <c r="BD442">
        <v>17041.695499000401</v>
      </c>
      <c r="BE442" s="1">
        <v>0.53208664833516195</v>
      </c>
      <c r="BF442">
        <v>0.25095594468683702</v>
      </c>
      <c r="BG442">
        <v>0.152026125497535</v>
      </c>
      <c r="BH442">
        <v>4.4503536231980799E-2</v>
      </c>
      <c r="BI442">
        <v>2.0427745248485001E-2</v>
      </c>
    </row>
    <row r="443" spans="1:61" x14ac:dyDescent="0.35">
      <c r="A443" t="s">
        <v>1687</v>
      </c>
      <c r="B443" t="s">
        <v>1067</v>
      </c>
      <c r="C443">
        <v>26.7</v>
      </c>
      <c r="D443">
        <v>229.06749710395599</v>
      </c>
      <c r="E443">
        <v>5085.5820414500004</v>
      </c>
      <c r="F443">
        <v>4.9691277784749403E-2</v>
      </c>
      <c r="G443">
        <v>0.288038986145016</v>
      </c>
      <c r="H443">
        <v>2.2408609293612198E-3</v>
      </c>
      <c r="I443">
        <v>9.0547054900758595E-2</v>
      </c>
      <c r="J443">
        <v>0.48283226485225</v>
      </c>
      <c r="K443">
        <v>8.7333199281772494E-2</v>
      </c>
      <c r="L443">
        <v>0.64523021283052695</v>
      </c>
      <c r="M443">
        <v>7.3071902318671098E-2</v>
      </c>
      <c r="N443">
        <v>0.17962630700882601</v>
      </c>
      <c r="O443">
        <v>72983.983727215498</v>
      </c>
      <c r="P443" s="1">
        <v>0.22027224610241</v>
      </c>
      <c r="Q443">
        <v>0.17247652551748399</v>
      </c>
      <c r="R443">
        <v>0.60725122838010603</v>
      </c>
      <c r="S443">
        <v>39.372</v>
      </c>
      <c r="T443">
        <v>101250.150139265</v>
      </c>
      <c r="U443" s="1">
        <v>133.952278674045</v>
      </c>
      <c r="V443">
        <v>260406.93268458199</v>
      </c>
      <c r="W443" s="1">
        <v>0.75760533317188705</v>
      </c>
      <c r="X443">
        <v>0.20052029583884601</v>
      </c>
      <c r="Y443">
        <v>4.1874370989266697E-2</v>
      </c>
      <c r="Z443">
        <v>0.242394666828113</v>
      </c>
      <c r="AA443">
        <v>260.40693268458199</v>
      </c>
      <c r="AB443">
        <v>9147.71881906421</v>
      </c>
      <c r="AC443" s="1">
        <v>918.01919874353905</v>
      </c>
      <c r="AD443">
        <v>180926.69806654999</v>
      </c>
      <c r="AE443" s="1" t="e">
        <v>#N/A</v>
      </c>
      <c r="AF443">
        <v>41733.599999999999</v>
      </c>
      <c r="AG443" s="1">
        <v>64655.030060257101</v>
      </c>
      <c r="AH443" s="1">
        <v>64.649980842196797</v>
      </c>
      <c r="AI443">
        <v>31.511461918279</v>
      </c>
      <c r="AJ443">
        <v>40.007822368585501</v>
      </c>
      <c r="AK443">
        <v>1.6839999999999999</v>
      </c>
      <c r="AL443">
        <v>1.1290792000000001</v>
      </c>
      <c r="AM443">
        <v>1.4623316500000001</v>
      </c>
      <c r="AN443">
        <v>122.388742750245</v>
      </c>
      <c r="AO443" s="1">
        <v>1.04643861528257</v>
      </c>
      <c r="AP443">
        <v>2130.1260868776599</v>
      </c>
      <c r="AQ443" s="1">
        <v>2936.72756709858</v>
      </c>
      <c r="AR443" s="1">
        <v>9159.9241571820494</v>
      </c>
      <c r="AS443" s="1">
        <v>1240.37434548888</v>
      </c>
      <c r="AT443">
        <v>476.53353731652402</v>
      </c>
      <c r="AU443">
        <v>15943.6856939637</v>
      </c>
      <c r="AV443" s="1">
        <v>5892.3630461757102</v>
      </c>
      <c r="AW443" s="1">
        <v>0.35091173824499999</v>
      </c>
      <c r="AX443">
        <v>8028.1602567985801</v>
      </c>
      <c r="AY443" s="1">
        <v>0.45638638433500001</v>
      </c>
      <c r="AZ443">
        <v>1289.4400657478</v>
      </c>
      <c r="BA443">
        <v>7.6134135714999995E-2</v>
      </c>
      <c r="BB443">
        <v>2020.21652090934</v>
      </c>
      <c r="BC443" s="1">
        <v>0.11656774170500001</v>
      </c>
      <c r="BD443">
        <v>17230.179889631399</v>
      </c>
      <c r="BE443" s="1">
        <v>0.57762736226026101</v>
      </c>
      <c r="BF443">
        <v>0.229565671422128</v>
      </c>
      <c r="BG443">
        <v>0.143716648552494</v>
      </c>
      <c r="BH443">
        <v>3.0486183949300801E-2</v>
      </c>
      <c r="BI443">
        <v>1.8604133815815601E-2</v>
      </c>
    </row>
    <row r="444" spans="1:61" x14ac:dyDescent="0.35">
      <c r="A444" t="s">
        <v>1688</v>
      </c>
      <c r="B444" t="s">
        <v>1068</v>
      </c>
      <c r="C444">
        <v>160.75</v>
      </c>
      <c r="D444">
        <v>7.6064406478421498</v>
      </c>
      <c r="E444">
        <v>1013.22010135</v>
      </c>
      <c r="F444" t="e">
        <v>#N/A</v>
      </c>
      <c r="G444">
        <v>2.2175539498255702E-2</v>
      </c>
      <c r="H444" t="e">
        <v>#N/A</v>
      </c>
      <c r="I444">
        <v>2.7101771971859499E-2</v>
      </c>
      <c r="J444">
        <v>0.93205937851049803</v>
      </c>
      <c r="K444">
        <v>3.4115276984524698E-2</v>
      </c>
      <c r="L444">
        <v>0.56147180240785</v>
      </c>
      <c r="M444">
        <v>9.9851620637785906E-3</v>
      </c>
      <c r="N444">
        <v>0.17653640351106301</v>
      </c>
      <c r="O444">
        <v>63646.341792111503</v>
      </c>
      <c r="P444" s="1">
        <v>0.18781058507743401</v>
      </c>
      <c r="Q444">
        <v>0.152640459903326</v>
      </c>
      <c r="R444">
        <v>0.65954895501924005</v>
      </c>
      <c r="S444">
        <v>11.1275</v>
      </c>
      <c r="T444">
        <v>83608.618154391996</v>
      </c>
      <c r="U444" s="1">
        <v>99.291424542194207</v>
      </c>
      <c r="V444">
        <v>268108.54499517102</v>
      </c>
      <c r="W444" s="1">
        <v>0.75924892032658597</v>
      </c>
      <c r="X444">
        <v>7.5616358009976598E-2</v>
      </c>
      <c r="Y444">
        <v>0.16513472166343701</v>
      </c>
      <c r="Z444">
        <v>0.240751079673414</v>
      </c>
      <c r="AA444">
        <v>268.10854499517097</v>
      </c>
      <c r="AB444">
        <v>6406.1952614290203</v>
      </c>
      <c r="AC444" s="1">
        <v>558.84253171415401</v>
      </c>
      <c r="AD444">
        <v>208187.60354638699</v>
      </c>
      <c r="AE444" s="1" t="e">
        <v>#N/A</v>
      </c>
      <c r="AF444">
        <v>37957</v>
      </c>
      <c r="AG444" s="1">
        <v>60698.290901887704</v>
      </c>
      <c r="AH444" s="1">
        <v>31.691569536206199</v>
      </c>
      <c r="AI444">
        <v>20.951008106105601</v>
      </c>
      <c r="AJ444">
        <v>23.2307052099417</v>
      </c>
      <c r="AK444">
        <v>1.1375</v>
      </c>
      <c r="AL444">
        <v>0.78478325000000004</v>
      </c>
      <c r="AM444">
        <v>1.0041435999999999</v>
      </c>
      <c r="AN444">
        <v>817.79117499655399</v>
      </c>
      <c r="AO444">
        <v>1.13447038067391</v>
      </c>
      <c r="AP444">
        <v>2319.8740270937101</v>
      </c>
      <c r="AQ444" s="1">
        <v>3863.8905342721901</v>
      </c>
      <c r="AR444" s="1">
        <v>9223.1611005928298</v>
      </c>
      <c r="AS444" s="1">
        <v>999.36977122596102</v>
      </c>
      <c r="AT444">
        <v>559.31451901477999</v>
      </c>
      <c r="AU444">
        <v>16965.609952199498</v>
      </c>
      <c r="AV444" s="1">
        <v>9402.6504362872893</v>
      </c>
      <c r="AW444" s="1">
        <v>0.48940243696000002</v>
      </c>
      <c r="AX444">
        <v>6300.4400443146596</v>
      </c>
      <c r="AY444" s="1">
        <v>0.31460517851000003</v>
      </c>
      <c r="AZ444">
        <v>1381.78648764945</v>
      </c>
      <c r="BA444">
        <v>7.0547525545000003E-2</v>
      </c>
      <c r="BB444">
        <v>2449.3128566485998</v>
      </c>
      <c r="BC444" s="1">
        <v>0.12544485897999999</v>
      </c>
      <c r="BD444">
        <v>19534.189824900001</v>
      </c>
      <c r="BE444" s="1">
        <v>0.535738077246531</v>
      </c>
      <c r="BF444">
        <v>0.25142272682225197</v>
      </c>
      <c r="BG444">
        <v>0.14936169566457799</v>
      </c>
      <c r="BH444">
        <v>4.3077676958600902E-2</v>
      </c>
      <c r="BI444">
        <v>2.03998233080387E-2</v>
      </c>
    </row>
    <row r="445" spans="1:61" x14ac:dyDescent="0.35">
      <c r="A445" t="s">
        <v>1689</v>
      </c>
      <c r="B445" t="s">
        <v>1069</v>
      </c>
      <c r="C445">
        <v>18.3</v>
      </c>
      <c r="D445">
        <v>173.72157103165</v>
      </c>
      <c r="E445">
        <v>2145.1260551999999</v>
      </c>
      <c r="F445">
        <v>8.1128094816898203E-3</v>
      </c>
      <c r="G445">
        <v>0.10602633486805201</v>
      </c>
      <c r="H445" t="e">
        <v>#N/A</v>
      </c>
      <c r="I445">
        <v>8.8181344959228802E-2</v>
      </c>
      <c r="J445">
        <v>0.67626145433887996</v>
      </c>
      <c r="K445">
        <v>0.123030835054442</v>
      </c>
      <c r="L445">
        <v>0.93855930564058498</v>
      </c>
      <c r="M445">
        <v>2.7741541908763601E-2</v>
      </c>
      <c r="N445">
        <v>0.189438492668598</v>
      </c>
      <c r="O445">
        <v>65547.044018909</v>
      </c>
      <c r="P445" s="1">
        <v>0.2176800528891</v>
      </c>
      <c r="Q445">
        <v>0.175432602184249</v>
      </c>
      <c r="R445">
        <v>0.60688734492665197</v>
      </c>
      <c r="S445">
        <v>20.422999999999998</v>
      </c>
      <c r="T445">
        <v>87353.446455878497</v>
      </c>
      <c r="U445" s="1">
        <v>109.84364834143901</v>
      </c>
      <c r="V445">
        <v>169904.39600481899</v>
      </c>
      <c r="W445" s="1">
        <v>0.66843401165924798</v>
      </c>
      <c r="X445">
        <v>0.227235768465267</v>
      </c>
      <c r="Y445">
        <v>0.10433021987548501</v>
      </c>
      <c r="Z445">
        <v>0.33156598834075102</v>
      </c>
      <c r="AA445">
        <v>169.90439600481901</v>
      </c>
      <c r="AB445">
        <v>4822.3211672213802</v>
      </c>
      <c r="AC445" s="1">
        <v>515.330709639779</v>
      </c>
      <c r="AD445">
        <v>109118.16775829199</v>
      </c>
      <c r="AE445" s="1" t="e">
        <v>#N/A</v>
      </c>
      <c r="AF445">
        <v>33217.199999999997</v>
      </c>
      <c r="AG445" s="1">
        <v>49956.661634127697</v>
      </c>
      <c r="AH445" s="1">
        <v>44.570621706887898</v>
      </c>
      <c r="AI445">
        <v>25.981567306207999</v>
      </c>
      <c r="AJ445">
        <v>30.851277042945799</v>
      </c>
      <c r="AK445">
        <v>2.2770000000000001</v>
      </c>
      <c r="AL445">
        <v>1.6335507</v>
      </c>
      <c r="AM445">
        <v>1.99343965</v>
      </c>
      <c r="AN445">
        <v>73.236762436634507</v>
      </c>
      <c r="AO445">
        <v>0.93221122688969205</v>
      </c>
      <c r="AP445">
        <v>2209.05014584932</v>
      </c>
      <c r="AQ445" s="1">
        <v>3941.3987381719498</v>
      </c>
      <c r="AR445" s="1">
        <v>9453.0134921509507</v>
      </c>
      <c r="AS445" s="1">
        <v>1118.34828148872</v>
      </c>
      <c r="AT445" s="1">
        <v>519.196407284271</v>
      </c>
      <c r="AU445">
        <v>17241.007064945199</v>
      </c>
      <c r="AV445" s="1">
        <v>9774.4514898375</v>
      </c>
      <c r="AW445" s="1">
        <v>0.52455624201999995</v>
      </c>
      <c r="AX445">
        <v>4237.8608934809899</v>
      </c>
      <c r="AY445" s="1">
        <v>0.22737398741500001</v>
      </c>
      <c r="AZ445">
        <v>883.51183775802997</v>
      </c>
      <c r="BA445">
        <v>4.6942466364999998E-2</v>
      </c>
      <c r="BB445">
        <v>3830.7076544535898</v>
      </c>
      <c r="BC445" s="1">
        <v>0.20112730418499999</v>
      </c>
      <c r="BD445">
        <v>18726.531875530101</v>
      </c>
      <c r="BE445" s="1">
        <v>0.53720649611720905</v>
      </c>
      <c r="BF445">
        <v>0.24690511623353401</v>
      </c>
      <c r="BG445">
        <v>0.16064135502549201</v>
      </c>
      <c r="BH445">
        <v>3.82620140210395E-2</v>
      </c>
      <c r="BI445">
        <v>1.69850186027256E-2</v>
      </c>
    </row>
    <row r="446" spans="1:61" x14ac:dyDescent="0.35">
      <c r="A446" t="s">
        <v>1690</v>
      </c>
      <c r="B446" t="s">
        <v>1070</v>
      </c>
      <c r="C446">
        <v>11</v>
      </c>
      <c r="D446">
        <v>225.421930342629</v>
      </c>
      <c r="E446">
        <v>2052.4550769000002</v>
      </c>
      <c r="F446">
        <v>3.95506427433331E-2</v>
      </c>
      <c r="G446">
        <v>0.104409037854564</v>
      </c>
      <c r="H446" t="e">
        <v>#N/A</v>
      </c>
      <c r="I446">
        <v>9.0471822459691403E-2</v>
      </c>
      <c r="J446">
        <v>0.69441408768735202</v>
      </c>
      <c r="K446">
        <v>7.6303113945784998E-2</v>
      </c>
      <c r="L446">
        <v>0.56325803196435797</v>
      </c>
      <c r="M446">
        <v>4.5859692737622901E-2</v>
      </c>
      <c r="N446">
        <v>0.169702043989539</v>
      </c>
      <c r="O446">
        <v>73063.540479828502</v>
      </c>
      <c r="P446" s="1">
        <v>0.19912342682874901</v>
      </c>
      <c r="Q446">
        <v>0.13879625001198301</v>
      </c>
      <c r="R446">
        <v>0.66208032315926801</v>
      </c>
      <c r="S446">
        <v>18.576000000000001</v>
      </c>
      <c r="T446">
        <v>93727.202140895504</v>
      </c>
      <c r="U446" s="1">
        <v>107.495853430517</v>
      </c>
      <c r="V446">
        <v>265585.10358603997</v>
      </c>
      <c r="W446" s="1">
        <v>0.72575487217074497</v>
      </c>
      <c r="X446">
        <v>0.22866850706639899</v>
      </c>
      <c r="Y446">
        <v>4.55766207628557E-2</v>
      </c>
      <c r="Z446">
        <v>0.27424512782925498</v>
      </c>
      <c r="AA446">
        <v>265.58510358604002</v>
      </c>
      <c r="AB446">
        <v>10163.3476702809</v>
      </c>
      <c r="AC446" s="1">
        <v>955.46871407895105</v>
      </c>
      <c r="AD446">
        <v>193667.67168441601</v>
      </c>
      <c r="AE446" s="1" t="e">
        <v>#N/A</v>
      </c>
      <c r="AF446">
        <v>41368.65</v>
      </c>
      <c r="AG446" s="1">
        <v>63601.900826504498</v>
      </c>
      <c r="AH446" s="1">
        <v>69.489019060448001</v>
      </c>
      <c r="AI446">
        <v>34.379417152812401</v>
      </c>
      <c r="AJ446">
        <v>45.683106603918198</v>
      </c>
      <c r="AK446">
        <v>1.6675</v>
      </c>
      <c r="AL446">
        <v>1.0211036499999999</v>
      </c>
      <c r="AM446">
        <v>1.3447800999999999</v>
      </c>
      <c r="AN446">
        <v>25.465255084806699</v>
      </c>
      <c r="AO446" s="1">
        <v>1.0864325007397899</v>
      </c>
      <c r="AP446">
        <v>2312.6632911514698</v>
      </c>
      <c r="AQ446" s="1">
        <v>2835.57055555753</v>
      </c>
      <c r="AR446" s="1">
        <v>9540.3991482259207</v>
      </c>
      <c r="AS446" s="1">
        <v>1214.4131337681599</v>
      </c>
      <c r="AT446">
        <v>490.43082631982998</v>
      </c>
      <c r="AU446">
        <v>16393.476955022899</v>
      </c>
      <c r="AV446" s="1">
        <v>6081.0804016877</v>
      </c>
      <c r="AW446" s="1">
        <v>0.33689092719000002</v>
      </c>
      <c r="AX446">
        <v>9101.8905450177899</v>
      </c>
      <c r="AY446" s="1">
        <v>0.48914775567000002</v>
      </c>
      <c r="AZ446">
        <v>1407.8465832591601</v>
      </c>
      <c r="BA446">
        <v>7.5566023809999994E-2</v>
      </c>
      <c r="BB446">
        <v>1811.65232388612</v>
      </c>
      <c r="BC446" s="1">
        <v>9.8395293339999995E-2</v>
      </c>
      <c r="BD446">
        <v>18402.469853850798</v>
      </c>
      <c r="BE446" s="1">
        <v>0.55626147705016404</v>
      </c>
      <c r="BF446">
        <v>0.226696799953786</v>
      </c>
      <c r="BG446">
        <v>0.166507605689693</v>
      </c>
      <c r="BH446">
        <v>2.89315180104203E-2</v>
      </c>
      <c r="BI446">
        <v>2.1602599295936799E-2</v>
      </c>
    </row>
    <row r="447" spans="1:61" x14ac:dyDescent="0.35">
      <c r="A447" t="s">
        <v>1691</v>
      </c>
      <c r="B447" t="s">
        <v>1071</v>
      </c>
      <c r="C447">
        <v>31.25</v>
      </c>
      <c r="D447">
        <v>180.085367507873</v>
      </c>
      <c r="E447">
        <v>3681.3157242500001</v>
      </c>
      <c r="F447">
        <v>5.5815092208243697E-2</v>
      </c>
      <c r="G447">
        <v>3.5108304614589102E-2</v>
      </c>
      <c r="H447">
        <v>2.6203096960630201E-3</v>
      </c>
      <c r="I447">
        <v>4.63181672671098E-2</v>
      </c>
      <c r="J447">
        <v>0.81429049395008901</v>
      </c>
      <c r="K447">
        <v>4.75707419709211E-2</v>
      </c>
      <c r="L447">
        <v>0.14096626468488099</v>
      </c>
      <c r="M447">
        <v>2.46364391262065E-2</v>
      </c>
      <c r="N447">
        <v>0.11794648952205899</v>
      </c>
      <c r="O447">
        <v>81514.844274351504</v>
      </c>
      <c r="P447" s="1">
        <v>0.14293383259133699</v>
      </c>
      <c r="Q447">
        <v>0.16111781886556301</v>
      </c>
      <c r="R447">
        <v>0.69594834854309995</v>
      </c>
      <c r="S447">
        <v>24.757999999999999</v>
      </c>
      <c r="T447">
        <v>108142.63967735499</v>
      </c>
      <c r="U447" s="1">
        <v>154.31127100125201</v>
      </c>
      <c r="V447">
        <v>360619.61646337702</v>
      </c>
      <c r="W447" s="1">
        <v>0.84983932864952405</v>
      </c>
      <c r="X447">
        <v>0.117511217994336</v>
      </c>
      <c r="Y447">
        <v>3.26494533561393E-2</v>
      </c>
      <c r="Z447">
        <v>0.150160671350476</v>
      </c>
      <c r="AA447">
        <v>360.61961646337699</v>
      </c>
      <c r="AB447">
        <v>12965.4729792988</v>
      </c>
      <c r="AC447" s="1">
        <v>1246.7200909948799</v>
      </c>
      <c r="AD447">
        <v>298766.38145691401</v>
      </c>
      <c r="AE447" s="1" t="e">
        <v>#N/A</v>
      </c>
      <c r="AF447">
        <v>67770.100000000006</v>
      </c>
      <c r="AG447" s="1">
        <v>164064.37194056201</v>
      </c>
      <c r="AH447" s="1">
        <v>77.445134624088695</v>
      </c>
      <c r="AI447">
        <v>33.795832704423297</v>
      </c>
      <c r="AJ447">
        <v>43.890499120586099</v>
      </c>
      <c r="AK447">
        <v>1.8474999999999999</v>
      </c>
      <c r="AL447">
        <v>1.2475428</v>
      </c>
      <c r="AM447">
        <v>1.4599335</v>
      </c>
      <c r="AN447">
        <v>403.762692806215</v>
      </c>
      <c r="AO447">
        <v>0.61849403140095005</v>
      </c>
      <c r="AP447">
        <v>1998.19041455877</v>
      </c>
      <c r="AQ447" s="1">
        <v>2832.5648534298002</v>
      </c>
      <c r="AR447" s="1">
        <v>9700.3658607633297</v>
      </c>
      <c r="AS447" s="1">
        <v>1177.03545486752</v>
      </c>
      <c r="AT447" s="1">
        <v>513.30101409159704</v>
      </c>
      <c r="AU447">
        <v>16221.457597711</v>
      </c>
      <c r="AV447" s="1">
        <v>3166.2008540963802</v>
      </c>
      <c r="AW447" s="1">
        <v>0.19094097537999999</v>
      </c>
      <c r="AX447">
        <v>11465.9817676491</v>
      </c>
      <c r="AY447" s="1">
        <v>0.66718219088499997</v>
      </c>
      <c r="AZ447">
        <v>1639.5213355025701</v>
      </c>
      <c r="BA447">
        <v>9.7749434065000002E-2</v>
      </c>
      <c r="BB447">
        <v>744.02329596488505</v>
      </c>
      <c r="BC447" s="1">
        <v>4.4127399655000003E-2</v>
      </c>
      <c r="BD447">
        <v>17015.727253212899</v>
      </c>
      <c r="BE447" s="1">
        <v>0.60238958483441196</v>
      </c>
      <c r="BF447">
        <v>0.225388794080326</v>
      </c>
      <c r="BG447">
        <v>0.12538548104789199</v>
      </c>
      <c r="BH447">
        <v>3.1738534913972202E-2</v>
      </c>
      <c r="BI447">
        <v>1.50976051233971E-2</v>
      </c>
    </row>
    <row r="448" spans="1:61" x14ac:dyDescent="0.35">
      <c r="A448" t="s">
        <v>1692</v>
      </c>
      <c r="B448" t="s">
        <v>1072</v>
      </c>
      <c r="C448">
        <v>28.9</v>
      </c>
      <c r="D448">
        <v>235.389409608298</v>
      </c>
      <c r="E448">
        <v>5954.4666719999996</v>
      </c>
      <c r="F448">
        <v>2.87496625932635E-2</v>
      </c>
      <c r="G448">
        <v>0.24787498449652901</v>
      </c>
      <c r="H448">
        <v>2.0535614693524898E-3</v>
      </c>
      <c r="I448">
        <v>0.12509853715446301</v>
      </c>
      <c r="J448">
        <v>0.50173693204532999</v>
      </c>
      <c r="K448">
        <v>9.5098427704907396E-2</v>
      </c>
      <c r="L448">
        <v>0.66305111610664402</v>
      </c>
      <c r="M448">
        <v>7.6724290351548999E-2</v>
      </c>
      <c r="N448">
        <v>0.17842844497037499</v>
      </c>
      <c r="O448">
        <v>74555.676573599005</v>
      </c>
      <c r="P448" s="1">
        <v>0.202156847948462</v>
      </c>
      <c r="Q448">
        <v>0.17681843167398101</v>
      </c>
      <c r="R448">
        <v>0.62102472037755696</v>
      </c>
      <c r="S448">
        <v>41.642000000000003</v>
      </c>
      <c r="T448">
        <v>102133.493443285</v>
      </c>
      <c r="U448" s="1">
        <v>139.50322010251099</v>
      </c>
      <c r="V448">
        <v>246486.04035738201</v>
      </c>
      <c r="W448" s="1">
        <v>0.72150279351179603</v>
      </c>
      <c r="X448">
        <v>0.23340188522526401</v>
      </c>
      <c r="Y448">
        <v>4.5095321262939997E-2</v>
      </c>
      <c r="Z448">
        <v>0.27849720648820397</v>
      </c>
      <c r="AA448">
        <v>246.486040357382</v>
      </c>
      <c r="AB448">
        <v>8573.09875768438</v>
      </c>
      <c r="AC448" s="1">
        <v>804.50399764202598</v>
      </c>
      <c r="AD448">
        <v>170340.85304487299</v>
      </c>
      <c r="AE448" s="1" t="e">
        <v>#N/A</v>
      </c>
      <c r="AF448">
        <v>40060.074999999997</v>
      </c>
      <c r="AG448" s="1">
        <v>61551.817538033698</v>
      </c>
      <c r="AH448" s="1">
        <v>65.393984703667897</v>
      </c>
      <c r="AI448">
        <v>30.882452443264601</v>
      </c>
      <c r="AJ448">
        <v>41.471973451971699</v>
      </c>
      <c r="AK448">
        <v>1.4355</v>
      </c>
      <c r="AL448">
        <v>0.98507294999999995</v>
      </c>
      <c r="AM448">
        <v>1.24507995</v>
      </c>
      <c r="AN448">
        <v>0</v>
      </c>
      <c r="AO448" s="1">
        <v>1.0043026684705101</v>
      </c>
      <c r="AP448">
        <v>2089.7933255637499</v>
      </c>
      <c r="AQ448" s="1">
        <v>2975.72923751077</v>
      </c>
      <c r="AR448" s="1">
        <v>9308.3031365187198</v>
      </c>
      <c r="AS448" s="1">
        <v>1211.61779630208</v>
      </c>
      <c r="AT448" s="1">
        <v>501.76299375648898</v>
      </c>
      <c r="AU448">
        <v>16087.2064896518</v>
      </c>
      <c r="AV448" s="1">
        <v>6350.7042785692001</v>
      </c>
      <c r="AW448" s="1">
        <v>0.37341709020500002</v>
      </c>
      <c r="AX448">
        <v>7505.1167832343299</v>
      </c>
      <c r="AY448" s="1">
        <v>0.42934614600999998</v>
      </c>
      <c r="AZ448">
        <v>1169.8291846408299</v>
      </c>
      <c r="BA448" s="1">
        <v>6.8265763430000001E-2</v>
      </c>
      <c r="BB448">
        <v>2248.1296588058699</v>
      </c>
      <c r="BC448" s="1">
        <v>0.128971000355</v>
      </c>
      <c r="BD448">
        <v>17273.779905250201</v>
      </c>
      <c r="BE448" s="1">
        <v>0.57638297900243596</v>
      </c>
      <c r="BF448">
        <v>0.22792508850266599</v>
      </c>
      <c r="BG448">
        <v>0.15008744079811401</v>
      </c>
      <c r="BH448">
        <v>3.04431905531178E-2</v>
      </c>
      <c r="BI448">
        <v>1.51613011436672E-2</v>
      </c>
    </row>
    <row r="449" spans="1:61" x14ac:dyDescent="0.35">
      <c r="A449" t="s">
        <v>1693</v>
      </c>
      <c r="B449" t="s">
        <v>1073</v>
      </c>
      <c r="C449">
        <v>9</v>
      </c>
      <c r="D449">
        <v>284.84335521551498</v>
      </c>
      <c r="E449">
        <v>1549.6428952000001</v>
      </c>
      <c r="F449">
        <v>3.4001196342346503E-2</v>
      </c>
      <c r="G449">
        <v>0.32006507408886098</v>
      </c>
      <c r="H449" t="e">
        <v>#N/A</v>
      </c>
      <c r="I449">
        <v>0.13843788040816399</v>
      </c>
      <c r="J449">
        <v>0.44731761076248799</v>
      </c>
      <c r="K449">
        <v>9.7221842107768602E-2</v>
      </c>
      <c r="L449">
        <v>0.76580291972989101</v>
      </c>
      <c r="M449">
        <v>6.2297517691814498E-2</v>
      </c>
      <c r="N449">
        <v>0.18140646432747401</v>
      </c>
      <c r="O449">
        <v>69289.434216852504</v>
      </c>
      <c r="P449" s="1">
        <v>0.27421419571074501</v>
      </c>
      <c r="Q449">
        <v>0.178199586818447</v>
      </c>
      <c r="R449">
        <v>0.54758621747080805</v>
      </c>
      <c r="S449">
        <v>18.3385</v>
      </c>
      <c r="T449">
        <v>91836.705778717995</v>
      </c>
      <c r="U449" s="1">
        <v>89.551947603066296</v>
      </c>
      <c r="V449">
        <v>239589.69497392001</v>
      </c>
      <c r="W449" s="1">
        <v>0.69366615139132204</v>
      </c>
      <c r="X449">
        <v>0.23754242662373401</v>
      </c>
      <c r="Y449">
        <v>6.8791421984943701E-2</v>
      </c>
      <c r="Z449">
        <v>0.30633384860867802</v>
      </c>
      <c r="AA449">
        <v>239.58969497391999</v>
      </c>
      <c r="AB449">
        <v>9300.6481988928099</v>
      </c>
      <c r="AC449" s="1">
        <v>796.67668234488895</v>
      </c>
      <c r="AD449">
        <v>158857.83156920501</v>
      </c>
      <c r="AE449" s="1" t="e">
        <v>#N/A</v>
      </c>
      <c r="AF449">
        <v>38220.75</v>
      </c>
      <c r="AG449" s="1">
        <v>56043.768278919997</v>
      </c>
      <c r="AH449" s="1">
        <v>67.390467844925695</v>
      </c>
      <c r="AI449">
        <v>33.478446338838602</v>
      </c>
      <c r="AJ449">
        <v>44.937770028579202</v>
      </c>
      <c r="AK449">
        <v>1.8565</v>
      </c>
      <c r="AL449">
        <v>1.13572735</v>
      </c>
      <c r="AM449">
        <v>1.5050124499999999</v>
      </c>
      <c r="AN449">
        <v>436.97278676779598</v>
      </c>
      <c r="AO449" s="1">
        <v>1.17135849052895</v>
      </c>
      <c r="AP449">
        <v>2829.7758093904399</v>
      </c>
      <c r="AQ449" s="1">
        <v>3263.1445803578999</v>
      </c>
      <c r="AR449" s="1">
        <v>10391.5225657643</v>
      </c>
      <c r="AS449" s="1">
        <v>1336.6879621318801</v>
      </c>
      <c r="AT449">
        <v>676.81648829466803</v>
      </c>
      <c r="AU449">
        <v>18497.9474059391</v>
      </c>
      <c r="AV449" s="1">
        <v>7930.4838384934301</v>
      </c>
      <c r="AW449" s="1">
        <v>0.38489725772</v>
      </c>
      <c r="AX449">
        <v>8532.2010865827106</v>
      </c>
      <c r="AY449" s="1">
        <v>0.39470225826499999</v>
      </c>
      <c r="AZ449">
        <v>1728.6489533175099</v>
      </c>
      <c r="BA449">
        <v>7.8065023329999997E-2</v>
      </c>
      <c r="BB449">
        <v>3037.60071098963</v>
      </c>
      <c r="BC449" s="1">
        <v>0.1423354607</v>
      </c>
      <c r="BD449">
        <v>21228.934589383301</v>
      </c>
      <c r="BE449" s="1">
        <v>0.54885949412547697</v>
      </c>
      <c r="BF449">
        <v>0.20464801218131801</v>
      </c>
      <c r="BG449">
        <v>0.19597424032219399</v>
      </c>
      <c r="BH449">
        <v>2.99978979699679E-2</v>
      </c>
      <c r="BI449">
        <v>2.0520355401042901E-2</v>
      </c>
    </row>
    <row r="450" spans="1:61" x14ac:dyDescent="0.35">
      <c r="A450" t="s">
        <v>1927</v>
      </c>
      <c r="B450" t="s">
        <v>1074</v>
      </c>
      <c r="C450">
        <v>99.1</v>
      </c>
      <c r="D450">
        <v>7.4927359856111204</v>
      </c>
      <c r="E450">
        <v>711.72577464999995</v>
      </c>
      <c r="F450">
        <v>2.37136802801345E-2</v>
      </c>
      <c r="G450">
        <v>2.72420671977853E-2</v>
      </c>
      <c r="H450" t="e">
        <v>#N/A</v>
      </c>
      <c r="I450">
        <v>3.1819836626597903E-2</v>
      </c>
      <c r="J450">
        <v>0.92860469075361896</v>
      </c>
      <c r="K450">
        <v>3.41293163856645E-2</v>
      </c>
      <c r="L450">
        <v>0.48254085801522301</v>
      </c>
      <c r="M450">
        <v>1.6871947638235699E-2</v>
      </c>
      <c r="N450">
        <v>0.16642518684462401</v>
      </c>
      <c r="O450">
        <v>62465.638703760502</v>
      </c>
      <c r="P450" s="1">
        <v>0.22980903623020199</v>
      </c>
      <c r="Q450">
        <v>0.18694042439490299</v>
      </c>
      <c r="R450">
        <v>0.58325053937489402</v>
      </c>
      <c r="S450">
        <v>8.8450000000000006</v>
      </c>
      <c r="T450">
        <v>77163.203505895493</v>
      </c>
      <c r="U450" s="1">
        <v>83.551117356901401</v>
      </c>
      <c r="V450">
        <v>252920.696782805</v>
      </c>
      <c r="W450" s="1">
        <v>0.83127677332689998</v>
      </c>
      <c r="X450">
        <v>5.1062269104194299E-2</v>
      </c>
      <c r="Y450">
        <v>0.117660957568905</v>
      </c>
      <c r="Z450">
        <v>0.1687232266731</v>
      </c>
      <c r="AA450">
        <v>252.92069678280501</v>
      </c>
      <c r="AB450">
        <v>6032.0581883351297</v>
      </c>
      <c r="AC450" s="1">
        <v>588.98495989355104</v>
      </c>
      <c r="AD450">
        <v>190274.05689625401</v>
      </c>
      <c r="AE450" s="1" t="e">
        <v>#N/A</v>
      </c>
      <c r="AF450">
        <v>41555.599999999999</v>
      </c>
      <c r="AG450" s="1">
        <v>64320.653955555397</v>
      </c>
      <c r="AH450" s="1">
        <v>32.4698477869999</v>
      </c>
      <c r="AI450">
        <v>20.533018926798899</v>
      </c>
      <c r="AJ450">
        <v>23.260006128669598</v>
      </c>
      <c r="AK450">
        <v>1.1299999999999999</v>
      </c>
      <c r="AL450">
        <v>0.81200240000000001</v>
      </c>
      <c r="AM450">
        <v>1.06841575</v>
      </c>
      <c r="AN450">
        <v>2283.0200643316798</v>
      </c>
      <c r="AO450" s="1">
        <v>1.40450691625905</v>
      </c>
      <c r="AP450">
        <v>2565.3888099689402</v>
      </c>
      <c r="AQ450" s="1">
        <v>4005.3870382458599</v>
      </c>
      <c r="AR450" s="1">
        <v>9337.1858842602105</v>
      </c>
      <c r="AS450" s="1">
        <v>885.28536063032698</v>
      </c>
      <c r="AT450">
        <v>483.28556047684901</v>
      </c>
      <c r="AU450">
        <v>17276.532653582199</v>
      </c>
      <c r="AV450" s="1">
        <v>9387.1820263426598</v>
      </c>
      <c r="AW450" s="1">
        <v>0.48063787692499998</v>
      </c>
      <c r="AX450">
        <v>7042.3297073775502</v>
      </c>
      <c r="AY450" s="1">
        <v>0.34203545767999999</v>
      </c>
      <c r="AZ450">
        <v>1765.3849381944899</v>
      </c>
      <c r="BA450">
        <v>8.6703190900000005E-2</v>
      </c>
      <c r="BB450">
        <v>1784.7140918223099</v>
      </c>
      <c r="BC450" s="1">
        <v>9.0623474489999994E-2</v>
      </c>
      <c r="BD450">
        <v>19979.610763737001</v>
      </c>
      <c r="BE450" s="1">
        <v>0.527787836791201</v>
      </c>
      <c r="BF450">
        <v>0.23606307971725099</v>
      </c>
      <c r="BG450">
        <v>0.17066652967295601</v>
      </c>
      <c r="BH450">
        <v>4.3210922877804203E-2</v>
      </c>
      <c r="BI450">
        <v>2.2271630940788201E-2</v>
      </c>
    </row>
    <row r="451" spans="1:61" x14ac:dyDescent="0.35">
      <c r="A451" t="s">
        <v>1694</v>
      </c>
      <c r="B451" t="s">
        <v>1075</v>
      </c>
      <c r="C451">
        <v>90.35</v>
      </c>
      <c r="D451">
        <v>7.0889189981268901</v>
      </c>
      <c r="E451">
        <v>602.09975350000002</v>
      </c>
      <c r="F451">
        <v>2.37136802801345E-2</v>
      </c>
      <c r="G451">
        <v>4.3382060814633E-2</v>
      </c>
      <c r="H451" t="e">
        <v>#N/A</v>
      </c>
      <c r="I451">
        <v>4.4192509812750198E-2</v>
      </c>
      <c r="J451">
        <v>0.92052699330568999</v>
      </c>
      <c r="K451">
        <v>3.1603286111129301E-2</v>
      </c>
      <c r="L451">
        <v>0.45225691778573002</v>
      </c>
      <c r="M451">
        <v>2.2399519500295E-2</v>
      </c>
      <c r="N451">
        <v>0.16908543329471901</v>
      </c>
      <c r="O451">
        <v>61344.302412846999</v>
      </c>
      <c r="P451" s="1">
        <v>0.22165501165670301</v>
      </c>
      <c r="Q451">
        <v>0.19389127717375099</v>
      </c>
      <c r="R451">
        <v>0.58445371116954603</v>
      </c>
      <c r="S451">
        <v>7.5129999999999999</v>
      </c>
      <c r="T451">
        <v>76262.482769526003</v>
      </c>
      <c r="U451" s="1">
        <v>84.244367379335898</v>
      </c>
      <c r="V451">
        <v>259386.61671111599</v>
      </c>
      <c r="W451" s="1">
        <v>0.82357105570616396</v>
      </c>
      <c r="X451">
        <v>5.5971450531957803E-2</v>
      </c>
      <c r="Y451">
        <v>0.120457493761879</v>
      </c>
      <c r="Z451">
        <v>0.17642894429383599</v>
      </c>
      <c r="AA451">
        <v>259.38661671111601</v>
      </c>
      <c r="AB451">
        <v>6379.4998689389204</v>
      </c>
      <c r="AC451" s="1">
        <v>609.94987513095498</v>
      </c>
      <c r="AD451">
        <v>195276.50752401099</v>
      </c>
      <c r="AE451" s="1" t="e">
        <v>#N/A</v>
      </c>
      <c r="AF451">
        <v>41157.199999999997</v>
      </c>
      <c r="AG451" s="1">
        <v>64311.102568496099</v>
      </c>
      <c r="AH451" s="1">
        <v>36.293900913381897</v>
      </c>
      <c r="AI451">
        <v>20.859342645529299</v>
      </c>
      <c r="AJ451">
        <v>25.160493848778501</v>
      </c>
      <c r="AK451">
        <v>1.6</v>
      </c>
      <c r="AL451">
        <v>1.08525165</v>
      </c>
      <c r="AM451">
        <v>1.4770926499999999</v>
      </c>
      <c r="AN451">
        <v>2355.4640271829699</v>
      </c>
      <c r="AO451" s="1">
        <v>1.4638538223638999</v>
      </c>
      <c r="AP451">
        <v>2625.1767112092198</v>
      </c>
      <c r="AQ451" s="1">
        <v>3976.3479167379101</v>
      </c>
      <c r="AR451" s="1">
        <v>9435.7496093082991</v>
      </c>
      <c r="AS451" s="1">
        <v>938.66299289252299</v>
      </c>
      <c r="AT451">
        <v>526.96426108534899</v>
      </c>
      <c r="AU451">
        <v>17502.9014912333</v>
      </c>
      <c r="AV451" s="1">
        <v>9400.6925891553892</v>
      </c>
      <c r="AW451" s="1">
        <v>0.47221947810999998</v>
      </c>
      <c r="AX451">
        <v>7375.2923189427602</v>
      </c>
      <c r="AY451" s="1">
        <v>0.35620143966000001</v>
      </c>
      <c r="AZ451">
        <v>1854.7087164396901</v>
      </c>
      <c r="BA451">
        <v>9.0734653375000002E-2</v>
      </c>
      <c r="BB451">
        <v>1629.78272275622</v>
      </c>
      <c r="BC451" s="1">
        <v>8.0844428834999996E-2</v>
      </c>
      <c r="BD451">
        <v>20260.476347294101</v>
      </c>
      <c r="BE451" s="1">
        <v>0.53080834351280404</v>
      </c>
      <c r="BF451">
        <v>0.237691294281728</v>
      </c>
      <c r="BG451">
        <v>0.15942196631672501</v>
      </c>
      <c r="BH451">
        <v>4.2362450041835198E-2</v>
      </c>
      <c r="BI451">
        <v>2.97159458469082E-2</v>
      </c>
    </row>
    <row r="452" spans="1:61" x14ac:dyDescent="0.35">
      <c r="A452" t="s">
        <v>1695</v>
      </c>
      <c r="B452" t="s">
        <v>1076</v>
      </c>
      <c r="C452">
        <v>159.35</v>
      </c>
      <c r="D452">
        <v>10.496766369377699</v>
      </c>
      <c r="E452">
        <v>1339.84810075</v>
      </c>
      <c r="F452" t="e">
        <v>#N/A</v>
      </c>
      <c r="G452">
        <v>1.1562620513253E-2</v>
      </c>
      <c r="H452" t="e">
        <v>#N/A</v>
      </c>
      <c r="I452">
        <v>2.45738354154281E-2</v>
      </c>
      <c r="J452">
        <v>0.93687794903052801</v>
      </c>
      <c r="K452">
        <v>3.0570978947058201E-2</v>
      </c>
      <c r="L452">
        <v>0.55668434594245897</v>
      </c>
      <c r="M452">
        <v>9.9851620637785906E-3</v>
      </c>
      <c r="N452">
        <v>0.16680769579903601</v>
      </c>
      <c r="O452">
        <v>61980.398248838501</v>
      </c>
      <c r="P452" s="1">
        <v>0.20320652040285</v>
      </c>
      <c r="Q452">
        <v>0.15289746152291001</v>
      </c>
      <c r="R452">
        <v>0.64389601807424002</v>
      </c>
      <c r="S452">
        <v>12.6675</v>
      </c>
      <c r="T452">
        <v>84814.619895769996</v>
      </c>
      <c r="U452" s="1">
        <v>116.745289943054</v>
      </c>
      <c r="V452">
        <v>290828.13632329501</v>
      </c>
      <c r="W452" s="1">
        <v>0.69813231347705695</v>
      </c>
      <c r="X452">
        <v>0.123247789262749</v>
      </c>
      <c r="Y452">
        <v>0.178619897260194</v>
      </c>
      <c r="Z452">
        <v>0.30186768652294299</v>
      </c>
      <c r="AA452">
        <v>290.82813632329498</v>
      </c>
      <c r="AB452">
        <v>7672.2048143689699</v>
      </c>
      <c r="AC452" s="1">
        <v>562.83538715896498</v>
      </c>
      <c r="AD452">
        <v>217282.44034054299</v>
      </c>
      <c r="AE452" s="1" t="e">
        <v>#N/A</v>
      </c>
      <c r="AF452">
        <v>39616.1</v>
      </c>
      <c r="AG452" s="1">
        <v>63432.437038874203</v>
      </c>
      <c r="AH452" s="1">
        <v>31.4954193519394</v>
      </c>
      <c r="AI452">
        <v>21.2236861442478</v>
      </c>
      <c r="AJ452">
        <v>23.131815360711499</v>
      </c>
      <c r="AK452">
        <v>1.3</v>
      </c>
      <c r="AL452">
        <v>0.81665449999999995</v>
      </c>
      <c r="AM452">
        <v>1.0714779000000001</v>
      </c>
      <c r="AN452">
        <v>625.39416462353302</v>
      </c>
      <c r="AO452" s="1">
        <v>0.99624787050557695</v>
      </c>
      <c r="AP452">
        <v>2054.9054787295099</v>
      </c>
      <c r="AQ452" s="1">
        <v>3638.36525659791</v>
      </c>
      <c r="AR452" s="1">
        <v>8987.4202660647297</v>
      </c>
      <c r="AS452" s="1">
        <v>940.47320607770803</v>
      </c>
      <c r="AT452">
        <v>425.30388685216002</v>
      </c>
      <c r="AU452">
        <v>16046.468094321999</v>
      </c>
      <c r="AV452" s="1">
        <v>8183.2166188016199</v>
      </c>
      <c r="AW452" s="1">
        <v>0.45818790369000001</v>
      </c>
      <c r="AX452">
        <v>6513.8045661113401</v>
      </c>
      <c r="AY452" s="1">
        <v>0.34626762044499998</v>
      </c>
      <c r="AZ452">
        <v>1290.9484583594201</v>
      </c>
      <c r="BA452">
        <v>7.0511181095E-2</v>
      </c>
      <c r="BB452">
        <v>2287.6039117618002</v>
      </c>
      <c r="BC452" s="1">
        <v>0.12503329478</v>
      </c>
      <c r="BD452">
        <v>18275.5735550342</v>
      </c>
      <c r="BE452" s="1">
        <v>0.53144909814459096</v>
      </c>
      <c r="BF452">
        <v>0.255387695036281</v>
      </c>
      <c r="BG452">
        <v>0.14879259355004901</v>
      </c>
      <c r="BH452">
        <v>4.3984888924825397E-2</v>
      </c>
      <c r="BI452">
        <v>2.0385724344254098E-2</v>
      </c>
    </row>
    <row r="453" spans="1:61" x14ac:dyDescent="0.35">
      <c r="A453" t="s">
        <v>1696</v>
      </c>
      <c r="B453" t="s">
        <v>1077</v>
      </c>
      <c r="C453">
        <v>80.150000000000006</v>
      </c>
      <c r="D453">
        <v>17.249778085227799</v>
      </c>
      <c r="E453">
        <v>948.02103999999997</v>
      </c>
      <c r="F453" t="e">
        <v>#N/A</v>
      </c>
      <c r="G453">
        <v>1.8913650917330299E-2</v>
      </c>
      <c r="H453" t="e">
        <v>#N/A</v>
      </c>
      <c r="I453">
        <v>3.6934369495655699E-2</v>
      </c>
      <c r="J453">
        <v>0.91138807224045204</v>
      </c>
      <c r="K453">
        <v>4.2369199592564903E-2</v>
      </c>
      <c r="L453">
        <v>0.62514402148800596</v>
      </c>
      <c r="M453">
        <v>2.3270950974507001E-2</v>
      </c>
      <c r="N453">
        <v>0.18043353154838301</v>
      </c>
      <c r="O453">
        <v>59571.552080225498</v>
      </c>
      <c r="P453" s="1">
        <v>0.23454580638632599</v>
      </c>
      <c r="Q453">
        <v>0.18792250106948299</v>
      </c>
      <c r="R453">
        <v>0.57753169254419101</v>
      </c>
      <c r="S453">
        <v>10.943</v>
      </c>
      <c r="T453">
        <v>81251.724033623497</v>
      </c>
      <c r="U453" s="1">
        <v>95.361550216692706</v>
      </c>
      <c r="V453">
        <v>225306.32700448899</v>
      </c>
      <c r="W453" s="1">
        <v>0.73601476202295701</v>
      </c>
      <c r="X453">
        <v>0.12724908888455</v>
      </c>
      <c r="Y453">
        <v>0.13673614909249199</v>
      </c>
      <c r="Z453">
        <v>0.26398523797704199</v>
      </c>
      <c r="AA453">
        <v>225.30632700448899</v>
      </c>
      <c r="AB453">
        <v>5274.2323027840102</v>
      </c>
      <c r="AC453" s="1">
        <v>534.09034632778696</v>
      </c>
      <c r="AD453">
        <v>159389.295530484</v>
      </c>
      <c r="AE453" s="1" t="e">
        <v>#N/A</v>
      </c>
      <c r="AF453">
        <v>37398.800000000003</v>
      </c>
      <c r="AG453" s="1">
        <v>58224.7831669304</v>
      </c>
      <c r="AH453" s="1">
        <v>33.580835388958299</v>
      </c>
      <c r="AI453">
        <v>21.060008809840301</v>
      </c>
      <c r="AJ453">
        <v>23.888251388726399</v>
      </c>
      <c r="AK453">
        <v>2.0375000000000001</v>
      </c>
      <c r="AL453">
        <v>1.5451133500000001</v>
      </c>
      <c r="AM453">
        <v>1.8273169</v>
      </c>
      <c r="AN453">
        <v>950.41202238288497</v>
      </c>
      <c r="AO453" s="1">
        <v>1.12985913721853</v>
      </c>
      <c r="AP453">
        <v>2138.5693079360699</v>
      </c>
      <c r="AQ453" s="1">
        <v>3595.9628628366499</v>
      </c>
      <c r="AR453" s="1">
        <v>9501.7360892926699</v>
      </c>
      <c r="AS453" s="1">
        <v>973.47013591886798</v>
      </c>
      <c r="AT453">
        <v>509.271081653397</v>
      </c>
      <c r="AU453">
        <v>16719.009477637701</v>
      </c>
      <c r="AV453" s="1">
        <v>9336.2714975322197</v>
      </c>
      <c r="AW453" s="1">
        <v>0.51323166204000004</v>
      </c>
      <c r="AX453">
        <v>5465.2344338899902</v>
      </c>
      <c r="AY453" s="1">
        <v>0.29065398579000001</v>
      </c>
      <c r="AZ453">
        <v>1206.20515602707</v>
      </c>
      <c r="BA453">
        <v>6.4531373889999993E-2</v>
      </c>
      <c r="BB453">
        <v>2431.41505443918</v>
      </c>
      <c r="BC453" s="1">
        <v>0.13158297827500001</v>
      </c>
      <c r="BD453">
        <v>18439.126141888501</v>
      </c>
      <c r="BE453" s="1">
        <v>0.51508612448318603</v>
      </c>
      <c r="BF453">
        <v>0.243984077997912</v>
      </c>
      <c r="BG453">
        <v>0.168904789365004</v>
      </c>
      <c r="BH453">
        <v>4.5288443712232299E-2</v>
      </c>
      <c r="BI453">
        <v>2.6736564441665001E-2</v>
      </c>
    </row>
    <row r="454" spans="1:61" x14ac:dyDescent="0.35">
      <c r="A454" t="s">
        <v>1697</v>
      </c>
      <c r="B454" t="s">
        <v>1078</v>
      </c>
      <c r="C454">
        <v>23.3</v>
      </c>
      <c r="D454">
        <v>78.6458112824468</v>
      </c>
      <c r="E454">
        <v>1164.0081865</v>
      </c>
      <c r="F454">
        <v>1.13243592874499E-2</v>
      </c>
      <c r="G454">
        <v>1.8335144023081999E-2</v>
      </c>
      <c r="H454" t="e">
        <v>#N/A</v>
      </c>
      <c r="I454">
        <v>3.0938535429393801E-2</v>
      </c>
      <c r="J454">
        <v>0.90710018028358497</v>
      </c>
      <c r="K454">
        <v>4.3873259085875103E-2</v>
      </c>
      <c r="L454">
        <v>0.45713316926208097</v>
      </c>
      <c r="M454">
        <v>1.6439273833654899E-2</v>
      </c>
      <c r="N454">
        <v>0.144021574320958</v>
      </c>
      <c r="O454">
        <v>64831.515221405003</v>
      </c>
      <c r="P454" s="1">
        <v>0.213134465244181</v>
      </c>
      <c r="Q454">
        <v>0.168802701381711</v>
      </c>
      <c r="R454">
        <v>0.61806283337410794</v>
      </c>
      <c r="S454">
        <v>10.634499999999999</v>
      </c>
      <c r="T454">
        <v>84658.8574485055</v>
      </c>
      <c r="U454" s="1">
        <v>140.45227602985801</v>
      </c>
      <c r="V454">
        <v>241173.258788765</v>
      </c>
      <c r="W454" s="1">
        <v>0.76976822352255803</v>
      </c>
      <c r="X454">
        <v>0.12881666728858199</v>
      </c>
      <c r="Y454">
        <v>0.10141510918886</v>
      </c>
      <c r="Z454">
        <v>0.230231776477442</v>
      </c>
      <c r="AA454">
        <v>241.173258788765</v>
      </c>
      <c r="AB454">
        <v>6755.7163524074003</v>
      </c>
      <c r="AC454" s="1">
        <v>686.75182032899897</v>
      </c>
      <c r="AD454">
        <v>185480.254132506</v>
      </c>
      <c r="AE454" s="1" t="e">
        <v>#N/A</v>
      </c>
      <c r="AF454">
        <v>41155.125</v>
      </c>
      <c r="AG454" s="1">
        <v>67115.846033891605</v>
      </c>
      <c r="AH454" s="1">
        <v>44.357988398848498</v>
      </c>
      <c r="AI454">
        <v>25.132323227730399</v>
      </c>
      <c r="AJ454">
        <v>30.826553841962301</v>
      </c>
      <c r="AK454">
        <v>1.7450000000000001</v>
      </c>
      <c r="AL454">
        <v>1.0383315500000001</v>
      </c>
      <c r="AM454">
        <v>1.4384572</v>
      </c>
      <c r="AN454">
        <v>650.27839715238599</v>
      </c>
      <c r="AO454" s="1">
        <v>0.970965069770377</v>
      </c>
      <c r="AP454">
        <v>2123.8744564231602</v>
      </c>
      <c r="AQ454" s="1">
        <v>2874.0106552013799</v>
      </c>
      <c r="AR454" s="1">
        <v>8209.4410579163705</v>
      </c>
      <c r="AS454" s="1">
        <v>843.50777123037597</v>
      </c>
      <c r="AT454">
        <v>359.451562677129</v>
      </c>
      <c r="AU454">
        <v>14410.2855034484</v>
      </c>
      <c r="AV454" s="1">
        <v>7099.7973805245601</v>
      </c>
      <c r="AW454" s="1">
        <v>0.43953714095500002</v>
      </c>
      <c r="AX454">
        <v>6482.85607091149</v>
      </c>
      <c r="AY454" s="1">
        <v>0.38663852374500002</v>
      </c>
      <c r="AZ454">
        <v>1341.66286377343</v>
      </c>
      <c r="BA454">
        <v>7.9675274589999998E-2</v>
      </c>
      <c r="BB454">
        <v>1521.12914698797</v>
      </c>
      <c r="BC454" s="1">
        <v>9.4149060684999994E-2</v>
      </c>
      <c r="BD454">
        <v>16445.445462197498</v>
      </c>
      <c r="BE454" s="1">
        <v>0.55463036280806599</v>
      </c>
      <c r="BF454">
        <v>0.23813897489168101</v>
      </c>
      <c r="BG454">
        <v>0.155256427656917</v>
      </c>
      <c r="BH454">
        <v>3.5793029979515702E-2</v>
      </c>
      <c r="BI454">
        <v>1.6181204663821398E-2</v>
      </c>
    </row>
    <row r="455" spans="1:61" x14ac:dyDescent="0.35">
      <c r="A455" t="s">
        <v>1698</v>
      </c>
      <c r="B455" t="s">
        <v>1079</v>
      </c>
      <c r="C455">
        <v>85.25</v>
      </c>
      <c r="D455">
        <v>20.049636842595898</v>
      </c>
      <c r="E455">
        <v>1595.7393151000001</v>
      </c>
      <c r="F455">
        <v>9.1594613691701899E-3</v>
      </c>
      <c r="G455">
        <v>1.10441444684641E-2</v>
      </c>
      <c r="H455" t="e">
        <v>#N/A</v>
      </c>
      <c r="I455">
        <v>4.7128659838145501E-2</v>
      </c>
      <c r="J455">
        <v>0.893584683436769</v>
      </c>
      <c r="K455">
        <v>4.38598742816547E-2</v>
      </c>
      <c r="L455">
        <v>0.47263774130316599</v>
      </c>
      <c r="M455">
        <v>1.18789702049779E-2</v>
      </c>
      <c r="N455">
        <v>0.16629181303160101</v>
      </c>
      <c r="O455">
        <v>65550.502962038998</v>
      </c>
      <c r="P455" s="1">
        <v>0.175346665901539</v>
      </c>
      <c r="Q455">
        <v>0.160919413361576</v>
      </c>
      <c r="R455">
        <v>0.66373392073688597</v>
      </c>
      <c r="S455">
        <v>12.7095</v>
      </c>
      <c r="T455">
        <v>89176.6575485715</v>
      </c>
      <c r="U455" s="1">
        <v>130.28794563506401</v>
      </c>
      <c r="V455">
        <v>267882.693538088</v>
      </c>
      <c r="W455" s="1">
        <v>0.763606662097851</v>
      </c>
      <c r="X455">
        <v>0.137037980686463</v>
      </c>
      <c r="Y455">
        <v>9.9355357215685794E-2</v>
      </c>
      <c r="Z455">
        <v>0.236393337902149</v>
      </c>
      <c r="AA455">
        <v>267.88269353808801</v>
      </c>
      <c r="AB455">
        <v>6846.2185051347496</v>
      </c>
      <c r="AC455" s="1">
        <v>661.14551509375895</v>
      </c>
      <c r="AD455">
        <v>200309.91448203</v>
      </c>
      <c r="AE455" s="1" t="e">
        <v>#N/A</v>
      </c>
      <c r="AF455">
        <v>40820.875</v>
      </c>
      <c r="AG455" s="1">
        <v>66205.8497953115</v>
      </c>
      <c r="AH455" s="1">
        <v>42.971298402852199</v>
      </c>
      <c r="AI455">
        <v>22.858014195119001</v>
      </c>
      <c r="AJ455">
        <v>27.203431951055801</v>
      </c>
      <c r="AK455">
        <v>1.6955</v>
      </c>
      <c r="AL455">
        <v>1.0931595999999999</v>
      </c>
      <c r="AM455">
        <v>1.4717011499999999</v>
      </c>
      <c r="AN455">
        <v>1135.50647929615</v>
      </c>
      <c r="AO455">
        <v>1.13103341988668</v>
      </c>
      <c r="AP455">
        <v>1891.7220310734899</v>
      </c>
      <c r="AQ455" s="1">
        <v>2953.04107662251</v>
      </c>
      <c r="AR455" s="1">
        <v>8403.8348836328605</v>
      </c>
      <c r="AS455" s="1">
        <v>1008.37080988017</v>
      </c>
      <c r="AT455">
        <v>421.66794004740302</v>
      </c>
      <c r="AU455">
        <v>14678.6367412564</v>
      </c>
      <c r="AV455" s="1">
        <v>7099.8072209092998</v>
      </c>
      <c r="AW455" s="1">
        <v>0.42879383720499997</v>
      </c>
      <c r="AX455">
        <v>6701.1340705427901</v>
      </c>
      <c r="AY455" s="1">
        <v>0.39608155773999998</v>
      </c>
      <c r="AZ455">
        <v>1286.3344264807799</v>
      </c>
      <c r="BA455">
        <v>7.7235713910000003E-2</v>
      </c>
      <c r="BB455">
        <v>1638.6351048148199</v>
      </c>
      <c r="BC455" s="1">
        <v>9.7888891140000003E-2</v>
      </c>
      <c r="BD455">
        <v>16725.910822747701</v>
      </c>
      <c r="BE455" s="1">
        <v>0.54418093927761102</v>
      </c>
      <c r="BF455">
        <v>0.24336465199679599</v>
      </c>
      <c r="BG455">
        <v>0.15764164975592801</v>
      </c>
      <c r="BH455">
        <v>3.6037901038406497E-2</v>
      </c>
      <c r="BI455">
        <v>1.8774857931257601E-2</v>
      </c>
    </row>
    <row r="456" spans="1:61" x14ac:dyDescent="0.35">
      <c r="A456" t="s">
        <v>1699</v>
      </c>
      <c r="B456" t="s">
        <v>1080</v>
      </c>
      <c r="C456">
        <v>173.65</v>
      </c>
      <c r="D456">
        <v>7.9436641030873298</v>
      </c>
      <c r="E456">
        <v>1283.2004616500001</v>
      </c>
      <c r="F456">
        <v>6.8066642765700399E-3</v>
      </c>
      <c r="G456">
        <v>1.1586530118267499E-2</v>
      </c>
      <c r="H456" t="e">
        <v>#N/A</v>
      </c>
      <c r="I456">
        <v>2.0670761857381498E-2</v>
      </c>
      <c r="J456">
        <v>0.94247581142785997</v>
      </c>
      <c r="K456">
        <v>2.8561202731464501E-2</v>
      </c>
      <c r="L456">
        <v>0.51324705121081604</v>
      </c>
      <c r="M456">
        <v>9.9851620637785906E-3</v>
      </c>
      <c r="N456">
        <v>0.16660023854263201</v>
      </c>
      <c r="O456">
        <v>65254.957704769004</v>
      </c>
      <c r="P456" s="1">
        <v>0.17687147554787799</v>
      </c>
      <c r="Q456">
        <v>0.15351369041249599</v>
      </c>
      <c r="R456">
        <v>0.66961483403962596</v>
      </c>
      <c r="S456">
        <v>13.315</v>
      </c>
      <c r="T456">
        <v>84398.273566298507</v>
      </c>
      <c r="U456" s="1">
        <v>106.272733044063</v>
      </c>
      <c r="V456">
        <v>289058.435300312</v>
      </c>
      <c r="W456" s="1">
        <v>0.70274449258209803</v>
      </c>
      <c r="X456">
        <v>8.8108182510289804E-2</v>
      </c>
      <c r="Y456">
        <v>0.20914732490761201</v>
      </c>
      <c r="Z456">
        <v>0.29725550741790202</v>
      </c>
      <c r="AA456">
        <v>289.058435300312</v>
      </c>
      <c r="AB456">
        <v>8133.6706781989396</v>
      </c>
      <c r="AC456" s="1">
        <v>548.22587619453702</v>
      </c>
      <c r="AD456">
        <v>229659.13430985701</v>
      </c>
      <c r="AE456" s="1" t="e">
        <v>#N/A</v>
      </c>
      <c r="AF456">
        <v>40646.675000000003</v>
      </c>
      <c r="AG456" s="1">
        <v>67429.085038441001</v>
      </c>
      <c r="AH456" s="1">
        <v>30.989412176763999</v>
      </c>
      <c r="AI456">
        <v>21.130632997172501</v>
      </c>
      <c r="AJ456">
        <v>23.590723750199999</v>
      </c>
      <c r="AK456">
        <v>0.88249999999999995</v>
      </c>
      <c r="AL456">
        <v>0.63879414999999995</v>
      </c>
      <c r="AM456">
        <v>0.74265764999999995</v>
      </c>
      <c r="AN456">
        <v>760.84148089257098</v>
      </c>
      <c r="AO456" s="1">
        <v>0.96337336350157698</v>
      </c>
      <c r="AP456">
        <v>2081.1556912645201</v>
      </c>
      <c r="AQ456" s="1">
        <v>3465.6070473937798</v>
      </c>
      <c r="AR456" s="1">
        <v>8869.64285727477</v>
      </c>
      <c r="AS456" s="1">
        <v>884.98805590266795</v>
      </c>
      <c r="AT456">
        <v>483.41606978749297</v>
      </c>
      <c r="AU456">
        <v>15784.8097216232</v>
      </c>
      <c r="AV456" s="1">
        <v>7985.0229598351098</v>
      </c>
      <c r="AW456" s="1">
        <v>0.449015748095</v>
      </c>
      <c r="AX456">
        <v>6915.02178193492</v>
      </c>
      <c r="AY456" s="1">
        <v>0.36867269092499999</v>
      </c>
      <c r="AZ456">
        <v>1452.4181621364301</v>
      </c>
      <c r="BA456">
        <v>7.7793751704999997E-2</v>
      </c>
      <c r="BB456">
        <v>1924.37908469985</v>
      </c>
      <c r="BC456" s="1">
        <v>0.104517809285</v>
      </c>
      <c r="BD456">
        <v>18276.841988606298</v>
      </c>
      <c r="BE456" s="1">
        <v>0.53772281783111997</v>
      </c>
      <c r="BF456">
        <v>0.24732135815126799</v>
      </c>
      <c r="BG456">
        <v>0.14689250322130801</v>
      </c>
      <c r="BH456">
        <v>4.5768006046830602E-2</v>
      </c>
      <c r="BI456">
        <v>2.2295314749473698E-2</v>
      </c>
    </row>
    <row r="457" spans="1:61" x14ac:dyDescent="0.35">
      <c r="A457" t="s">
        <v>1700</v>
      </c>
      <c r="B457" t="s">
        <v>1081</v>
      </c>
      <c r="C457">
        <v>121.65</v>
      </c>
      <c r="D457">
        <v>7.6126012853288803</v>
      </c>
      <c r="E457">
        <v>872.10730884999998</v>
      </c>
      <c r="F457">
        <v>2.37136802801345E-2</v>
      </c>
      <c r="G457">
        <v>1.03611147054806E-2</v>
      </c>
      <c r="H457" t="e">
        <v>#N/A</v>
      </c>
      <c r="I457">
        <v>2.1783337131457001E-2</v>
      </c>
      <c r="J457">
        <v>0.94406668435297403</v>
      </c>
      <c r="K457">
        <v>2.7650127283080299E-2</v>
      </c>
      <c r="L457">
        <v>0.42399724447717102</v>
      </c>
      <c r="M457">
        <v>2.2399519500295E-2</v>
      </c>
      <c r="N457">
        <v>0.159650748777169</v>
      </c>
      <c r="O457">
        <v>64612.224048523</v>
      </c>
      <c r="P457" s="1">
        <v>0.193003365772942</v>
      </c>
      <c r="Q457">
        <v>0.153180248792669</v>
      </c>
      <c r="R457">
        <v>0.65381638543438902</v>
      </c>
      <c r="S457">
        <v>9.5</v>
      </c>
      <c r="T457">
        <v>81942.432453789996</v>
      </c>
      <c r="U457" s="1">
        <v>97.608553996096305</v>
      </c>
      <c r="V457">
        <v>293015.89924479899</v>
      </c>
      <c r="W457" s="1">
        <v>0.71974123829118097</v>
      </c>
      <c r="X457">
        <v>5.3611939504000103E-2</v>
      </c>
      <c r="Y457">
        <v>0.22664682220481899</v>
      </c>
      <c r="Z457">
        <v>0.28025876170882003</v>
      </c>
      <c r="AA457">
        <v>293.01589924479902</v>
      </c>
      <c r="AB457">
        <v>8122.7115438985802</v>
      </c>
      <c r="AC457" s="1">
        <v>531.94652967206002</v>
      </c>
      <c r="AD457">
        <v>233076.61149918701</v>
      </c>
      <c r="AE457" s="1" t="e">
        <v>#N/A</v>
      </c>
      <c r="AF457">
        <v>41271.75</v>
      </c>
      <c r="AG457" s="1">
        <v>67002.872349815603</v>
      </c>
      <c r="AH457" s="1">
        <v>33.812955012823799</v>
      </c>
      <c r="AI457">
        <v>20.242973278609</v>
      </c>
      <c r="AJ457">
        <v>23.155575712392199</v>
      </c>
      <c r="AK457">
        <v>1.1294999999999999</v>
      </c>
      <c r="AL457">
        <v>0.62434935000000003</v>
      </c>
      <c r="AM457">
        <v>0.90593285000000001</v>
      </c>
      <c r="AN457">
        <v>1497.1878044935299</v>
      </c>
      <c r="AO457" s="1">
        <v>1.2160246210653101</v>
      </c>
      <c r="AP457">
        <v>2256.2905619273802</v>
      </c>
      <c r="AQ457" s="1">
        <v>3472.9521987872299</v>
      </c>
      <c r="AR457" s="1">
        <v>9203.9405419341692</v>
      </c>
      <c r="AS457" s="1">
        <v>980.94882616115501</v>
      </c>
      <c r="AT457">
        <v>534.39845259966796</v>
      </c>
      <c r="AU457">
        <v>16448.530581409599</v>
      </c>
      <c r="AV457" s="1">
        <v>8492.3007303383201</v>
      </c>
      <c r="AW457" s="1">
        <v>0.46176863869500001</v>
      </c>
      <c r="AX457">
        <v>7228.5171425234903</v>
      </c>
      <c r="AY457" s="1">
        <v>0.36815423966999999</v>
      </c>
      <c r="AZ457">
        <v>1832.7865782945601</v>
      </c>
      <c r="BA457">
        <v>9.6139873799999997E-2</v>
      </c>
      <c r="BB457">
        <v>1385.34323006002</v>
      </c>
      <c r="BC457" s="1">
        <v>7.3937247834999997E-2</v>
      </c>
      <c r="BD457">
        <v>18938.947681216399</v>
      </c>
      <c r="BE457" s="1">
        <v>0.54347932088426398</v>
      </c>
      <c r="BF457">
        <v>0.238829376697718</v>
      </c>
      <c r="BG457">
        <v>0.14005149027227901</v>
      </c>
      <c r="BH457">
        <v>4.5325626862311501E-2</v>
      </c>
      <c r="BI457">
        <v>3.2314185283427103E-2</v>
      </c>
    </row>
    <row r="458" spans="1:61" x14ac:dyDescent="0.35">
      <c r="A458" t="s">
        <v>1701</v>
      </c>
      <c r="B458" t="s">
        <v>1082</v>
      </c>
      <c r="C458">
        <v>40</v>
      </c>
      <c r="D458">
        <v>125.52625451521899</v>
      </c>
      <c r="E458">
        <v>4135.3000792000003</v>
      </c>
      <c r="F458">
        <v>3.3952434578187002E-2</v>
      </c>
      <c r="G458">
        <v>4.44579404586007E-2</v>
      </c>
      <c r="H458">
        <v>2.30677442222685E-3</v>
      </c>
      <c r="I458">
        <v>5.6755350725977899E-2</v>
      </c>
      <c r="J458">
        <v>0.80774412185476296</v>
      </c>
      <c r="K458">
        <v>5.58247069148727E-2</v>
      </c>
      <c r="L458">
        <v>0.31188465758671902</v>
      </c>
      <c r="M458">
        <v>2.6840660025701301E-2</v>
      </c>
      <c r="N458">
        <v>0.15370312951784201</v>
      </c>
      <c r="O458">
        <v>76586.005804771499</v>
      </c>
      <c r="P458" s="1">
        <v>0.179196340190417</v>
      </c>
      <c r="Q458">
        <v>0.17965540609679001</v>
      </c>
      <c r="R458">
        <v>0.64114825371279305</v>
      </c>
      <c r="S458">
        <v>30.805499999999999</v>
      </c>
      <c r="T458">
        <v>98478.529684240493</v>
      </c>
      <c r="U458" s="1">
        <v>139.88229530221099</v>
      </c>
      <c r="V458">
        <v>292959.91163582302</v>
      </c>
      <c r="W458" s="1">
        <v>0.77839482584039998</v>
      </c>
      <c r="X458">
        <v>0.16456234213297399</v>
      </c>
      <c r="Y458">
        <v>5.7042832026626598E-2</v>
      </c>
      <c r="Z458">
        <v>0.22160517415960099</v>
      </c>
      <c r="AA458">
        <v>292.959911635823</v>
      </c>
      <c r="AB458">
        <v>9168.5354733530494</v>
      </c>
      <c r="AC458" s="1">
        <v>945.79266799236495</v>
      </c>
      <c r="AD458">
        <v>227976.43228749101</v>
      </c>
      <c r="AE458" s="1" t="e">
        <v>#N/A</v>
      </c>
      <c r="AF458">
        <v>49618.400000000001</v>
      </c>
      <c r="AG458" s="1">
        <v>86260.280838938794</v>
      </c>
      <c r="AH458" s="1">
        <v>55.157387896821703</v>
      </c>
      <c r="AI458">
        <v>29.022698978613601</v>
      </c>
      <c r="AJ458">
        <v>34.647460078770997</v>
      </c>
      <c r="AK458">
        <v>1.9990000000000001</v>
      </c>
      <c r="AL458">
        <v>1.3999720499999999</v>
      </c>
      <c r="AM458">
        <v>1.7079371000000001</v>
      </c>
      <c r="AN458">
        <v>270.88001305028399</v>
      </c>
      <c r="AO458" s="1">
        <v>0.82986765987500999</v>
      </c>
      <c r="AP458">
        <v>1699.99952265763</v>
      </c>
      <c r="AQ458" s="1">
        <v>2652.1855268560298</v>
      </c>
      <c r="AR458" s="1">
        <v>8509.7487561477301</v>
      </c>
      <c r="AS458" s="1">
        <v>1122.32437561142</v>
      </c>
      <c r="AT458">
        <v>447.646252996768</v>
      </c>
      <c r="AU458">
        <v>14431.9044342696</v>
      </c>
      <c r="AV458" s="1">
        <v>4397.7479410649703</v>
      </c>
      <c r="AW458" s="1">
        <v>0.29420997970000001</v>
      </c>
      <c r="AX458">
        <v>8252.6587366021704</v>
      </c>
      <c r="AY458" s="1">
        <v>0.54092439995499997</v>
      </c>
      <c r="AZ458">
        <v>1358.8249139475899</v>
      </c>
      <c r="BA458">
        <v>9.0025313725E-2</v>
      </c>
      <c r="BB458">
        <v>1130.2021962526101</v>
      </c>
      <c r="BC458" s="1">
        <v>7.4840306610000004E-2</v>
      </c>
      <c r="BD458">
        <v>15139.4337878673</v>
      </c>
      <c r="BE458" s="1">
        <v>0.57919069281381796</v>
      </c>
      <c r="BF458">
        <v>0.231290692660648</v>
      </c>
      <c r="BG458">
        <v>0.14273345047664299</v>
      </c>
      <c r="BH458">
        <v>3.0622407111157299E-2</v>
      </c>
      <c r="BI458">
        <v>1.6162756937733801E-2</v>
      </c>
    </row>
    <row r="459" spans="1:61" x14ac:dyDescent="0.35">
      <c r="A459" t="s">
        <v>1702</v>
      </c>
      <c r="B459" t="s">
        <v>1083</v>
      </c>
      <c r="C459">
        <v>81.900000000000006</v>
      </c>
      <c r="D459">
        <v>8.7252928294782208</v>
      </c>
      <c r="E459">
        <v>640.41356910000002</v>
      </c>
      <c r="F459" t="e">
        <v>#N/A</v>
      </c>
      <c r="G459">
        <v>2.72420671977853E-2</v>
      </c>
      <c r="H459" t="e">
        <v>#N/A</v>
      </c>
      <c r="I459">
        <v>4.56672621191569E-2</v>
      </c>
      <c r="J459">
        <v>0.91606845102482903</v>
      </c>
      <c r="K459">
        <v>3.5485593782515798E-2</v>
      </c>
      <c r="L459">
        <v>0.52350055839552401</v>
      </c>
      <c r="M459">
        <v>2.1841663805727701E-2</v>
      </c>
      <c r="N459">
        <v>0.165174877271446</v>
      </c>
      <c r="O459">
        <v>59691.082920424502</v>
      </c>
      <c r="P459" s="1">
        <v>0.24993063078310501</v>
      </c>
      <c r="Q459">
        <v>0.20558717682600999</v>
      </c>
      <c r="R459">
        <v>0.54448219239088602</v>
      </c>
      <c r="S459">
        <v>7.7645</v>
      </c>
      <c r="T459">
        <v>75800.9007377245</v>
      </c>
      <c r="U459" s="1">
        <v>89.421159920679997</v>
      </c>
      <c r="V459">
        <v>260974.342165485</v>
      </c>
      <c r="W459" s="1">
        <v>0.84125021320573101</v>
      </c>
      <c r="X459">
        <v>6.4348426255299906E-2</v>
      </c>
      <c r="Y459">
        <v>9.4401360538969206E-2</v>
      </c>
      <c r="Z459">
        <v>0.15874978679426899</v>
      </c>
      <c r="AA459">
        <v>260.97434216548498</v>
      </c>
      <c r="AB459">
        <v>6253.85191787231</v>
      </c>
      <c r="AC459" s="1">
        <v>723.00534731694597</v>
      </c>
      <c r="AD459">
        <v>188633.598613599</v>
      </c>
      <c r="AE459" s="1" t="e">
        <v>#N/A</v>
      </c>
      <c r="AF459">
        <v>40553.5</v>
      </c>
      <c r="AG459" s="1">
        <v>63797.819610909202</v>
      </c>
      <c r="AH459" s="1">
        <v>37.336413751362301</v>
      </c>
      <c r="AI459">
        <v>22.0656986605665</v>
      </c>
      <c r="AJ459">
        <v>25.643569380357899</v>
      </c>
      <c r="AK459">
        <v>1.2224999999999999</v>
      </c>
      <c r="AL459">
        <v>0.95890655000000002</v>
      </c>
      <c r="AM459">
        <v>1.09670785</v>
      </c>
      <c r="AN459">
        <v>1524.6545218706201</v>
      </c>
      <c r="AO459">
        <v>1.31943494529029</v>
      </c>
      <c r="AP459">
        <v>2536.6240043369799</v>
      </c>
      <c r="AQ459" s="1">
        <v>3744.3826269230499</v>
      </c>
      <c r="AR459" s="1">
        <v>9000.2795790909804</v>
      </c>
      <c r="AS459" s="1">
        <v>941.59737936509305</v>
      </c>
      <c r="AT459">
        <v>405.85103614002901</v>
      </c>
      <c r="AU459">
        <v>16628.734625856101</v>
      </c>
      <c r="AV459" s="1">
        <v>9203.3901678264301</v>
      </c>
      <c r="AW459" s="1">
        <v>0.46719924759499998</v>
      </c>
      <c r="AX459">
        <v>6840.89321844591</v>
      </c>
      <c r="AY459" s="1">
        <v>0.342170585325</v>
      </c>
      <c r="AZ459">
        <v>1681.0174515574599</v>
      </c>
      <c r="BA459">
        <v>8.3775269255000007E-2</v>
      </c>
      <c r="BB459">
        <v>2125.63508045771</v>
      </c>
      <c r="BC459" s="1">
        <v>0.106854897835</v>
      </c>
      <c r="BD459">
        <v>19850.935918287501</v>
      </c>
      <c r="BE459" s="1">
        <v>0.53613074385673498</v>
      </c>
      <c r="BF459">
        <v>0.229879912632864</v>
      </c>
      <c r="BG459">
        <v>0.171493406395516</v>
      </c>
      <c r="BH459">
        <v>4.1456220322570098E-2</v>
      </c>
      <c r="BI459">
        <v>2.1039716792314301E-2</v>
      </c>
    </row>
    <row r="460" spans="1:61" x14ac:dyDescent="0.35">
      <c r="A460" t="s">
        <v>1703</v>
      </c>
      <c r="B460" t="s">
        <v>1084</v>
      </c>
      <c r="C460">
        <v>145.1</v>
      </c>
      <c r="D460">
        <v>9.6297925950731003</v>
      </c>
      <c r="E460">
        <v>1072.6177768</v>
      </c>
      <c r="F460" t="e">
        <v>#N/A</v>
      </c>
      <c r="G460">
        <v>1.15451646875255E-2</v>
      </c>
      <c r="H460" t="e">
        <v>#N/A</v>
      </c>
      <c r="I460">
        <v>1.39529468861249E-2</v>
      </c>
      <c r="J460">
        <v>0.96115859983950902</v>
      </c>
      <c r="K460">
        <v>2.4028043400278701E-2</v>
      </c>
      <c r="L460">
        <v>0.92715327486305199</v>
      </c>
      <c r="M460" t="e">
        <v>#N/A</v>
      </c>
      <c r="N460">
        <v>0.18325532870885</v>
      </c>
      <c r="O460">
        <v>63071.258975254503</v>
      </c>
      <c r="P460" s="1">
        <v>0.215636661839338</v>
      </c>
      <c r="Q460">
        <v>0.17566421761843101</v>
      </c>
      <c r="R460">
        <v>0.60869912054223196</v>
      </c>
      <c r="S460">
        <v>11.3935</v>
      </c>
      <c r="T460">
        <v>79861.029117594997</v>
      </c>
      <c r="U460" s="1">
        <v>122.694663406442</v>
      </c>
      <c r="V460">
        <v>200507.510827007</v>
      </c>
      <c r="W460" s="1">
        <v>0.63493748025333696</v>
      </c>
      <c r="X460">
        <v>7.0043971020171597E-2</v>
      </c>
      <c r="Y460">
        <v>0.29501854872649202</v>
      </c>
      <c r="Z460">
        <v>0.36506251974666298</v>
      </c>
      <c r="AA460">
        <v>200.507510827007</v>
      </c>
      <c r="AB460">
        <v>4147.3767485161798</v>
      </c>
      <c r="AC460" s="1">
        <v>359.445884315142</v>
      </c>
      <c r="AD460" s="1">
        <v>140066.42866869699</v>
      </c>
      <c r="AE460" s="1" t="e">
        <v>#N/A</v>
      </c>
      <c r="AF460">
        <v>36843.550000000003</v>
      </c>
      <c r="AG460" s="1">
        <v>54822.744275311699</v>
      </c>
      <c r="AH460" s="1">
        <v>23.095476101753199</v>
      </c>
      <c r="AI460">
        <v>20.072408193809899</v>
      </c>
      <c r="AJ460">
        <v>20.829616559315699</v>
      </c>
      <c r="AK460">
        <v>0.77500000000000002</v>
      </c>
      <c r="AL460">
        <v>0.64947334999999995</v>
      </c>
      <c r="AM460">
        <v>0.70168929999999996</v>
      </c>
      <c r="AN460">
        <v>8.3383218476502097E-3</v>
      </c>
      <c r="AO460" s="1">
        <v>0.82678728323512296</v>
      </c>
      <c r="AP460">
        <v>2257.24282516826</v>
      </c>
      <c r="AQ460" s="1">
        <v>4106.2994100324704</v>
      </c>
      <c r="AR460" s="1">
        <v>10196.3424478164</v>
      </c>
      <c r="AS460" s="1">
        <v>845.63608189059096</v>
      </c>
      <c r="AT460" s="1">
        <v>471.23577351859899</v>
      </c>
      <c r="AU460">
        <v>17876.7565384263</v>
      </c>
      <c r="AV460" s="1">
        <v>12274.9037854742</v>
      </c>
      <c r="AW460" s="1">
        <v>0.60790245189000003</v>
      </c>
      <c r="AX460">
        <v>3582.50628834997</v>
      </c>
      <c r="AY460" s="1">
        <v>0.181074286645</v>
      </c>
      <c r="AZ460">
        <v>1024.4351172469601</v>
      </c>
      <c r="BA460" s="1">
        <v>5.0711511930000001E-2</v>
      </c>
      <c r="BB460">
        <v>3223.8552288329902</v>
      </c>
      <c r="BC460" s="1">
        <v>0.16031174951499999</v>
      </c>
      <c r="BD460">
        <v>20105.7004199041</v>
      </c>
      <c r="BE460" s="1">
        <v>0.53295182565940002</v>
      </c>
      <c r="BF460">
        <v>0.25315964544168101</v>
      </c>
      <c r="BG460">
        <v>0.139571849035485</v>
      </c>
      <c r="BH460">
        <v>4.3723572872046999E-2</v>
      </c>
      <c r="BI460">
        <v>3.0593106991386301E-2</v>
      </c>
    </row>
    <row r="461" spans="1:61" x14ac:dyDescent="0.35">
      <c r="A461" t="s">
        <v>1704</v>
      </c>
      <c r="B461" t="s">
        <v>1085</v>
      </c>
      <c r="C461">
        <v>20.45</v>
      </c>
      <c r="D461">
        <v>226.35570802891999</v>
      </c>
      <c r="E461">
        <v>3625.1294736999998</v>
      </c>
      <c r="F461">
        <v>5.0691744870107101E-2</v>
      </c>
      <c r="G461">
        <v>3.5797395141302597E-2</v>
      </c>
      <c r="H461">
        <v>3.6333775887219199E-3</v>
      </c>
      <c r="I461">
        <v>4.88026479063274E-2</v>
      </c>
      <c r="J461">
        <v>0.81756709359825497</v>
      </c>
      <c r="K461">
        <v>4.7533573653474097E-2</v>
      </c>
      <c r="L461">
        <v>0.18309970235360201</v>
      </c>
      <c r="M461">
        <v>2.95544003044627E-2</v>
      </c>
      <c r="N461">
        <v>0.12727386671267399</v>
      </c>
      <c r="O461">
        <v>81932.708047425505</v>
      </c>
      <c r="P461" s="1">
        <v>0.13923166705477599</v>
      </c>
      <c r="Q461">
        <v>0.146160677646061</v>
      </c>
      <c r="R461">
        <v>0.71460765529916304</v>
      </c>
      <c r="S461">
        <v>25.143000000000001</v>
      </c>
      <c r="T461">
        <v>108367.289441207</v>
      </c>
      <c r="U461" s="1">
        <v>142.497035829076</v>
      </c>
      <c r="V461">
        <v>371294.28446576599</v>
      </c>
      <c r="W461" s="1">
        <v>0.81653214893239001</v>
      </c>
      <c r="X461">
        <v>0.152843626226636</v>
      </c>
      <c r="Y461">
        <v>3.0624224840973501E-2</v>
      </c>
      <c r="Z461">
        <v>0.18346785106760999</v>
      </c>
      <c r="AA461">
        <v>371.294284465766</v>
      </c>
      <c r="AB461">
        <v>13245.5230040325</v>
      </c>
      <c r="AC461" s="1">
        <v>1242.6839932120699</v>
      </c>
      <c r="AD461">
        <v>311902.41212105402</v>
      </c>
      <c r="AE461" s="1" t="e">
        <v>#N/A</v>
      </c>
      <c r="AF461">
        <v>60643.425000000003</v>
      </c>
      <c r="AG461" s="1">
        <v>132579.459855889</v>
      </c>
      <c r="AH461" s="1">
        <v>75.030132602232499</v>
      </c>
      <c r="AI461">
        <v>34.185732594065001</v>
      </c>
      <c r="AJ461">
        <v>43.174478660454398</v>
      </c>
      <c r="AK461">
        <v>2.08</v>
      </c>
      <c r="AL461">
        <v>1.32217165</v>
      </c>
      <c r="AM461">
        <v>1.5789118</v>
      </c>
      <c r="AN461">
        <v>96.245720410514295</v>
      </c>
      <c r="AO461" s="1">
        <v>0.66223682478658596</v>
      </c>
      <c r="AP461">
        <v>2048.02187273751</v>
      </c>
      <c r="AQ461" s="1">
        <v>2791.82687748639</v>
      </c>
      <c r="AR461" s="1">
        <v>9948.3873726723996</v>
      </c>
      <c r="AS461" s="1">
        <v>1170.62486066716</v>
      </c>
      <c r="AT461">
        <v>554.28021563031405</v>
      </c>
      <c r="AU461">
        <v>16513.1411991938</v>
      </c>
      <c r="AV461" s="1">
        <v>3117.1620231930401</v>
      </c>
      <c r="AW461" s="1">
        <v>0.183402917705</v>
      </c>
      <c r="AX461">
        <v>11614.537196737499</v>
      </c>
      <c r="AY461" s="1">
        <v>0.66460366834999995</v>
      </c>
      <c r="AZ461">
        <v>1780.7773327412699</v>
      </c>
      <c r="BA461">
        <v>0.100783304455</v>
      </c>
      <c r="BB461">
        <v>886.47902031055003</v>
      </c>
      <c r="BC461" s="1">
        <v>5.1210109475000001E-2</v>
      </c>
      <c r="BD461">
        <v>17398.955572982399</v>
      </c>
      <c r="BE461" s="1">
        <v>0.59482474070151403</v>
      </c>
      <c r="BF461">
        <v>0.22752228130072999</v>
      </c>
      <c r="BG461">
        <v>0.13226685935228</v>
      </c>
      <c r="BH461">
        <v>2.9129535406579799E-2</v>
      </c>
      <c r="BI461">
        <v>1.6256583238896699E-2</v>
      </c>
    </row>
    <row r="462" spans="1:61" x14ac:dyDescent="0.35">
      <c r="A462" t="s">
        <v>1705</v>
      </c>
      <c r="B462" t="s">
        <v>1086</v>
      </c>
      <c r="C462">
        <v>158.6</v>
      </c>
      <c r="D462">
        <v>10.0103769752426</v>
      </c>
      <c r="E462">
        <v>1314.0617338</v>
      </c>
      <c r="F462" t="e">
        <v>#N/A</v>
      </c>
      <c r="G462">
        <v>1.2689724250469899E-2</v>
      </c>
      <c r="H462" t="e">
        <v>#N/A</v>
      </c>
      <c r="I462">
        <v>1.48696077977795E-2</v>
      </c>
      <c r="J462">
        <v>0.95035126395116898</v>
      </c>
      <c r="K462">
        <v>2.6323932075673202E-2</v>
      </c>
      <c r="L462">
        <v>0.89503985907849504</v>
      </c>
      <c r="M462" t="e">
        <v>#N/A</v>
      </c>
      <c r="N462">
        <v>0.183733134382353</v>
      </c>
      <c r="O462">
        <v>63608.289179505002</v>
      </c>
      <c r="P462" s="1">
        <v>0.205319755920605</v>
      </c>
      <c r="Q462">
        <v>0.16917052241035399</v>
      </c>
      <c r="R462">
        <v>0.62550972166904095</v>
      </c>
      <c r="S462">
        <v>13.6835</v>
      </c>
      <c r="T462">
        <v>83918.822389992507</v>
      </c>
      <c r="U462" s="1">
        <v>94.347999548104795</v>
      </c>
      <c r="V462">
        <v>224329.13512518801</v>
      </c>
      <c r="W462" s="1">
        <v>0.64240749003922504</v>
      </c>
      <c r="X462">
        <v>9.1765313520637298E-2</v>
      </c>
      <c r="Y462">
        <v>0.26582719644013802</v>
      </c>
      <c r="Z462">
        <v>0.35759250996077502</v>
      </c>
      <c r="AA462">
        <v>224.329135125188</v>
      </c>
      <c r="AB462">
        <v>4758.3518955733198</v>
      </c>
      <c r="AC462" s="1">
        <v>399.78596691807201</v>
      </c>
      <c r="AD462">
        <v>164152.400092116</v>
      </c>
      <c r="AE462" s="1" t="e">
        <v>#N/A</v>
      </c>
      <c r="AF462">
        <v>37327.875</v>
      </c>
      <c r="AG462" s="1">
        <v>56519.556463279499</v>
      </c>
      <c r="AH462" s="1">
        <v>24.312906635113901</v>
      </c>
      <c r="AI462">
        <v>19.904588651341001</v>
      </c>
      <c r="AJ462">
        <v>20.721441723776302</v>
      </c>
      <c r="AK462">
        <v>1.2075</v>
      </c>
      <c r="AL462">
        <v>1.0623588500000001</v>
      </c>
      <c r="AM462">
        <v>1.1202204</v>
      </c>
      <c r="AN462">
        <v>79.488505849652597</v>
      </c>
      <c r="AO462" s="1">
        <v>0.83313339008113496</v>
      </c>
      <c r="AP462">
        <v>2276.4800839978798</v>
      </c>
      <c r="AQ462" s="1">
        <v>4182.6238586031304</v>
      </c>
      <c r="AR462" s="1">
        <v>10306.4438126115</v>
      </c>
      <c r="AS462" s="1">
        <v>897.53591848066901</v>
      </c>
      <c r="AT462">
        <v>495.00351686453598</v>
      </c>
      <c r="AU462">
        <v>17925.9268399754</v>
      </c>
      <c r="AV462" s="1">
        <v>11287.628585406601</v>
      </c>
      <c r="AW462" s="1">
        <v>0.57559527788499998</v>
      </c>
      <c r="AX462">
        <v>4149.1880790237201</v>
      </c>
      <c r="AY462" s="1">
        <v>0.211593790275</v>
      </c>
      <c r="AZ462">
        <v>1027.11620421621</v>
      </c>
      <c r="BA462">
        <v>5.1208709324999997E-2</v>
      </c>
      <c r="BB462">
        <v>3171.4456935612702</v>
      </c>
      <c r="BC462" s="1">
        <v>0.1616022225</v>
      </c>
      <c r="BD462">
        <v>19635.378562207799</v>
      </c>
      <c r="BE462" s="1">
        <v>0.53447684805159901</v>
      </c>
      <c r="BF462">
        <v>0.260840825663404</v>
      </c>
      <c r="BG462">
        <v>0.13578767702561001</v>
      </c>
      <c r="BH462">
        <v>4.5918250671320299E-2</v>
      </c>
      <c r="BI462">
        <v>2.2976398588067E-2</v>
      </c>
    </row>
    <row r="463" spans="1:61" x14ac:dyDescent="0.35">
      <c r="A463" t="s">
        <v>1706</v>
      </c>
      <c r="B463" t="s">
        <v>1087</v>
      </c>
      <c r="C463">
        <v>40.35</v>
      </c>
      <c r="D463">
        <v>32.5707117470917</v>
      </c>
      <c r="E463">
        <v>1204.4573377500001</v>
      </c>
      <c r="F463">
        <v>2.1731571080379201E-2</v>
      </c>
      <c r="G463">
        <v>1.4246554113063701E-2</v>
      </c>
      <c r="H463" t="e">
        <v>#N/A</v>
      </c>
      <c r="I463">
        <v>4.16517272181176E-2</v>
      </c>
      <c r="J463">
        <v>0.90661510994004002</v>
      </c>
      <c r="K463">
        <v>3.1107518954897901E-2</v>
      </c>
      <c r="L463">
        <v>0.33477929482103802</v>
      </c>
      <c r="M463">
        <v>2.1289232540760102E-2</v>
      </c>
      <c r="N463">
        <v>0.131761547621563</v>
      </c>
      <c r="O463">
        <v>67014.955699491999</v>
      </c>
      <c r="P463" s="1">
        <v>0.187402261577542</v>
      </c>
      <c r="Q463">
        <v>0.182750622966076</v>
      </c>
      <c r="R463">
        <v>0.62984711545638195</v>
      </c>
      <c r="S463">
        <v>10.2905</v>
      </c>
      <c r="T463">
        <v>89847.105139816005</v>
      </c>
      <c r="U463" s="1">
        <v>124.370406692993</v>
      </c>
      <c r="V463">
        <v>328411.19620134198</v>
      </c>
      <c r="W463" s="1">
        <v>0.80758358931570795</v>
      </c>
      <c r="X463">
        <v>0.11368490551886901</v>
      </c>
      <c r="Y463">
        <v>7.8731505165423002E-2</v>
      </c>
      <c r="Z463">
        <v>0.19241641068429199</v>
      </c>
      <c r="AA463">
        <v>328.41119620134202</v>
      </c>
      <c r="AB463">
        <v>8054.9555138968999</v>
      </c>
      <c r="AC463" s="1">
        <v>859.01482251019002</v>
      </c>
      <c r="AD463">
        <v>261115.297031044</v>
      </c>
      <c r="AE463" s="1" t="e">
        <v>#N/A</v>
      </c>
      <c r="AF463">
        <v>44406.375</v>
      </c>
      <c r="AG463" s="1">
        <v>79790.805210726598</v>
      </c>
      <c r="AH463" s="1">
        <v>42.451229322202103</v>
      </c>
      <c r="AI463">
        <v>23.879935353577601</v>
      </c>
      <c r="AJ463">
        <v>26.261314204727</v>
      </c>
      <c r="AK463">
        <v>2.2490000000000001</v>
      </c>
      <c r="AL463">
        <v>1.5335337499999999</v>
      </c>
      <c r="AM463">
        <v>1.9411039000000001</v>
      </c>
      <c r="AN463">
        <v>1103.46510176225</v>
      </c>
      <c r="AO463" s="1">
        <v>1.03730620335305</v>
      </c>
      <c r="AP463">
        <v>2043.58359498238</v>
      </c>
      <c r="AQ463" s="1">
        <v>2697.3011456182799</v>
      </c>
      <c r="AR463" s="1">
        <v>8217.1546657937197</v>
      </c>
      <c r="AS463" s="1">
        <v>807.31338520749296</v>
      </c>
      <c r="AT463">
        <v>396.53788713602</v>
      </c>
      <c r="AU463">
        <v>14161.8906787379</v>
      </c>
      <c r="AV463" s="1">
        <v>5466.7012346369102</v>
      </c>
      <c r="AW463" s="1">
        <v>0.36234337436000003</v>
      </c>
      <c r="AX463">
        <v>7804.7326442298499</v>
      </c>
      <c r="AY463" s="1">
        <v>0.47960622251500001</v>
      </c>
      <c r="AZ463">
        <v>1428.7140546154701</v>
      </c>
      <c r="BA463">
        <v>8.9267100555000006E-2</v>
      </c>
      <c r="BB463">
        <v>1073.85064223576</v>
      </c>
      <c r="BC463" s="1">
        <v>6.8783302554999995E-2</v>
      </c>
      <c r="BD463">
        <v>15773.998575718</v>
      </c>
      <c r="BE463" s="1">
        <v>0.55704963493706505</v>
      </c>
      <c r="BF463">
        <v>0.235161953179056</v>
      </c>
      <c r="BG463">
        <v>0.15158602820276301</v>
      </c>
      <c r="BH463">
        <v>3.7883528022213502E-2</v>
      </c>
      <c r="BI463">
        <v>1.8318855658902799E-2</v>
      </c>
    </row>
    <row r="464" spans="1:61" x14ac:dyDescent="0.35">
      <c r="A464" t="s">
        <v>1707</v>
      </c>
      <c r="B464" t="s">
        <v>1088</v>
      </c>
      <c r="C464">
        <v>69.5</v>
      </c>
      <c r="D464">
        <v>31.883997995402598</v>
      </c>
      <c r="E464">
        <v>1836.3377046999999</v>
      </c>
      <c r="F464">
        <v>9.9179348735374002E-3</v>
      </c>
      <c r="G464">
        <v>1.1215957018145799E-2</v>
      </c>
      <c r="H464" t="e">
        <v>#N/A</v>
      </c>
      <c r="I464">
        <v>2.5295617069437101E-2</v>
      </c>
      <c r="J464">
        <v>0.93093454447117496</v>
      </c>
      <c r="K464">
        <v>3.1882822596149697E-2</v>
      </c>
      <c r="L464">
        <v>0.33757796297347598</v>
      </c>
      <c r="M464">
        <v>8.3375325609814609E-3</v>
      </c>
      <c r="N464">
        <v>0.135279295851014</v>
      </c>
      <c r="O464">
        <v>68493.103389595504</v>
      </c>
      <c r="P464" s="1">
        <v>0.18490321263692799</v>
      </c>
      <c r="Q464">
        <v>0.17140014047427099</v>
      </c>
      <c r="R464">
        <v>0.64369664688880102</v>
      </c>
      <c r="S464">
        <v>13.0205</v>
      </c>
      <c r="T464">
        <v>92792.040477550501</v>
      </c>
      <c r="U464" s="1">
        <v>147.30033099516999</v>
      </c>
      <c r="V464">
        <v>271882.53621819901</v>
      </c>
      <c r="W464" s="1">
        <v>0.81041209471875097</v>
      </c>
      <c r="X464">
        <v>9.0218626263001006E-2</v>
      </c>
      <c r="Y464">
        <v>9.9369279018248102E-2</v>
      </c>
      <c r="Z464">
        <v>0.189587905281249</v>
      </c>
      <c r="AA464">
        <v>271.88253621819899</v>
      </c>
      <c r="AB464">
        <v>7102.9821729637797</v>
      </c>
      <c r="AC464" s="1">
        <v>710.48738985243301</v>
      </c>
      <c r="AD464">
        <v>215567.78040104199</v>
      </c>
      <c r="AE464" s="1" t="e">
        <v>#N/A</v>
      </c>
      <c r="AF464">
        <v>46481.3</v>
      </c>
      <c r="AG464" s="1">
        <v>79883.416424056704</v>
      </c>
      <c r="AH464" s="1">
        <v>45.150377050487201</v>
      </c>
      <c r="AI464">
        <v>23.579129672317201</v>
      </c>
      <c r="AJ464">
        <v>26.945728957344802</v>
      </c>
      <c r="AK464">
        <v>1.8660000000000001</v>
      </c>
      <c r="AL464">
        <v>1.4423214</v>
      </c>
      <c r="AM464">
        <v>1.6616114</v>
      </c>
      <c r="AN464">
        <v>1159.1098840841501</v>
      </c>
      <c r="AO464">
        <v>0.98249260082374101</v>
      </c>
      <c r="AP464">
        <v>1750.9021984096401</v>
      </c>
      <c r="AQ464" s="1">
        <v>2800.7999132320901</v>
      </c>
      <c r="AR464" s="1">
        <v>8128.5624235166597</v>
      </c>
      <c r="AS464" s="1">
        <v>848.44427120268801</v>
      </c>
      <c r="AT464">
        <v>418.99496229909101</v>
      </c>
      <c r="AU464">
        <v>13947.7037686602</v>
      </c>
      <c r="AV464" s="1">
        <v>5948.0217843707496</v>
      </c>
      <c r="AW464" s="1">
        <v>0.39332046272499999</v>
      </c>
      <c r="AX464">
        <v>6995.6094192426499</v>
      </c>
      <c r="AY464" s="1">
        <v>0.44883049203999997</v>
      </c>
      <c r="AZ464">
        <v>1282.55501531604</v>
      </c>
      <c r="BA464">
        <v>8.3639245010000002E-2</v>
      </c>
      <c r="BB464">
        <v>1122.02619028905</v>
      </c>
      <c r="BC464" s="1">
        <v>7.4209800219999997E-2</v>
      </c>
      <c r="BD464">
        <v>15348.2124092185</v>
      </c>
      <c r="BE464" s="1">
        <v>0.55405841396637701</v>
      </c>
      <c r="BF464">
        <v>0.23432516455194999</v>
      </c>
      <c r="BG464">
        <v>0.155049688921132</v>
      </c>
      <c r="BH464">
        <v>3.4611488172552898E-2</v>
      </c>
      <c r="BI464">
        <v>2.1955244387986801E-2</v>
      </c>
    </row>
    <row r="465" spans="1:61" x14ac:dyDescent="0.35">
      <c r="A465" t="s">
        <v>1708</v>
      </c>
      <c r="B465" t="s">
        <v>1089</v>
      </c>
      <c r="C465">
        <v>31.25</v>
      </c>
      <c r="D465">
        <v>77.474430472007995</v>
      </c>
      <c r="E465">
        <v>1916.0563703</v>
      </c>
      <c r="F465">
        <v>2.01270689244764E-2</v>
      </c>
      <c r="G465">
        <v>4.6423143808737397E-2</v>
      </c>
      <c r="H465" t="e">
        <v>#N/A</v>
      </c>
      <c r="I465">
        <v>9.3513225790229706E-2</v>
      </c>
      <c r="J465">
        <v>0.78226632919829298</v>
      </c>
      <c r="K465">
        <v>6.2592497798618404E-2</v>
      </c>
      <c r="L465">
        <v>0.45858424679358201</v>
      </c>
      <c r="M465">
        <v>3.7018589193276601E-2</v>
      </c>
      <c r="N465">
        <v>0.15260992513218899</v>
      </c>
      <c r="O465">
        <v>71638.287200444</v>
      </c>
      <c r="P465" s="1">
        <v>0.17545170501225901</v>
      </c>
      <c r="Q465">
        <v>0.14710293216620299</v>
      </c>
      <c r="R465">
        <v>0.677445362821538</v>
      </c>
      <c r="S465">
        <v>15.305999999999999</v>
      </c>
      <c r="T465">
        <v>93310.567708553499</v>
      </c>
      <c r="U465" s="1">
        <v>126.00437806175</v>
      </c>
      <c r="V465">
        <v>290698.28532069101</v>
      </c>
      <c r="W465" s="1">
        <v>0.70480970504385998</v>
      </c>
      <c r="X465">
        <v>0.22951153208168601</v>
      </c>
      <c r="Y465">
        <v>6.5678762874453595E-2</v>
      </c>
      <c r="Z465">
        <v>0.29519029495614002</v>
      </c>
      <c r="AA465">
        <v>290.69828532069101</v>
      </c>
      <c r="AB465">
        <v>9492.5058200231706</v>
      </c>
      <c r="AC465" s="1">
        <v>847.29148872223902</v>
      </c>
      <c r="AD465">
        <v>226942.05185839999</v>
      </c>
      <c r="AE465" s="1" t="e">
        <v>#N/A</v>
      </c>
      <c r="AF465">
        <v>42970.65</v>
      </c>
      <c r="AG465" s="1">
        <v>73163.165560383393</v>
      </c>
      <c r="AH465" s="1">
        <v>56.186270660746402</v>
      </c>
      <c r="AI465">
        <v>29.410407588630701</v>
      </c>
      <c r="AJ465">
        <v>38.681055088049803</v>
      </c>
      <c r="AK465">
        <v>1.5175000000000001</v>
      </c>
      <c r="AL465">
        <v>0.9664355</v>
      </c>
      <c r="AM465">
        <v>1.3221611499999999</v>
      </c>
      <c r="AN465">
        <v>25.465255084806699</v>
      </c>
      <c r="AO465" s="1">
        <v>0.95202456275112801</v>
      </c>
      <c r="AP465">
        <v>2073.3010870375601</v>
      </c>
      <c r="AQ465" s="1">
        <v>3011.7235264542401</v>
      </c>
      <c r="AR465" s="1">
        <v>8834.5091522122002</v>
      </c>
      <c r="AS465" s="1">
        <v>1037.11999815083</v>
      </c>
      <c r="AT465">
        <v>481.19855097905702</v>
      </c>
      <c r="AU465">
        <v>15437.852314833901</v>
      </c>
      <c r="AV465" s="1">
        <v>5400.4820216963299</v>
      </c>
      <c r="AW465" s="1">
        <v>0.32953234447500002</v>
      </c>
      <c r="AX465">
        <v>8450.6719265211905</v>
      </c>
      <c r="AY465" s="1">
        <v>0.50915935286500003</v>
      </c>
      <c r="AZ465">
        <v>1241.7420450935899</v>
      </c>
      <c r="BA465">
        <v>7.4970553709999999E-2</v>
      </c>
      <c r="BB465">
        <v>1400.80048374433</v>
      </c>
      <c r="BC465" s="1">
        <v>8.6337748955000002E-2</v>
      </c>
      <c r="BD465">
        <v>16493.6964770554</v>
      </c>
      <c r="BE465" s="1">
        <v>0.56425087250946004</v>
      </c>
      <c r="BF465">
        <v>0.22661319016223799</v>
      </c>
      <c r="BG465">
        <v>0.156497616005464</v>
      </c>
      <c r="BH465">
        <v>3.3982148534141603E-2</v>
      </c>
      <c r="BI465">
        <v>1.8656172788696301E-2</v>
      </c>
    </row>
    <row r="466" spans="1:61" x14ac:dyDescent="0.35">
      <c r="A466" t="s">
        <v>1709</v>
      </c>
      <c r="B466" t="s">
        <v>1090</v>
      </c>
      <c r="C466">
        <v>52.4</v>
      </c>
      <c r="D466">
        <v>13.754357119892999</v>
      </c>
      <c r="E466">
        <v>698.62519244999999</v>
      </c>
      <c r="F466">
        <v>1.1529422898110099E-2</v>
      </c>
      <c r="G466">
        <v>1.08468443831241E-2</v>
      </c>
      <c r="H466" t="e">
        <v>#N/A</v>
      </c>
      <c r="I466">
        <v>2.7978254319549901E-2</v>
      </c>
      <c r="J466">
        <v>0.95683511611776595</v>
      </c>
      <c r="K466">
        <v>2.0967787057414901E-2</v>
      </c>
      <c r="L466">
        <v>0.200483340014559</v>
      </c>
      <c r="M466" t="e">
        <v>#N/A</v>
      </c>
      <c r="N466">
        <v>0.112026202249028</v>
      </c>
      <c r="O466">
        <v>64723.714137231502</v>
      </c>
      <c r="P466" s="1">
        <v>0.187595506051835</v>
      </c>
      <c r="Q466">
        <v>0.16355079688176999</v>
      </c>
      <c r="R466">
        <v>0.64885369706639495</v>
      </c>
      <c r="S466">
        <v>6.5705</v>
      </c>
      <c r="T466">
        <v>83414.947173248001</v>
      </c>
      <c r="U466" s="1">
        <v>110.44838603306501</v>
      </c>
      <c r="V466">
        <v>237725.17038173901</v>
      </c>
      <c r="W466" s="1">
        <v>0.87358320607362805</v>
      </c>
      <c r="X466">
        <v>6.6915940339891594E-2</v>
      </c>
      <c r="Y466">
        <v>5.95008535864801E-2</v>
      </c>
      <c r="Z466">
        <v>0.12641679392637201</v>
      </c>
      <c r="AA466">
        <v>237.72517038173899</v>
      </c>
      <c r="AB466">
        <v>5457.8598447477098</v>
      </c>
      <c r="AC466" s="1">
        <v>579.82410497242699</v>
      </c>
      <c r="AD466">
        <v>177504.172221605</v>
      </c>
      <c r="AE466" s="1" t="e">
        <v>#N/A</v>
      </c>
      <c r="AF466">
        <v>48149.8</v>
      </c>
      <c r="AG466" s="1">
        <v>84900.9919682576</v>
      </c>
      <c r="AH466" s="1">
        <v>34.114831244688702</v>
      </c>
      <c r="AI466">
        <v>21.535267347013999</v>
      </c>
      <c r="AJ466">
        <v>23.517595584907301</v>
      </c>
      <c r="AK466">
        <v>1.2729999999999999</v>
      </c>
      <c r="AL466">
        <v>0.7284429</v>
      </c>
      <c r="AM466">
        <v>1.0491904999999999</v>
      </c>
      <c r="AN466">
        <v>2285.3917421584902</v>
      </c>
      <c r="AO466">
        <v>1.1847973123043301</v>
      </c>
      <c r="AP466">
        <v>2043.9338145182701</v>
      </c>
      <c r="AQ466" s="1">
        <v>2789.0441352754301</v>
      </c>
      <c r="AR466" s="1">
        <v>8616.7005239895607</v>
      </c>
      <c r="AS466" s="1">
        <v>581.77842321517301</v>
      </c>
      <c r="AT466">
        <v>529.31354402511101</v>
      </c>
      <c r="AU466">
        <v>14560.7704410235</v>
      </c>
      <c r="AV466" s="1">
        <v>8416.8795425522403</v>
      </c>
      <c r="AW466" s="1">
        <v>0.470335715175</v>
      </c>
      <c r="AX466">
        <v>7034.7125593488299</v>
      </c>
      <c r="AY466" s="1">
        <v>0.38504013414999999</v>
      </c>
      <c r="AZ466">
        <v>1788.52797783847</v>
      </c>
      <c r="BA466">
        <v>9.6931623485000007E-2</v>
      </c>
      <c r="BB466">
        <v>869.13445349864003</v>
      </c>
      <c r="BC466" s="1">
        <v>4.769252719E-2</v>
      </c>
      <c r="BD466">
        <v>18109.2545332382</v>
      </c>
      <c r="BE466" s="1">
        <v>0.55719493348953797</v>
      </c>
      <c r="BF466">
        <v>0.24340523265768399</v>
      </c>
      <c r="BG466">
        <v>0.13348024967042199</v>
      </c>
      <c r="BH466">
        <v>3.8035446711473402E-2</v>
      </c>
      <c r="BI466">
        <v>2.7884137470882499E-2</v>
      </c>
    </row>
    <row r="467" spans="1:61" x14ac:dyDescent="0.35">
      <c r="A467" t="s">
        <v>1710</v>
      </c>
      <c r="B467" t="s">
        <v>1091</v>
      </c>
      <c r="C467">
        <v>27.65</v>
      </c>
      <c r="D467">
        <v>114.135136693315</v>
      </c>
      <c r="E467">
        <v>1889.5326272499999</v>
      </c>
      <c r="F467">
        <v>1.52457400432232E-2</v>
      </c>
      <c r="G467">
        <v>5.2747853325022499E-2</v>
      </c>
      <c r="H467" t="e">
        <v>#N/A</v>
      </c>
      <c r="I467">
        <v>4.6061646651688E-2</v>
      </c>
      <c r="J467">
        <v>0.81382622405861704</v>
      </c>
      <c r="K467">
        <v>7.66329153236599E-2</v>
      </c>
      <c r="L467">
        <v>0.69266112157467297</v>
      </c>
      <c r="M467">
        <v>1.8034423841845299E-2</v>
      </c>
      <c r="N467">
        <v>0.187553438864867</v>
      </c>
      <c r="O467">
        <v>67223.927559297998</v>
      </c>
      <c r="P467" s="1">
        <v>0.20039031895811499</v>
      </c>
      <c r="Q467">
        <v>0.15298314986709799</v>
      </c>
      <c r="R467">
        <v>0.64662653117478597</v>
      </c>
      <c r="S467">
        <v>16.734500000000001</v>
      </c>
      <c r="T467">
        <v>89096.667592276004</v>
      </c>
      <c r="U467" s="1">
        <v>116.21886106009499</v>
      </c>
      <c r="V467">
        <v>203920.25661849399</v>
      </c>
      <c r="W467" s="1">
        <v>0.70429568951766197</v>
      </c>
      <c r="X467">
        <v>0.19564735071995201</v>
      </c>
      <c r="Y467">
        <v>0.100056959762386</v>
      </c>
      <c r="Z467">
        <v>0.29570431048233797</v>
      </c>
      <c r="AA467">
        <v>203.92025661849399</v>
      </c>
      <c r="AB467">
        <v>5641.0731697583396</v>
      </c>
      <c r="AC467" s="1">
        <v>591.22285571141401</v>
      </c>
      <c r="AD467">
        <v>140308.858089958</v>
      </c>
      <c r="AE467" s="1" t="e">
        <v>#N/A</v>
      </c>
      <c r="AF467">
        <v>36415.949999999997</v>
      </c>
      <c r="AG467" s="1">
        <v>55310.952899516597</v>
      </c>
      <c r="AH467" s="1">
        <v>46.1620161699664</v>
      </c>
      <c r="AI467">
        <v>24.286997995269399</v>
      </c>
      <c r="AJ467">
        <v>30.6128636883222</v>
      </c>
      <c r="AK467">
        <v>1.75285</v>
      </c>
      <c r="AL467">
        <v>1.1108643</v>
      </c>
      <c r="AM467">
        <v>1.4276023499999999</v>
      </c>
      <c r="AN467">
        <v>267.25170486070903</v>
      </c>
      <c r="AO467">
        <v>0.92399119809728003</v>
      </c>
      <c r="AP467">
        <v>2053.0474638444498</v>
      </c>
      <c r="AQ467" s="1">
        <v>3002.0252464216901</v>
      </c>
      <c r="AR467" s="1">
        <v>9279.7028404339399</v>
      </c>
      <c r="AS467" s="1">
        <v>1049.0278799124001</v>
      </c>
      <c r="AT467" s="1">
        <v>484.74622056842901</v>
      </c>
      <c r="AU467">
        <v>15868.5496511809</v>
      </c>
      <c r="AV467" s="1">
        <v>8585.3590001829798</v>
      </c>
      <c r="AW467" s="1">
        <v>0.494944741355</v>
      </c>
      <c r="AX467">
        <v>5091.60166802399</v>
      </c>
      <c r="AY467" s="1">
        <v>0.29452914897499999</v>
      </c>
      <c r="AZ467">
        <v>1218.5423369776499</v>
      </c>
      <c r="BA467">
        <v>6.9191334800000004E-2</v>
      </c>
      <c r="BB467">
        <v>2479.84226550213</v>
      </c>
      <c r="BC467" s="1">
        <v>0.14133477485000001</v>
      </c>
      <c r="BD467">
        <v>17375.345270686699</v>
      </c>
      <c r="BE467" s="1">
        <v>0.53576498154315599</v>
      </c>
      <c r="BF467">
        <v>0.24002137387469299</v>
      </c>
      <c r="BG467">
        <v>0.16987860332114299</v>
      </c>
      <c r="BH467">
        <v>3.5883629194762498E-2</v>
      </c>
      <c r="BI467">
        <v>1.84514120662456E-2</v>
      </c>
    </row>
    <row r="468" spans="1:61" x14ac:dyDescent="0.35">
      <c r="A468" t="s">
        <v>1711</v>
      </c>
      <c r="B468" t="s">
        <v>1092</v>
      </c>
      <c r="C468">
        <v>13.55</v>
      </c>
      <c r="D468">
        <v>331.36500934847601</v>
      </c>
      <c r="E468">
        <v>3683.0556068000001</v>
      </c>
      <c r="F468">
        <v>6.6217885120505703E-3</v>
      </c>
      <c r="G468">
        <v>0.414223513320158</v>
      </c>
      <c r="H468">
        <v>2.4746572348516801E-3</v>
      </c>
      <c r="I468">
        <v>0.13452897626042201</v>
      </c>
      <c r="J468">
        <v>0.33872297376907601</v>
      </c>
      <c r="K468">
        <v>0.122151416602713</v>
      </c>
      <c r="L468">
        <v>0.99587425958124898</v>
      </c>
      <c r="M468">
        <v>6.70383244028286E-2</v>
      </c>
      <c r="N468">
        <v>0.20446185106214801</v>
      </c>
      <c r="O468">
        <v>69030.134210348493</v>
      </c>
      <c r="P468" s="1">
        <v>0.25310185519018602</v>
      </c>
      <c r="Q468">
        <v>0.199442256081728</v>
      </c>
      <c r="R468">
        <v>0.54745588872808604</v>
      </c>
      <c r="S468">
        <v>46.741500000000002</v>
      </c>
      <c r="T468">
        <v>92784.712280459498</v>
      </c>
      <c r="U468" s="1">
        <v>86.630742015499806</v>
      </c>
      <c r="V468">
        <v>140051.02954420299</v>
      </c>
      <c r="W468" s="1">
        <v>0.65249853931027302</v>
      </c>
      <c r="X468">
        <v>0.268981484200016</v>
      </c>
      <c r="Y468">
        <v>7.8519976489711402E-2</v>
      </c>
      <c r="Z468">
        <v>0.34750146068972698</v>
      </c>
      <c r="AA468">
        <v>140.051029544203</v>
      </c>
      <c r="AB468">
        <v>5410.4355014285602</v>
      </c>
      <c r="AC468" s="1">
        <v>564.30964770981404</v>
      </c>
      <c r="AD468">
        <v>77982.869365306295</v>
      </c>
      <c r="AE468" s="1" t="e">
        <v>#N/A</v>
      </c>
      <c r="AF468">
        <v>31240.625</v>
      </c>
      <c r="AG468" s="1">
        <v>44160.580946919297</v>
      </c>
      <c r="AH468" s="1">
        <v>58.634723007697403</v>
      </c>
      <c r="AI468">
        <v>33.523222649387499</v>
      </c>
      <c r="AJ468">
        <v>42.505851999990398</v>
      </c>
      <c r="AK468">
        <v>2.4205000000000001</v>
      </c>
      <c r="AL468">
        <v>1.7946381</v>
      </c>
      <c r="AM468">
        <v>2.1716606000000001</v>
      </c>
      <c r="AN468">
        <v>7.1053212906563204E-2</v>
      </c>
      <c r="AO468" s="1">
        <v>1.1465135487726399</v>
      </c>
      <c r="AP468">
        <v>2763.5012070100302</v>
      </c>
      <c r="AQ468" s="1">
        <v>4753.0471481487202</v>
      </c>
      <c r="AR468" s="1">
        <v>10538.0232587966</v>
      </c>
      <c r="AS468" s="1">
        <v>1466.4581513077901</v>
      </c>
      <c r="AT468">
        <v>829.62258454996595</v>
      </c>
      <c r="AU468">
        <v>20350.652349813099</v>
      </c>
      <c r="AV468" s="1">
        <v>10959.172961484601</v>
      </c>
      <c r="AW468" s="1">
        <v>0.50295898629000002</v>
      </c>
      <c r="AX468">
        <v>4784.69052796304</v>
      </c>
      <c r="AY468" s="1">
        <v>0.21106545935500001</v>
      </c>
      <c r="AZ468">
        <v>1230.19982867561</v>
      </c>
      <c r="BA468">
        <v>5.4770745645E-2</v>
      </c>
      <c r="BB468">
        <v>5172.2149501263402</v>
      </c>
      <c r="BC468" s="1">
        <v>0.23120480869999999</v>
      </c>
      <c r="BD468">
        <v>22146.2782682496</v>
      </c>
      <c r="BE468" s="1">
        <v>0.54987714928241105</v>
      </c>
      <c r="BF468">
        <v>0.22518883730006001</v>
      </c>
      <c r="BG468">
        <v>0.17776941398637799</v>
      </c>
      <c r="BH468">
        <v>3.5352864620491399E-2</v>
      </c>
      <c r="BI468">
        <v>1.18117348106608E-2</v>
      </c>
    </row>
    <row r="469" spans="1:61" x14ac:dyDescent="0.35">
      <c r="A469" t="s">
        <v>1712</v>
      </c>
      <c r="B469" t="s">
        <v>1093</v>
      </c>
      <c r="C469">
        <v>115.7</v>
      </c>
      <c r="D469">
        <v>10.320086822949801</v>
      </c>
      <c r="E469">
        <v>1112.22819495</v>
      </c>
      <c r="F469" t="e">
        <v>#N/A</v>
      </c>
      <c r="G469">
        <v>9.7103426814618993E-3</v>
      </c>
      <c r="H469" t="e">
        <v>#N/A</v>
      </c>
      <c r="I469">
        <v>2.4432157774963801E-2</v>
      </c>
      <c r="J469">
        <v>0.94158707919325002</v>
      </c>
      <c r="K469">
        <v>2.6826335404266599E-2</v>
      </c>
      <c r="L469">
        <v>0.48903197290535599</v>
      </c>
      <c r="M469">
        <v>4.1927316878030099E-2</v>
      </c>
      <c r="N469">
        <v>0.16496379739698899</v>
      </c>
      <c r="O469">
        <v>62118.492566203</v>
      </c>
      <c r="P469" s="1">
        <v>0.18815508885339</v>
      </c>
      <c r="Q469">
        <v>0.16896207305514899</v>
      </c>
      <c r="R469">
        <v>0.64288283809146096</v>
      </c>
      <c r="S469">
        <v>10.272</v>
      </c>
      <c r="T469">
        <v>83185.2823619275</v>
      </c>
      <c r="U469" s="1">
        <v>114.110187834904</v>
      </c>
      <c r="V469">
        <v>283602.10239756701</v>
      </c>
      <c r="W469" s="1">
        <v>0.79805980342688698</v>
      </c>
      <c r="X469">
        <v>6.99650663730704E-2</v>
      </c>
      <c r="Y469">
        <v>0.13197513020004301</v>
      </c>
      <c r="Z469">
        <v>0.20194019657311299</v>
      </c>
      <c r="AA469">
        <v>283.60210239756702</v>
      </c>
      <c r="AB469">
        <v>7504.92984140928</v>
      </c>
      <c r="AC469" s="1">
        <v>623.28309316648199</v>
      </c>
      <c r="AD469">
        <v>209710.571947647</v>
      </c>
      <c r="AE469" s="1" t="e">
        <v>#N/A</v>
      </c>
      <c r="AF469">
        <v>39490.375</v>
      </c>
      <c r="AG469" s="1">
        <v>64538.599007815399</v>
      </c>
      <c r="AH469" s="1">
        <v>32.542111761231503</v>
      </c>
      <c r="AI469">
        <v>21.936752426551301</v>
      </c>
      <c r="AJ469">
        <v>23.171298902537099</v>
      </c>
      <c r="AK469">
        <v>1.2549999999999999</v>
      </c>
      <c r="AL469">
        <v>0.67930049999999997</v>
      </c>
      <c r="AM469">
        <v>0.92329289999999997</v>
      </c>
      <c r="AN469">
        <v>864.89382918388105</v>
      </c>
      <c r="AO469">
        <v>1.17799084461756</v>
      </c>
      <c r="AP469">
        <v>2109.4764357644599</v>
      </c>
      <c r="AQ469" s="1">
        <v>3646.7536594145199</v>
      </c>
      <c r="AR469" s="1">
        <v>8893.2783644901792</v>
      </c>
      <c r="AS469" s="1">
        <v>953.27436882802795</v>
      </c>
      <c r="AT469">
        <v>518.270071873544</v>
      </c>
      <c r="AU469">
        <v>16121.0529003707</v>
      </c>
      <c r="AV469" s="1">
        <v>8272.7894942082894</v>
      </c>
      <c r="AW469" s="1">
        <v>0.45735193862500001</v>
      </c>
      <c r="AX469">
        <v>6413.3136771207801</v>
      </c>
      <c r="AY469" s="1">
        <v>0.34636695332</v>
      </c>
      <c r="AZ469">
        <v>1309.90272515536</v>
      </c>
      <c r="BA469">
        <v>7.1050702985000005E-2</v>
      </c>
      <c r="BB469">
        <v>2340.5099451422202</v>
      </c>
      <c r="BC469" s="1">
        <v>0.125230405075</v>
      </c>
      <c r="BD469">
        <v>18336.5158416267</v>
      </c>
      <c r="BE469" s="1">
        <v>0.54040756817808899</v>
      </c>
      <c r="BF469">
        <v>0.249835337745865</v>
      </c>
      <c r="BG469">
        <v>0.14877265152435601</v>
      </c>
      <c r="BH469">
        <v>4.0372544842678097E-2</v>
      </c>
      <c r="BI469">
        <v>2.0611897709011399E-2</v>
      </c>
    </row>
    <row r="470" spans="1:61" x14ac:dyDescent="0.35">
      <c r="A470" t="s">
        <v>1713</v>
      </c>
      <c r="B470" t="s">
        <v>1094</v>
      </c>
      <c r="C470">
        <v>139.4</v>
      </c>
      <c r="D470">
        <v>10.136779665922299</v>
      </c>
      <c r="E470">
        <v>1108.1373483499999</v>
      </c>
      <c r="F470" t="e">
        <v>#N/A</v>
      </c>
      <c r="G470">
        <v>1.39140778103995E-2</v>
      </c>
      <c r="H470" t="e">
        <v>#N/A</v>
      </c>
      <c r="I470">
        <v>1.5663722381608101E-2</v>
      </c>
      <c r="J470">
        <v>0.95465399472644696</v>
      </c>
      <c r="K470">
        <v>2.5504100588229599E-2</v>
      </c>
      <c r="L470">
        <v>0.91816322403982897</v>
      </c>
      <c r="M470" t="e">
        <v>#N/A</v>
      </c>
      <c r="N470">
        <v>0.18910537255882501</v>
      </c>
      <c r="O470">
        <v>63075.347439425997</v>
      </c>
      <c r="P470" s="1">
        <v>0.21196415584967099</v>
      </c>
      <c r="Q470">
        <v>0.17172799031289601</v>
      </c>
      <c r="R470">
        <v>0.61630785383743303</v>
      </c>
      <c r="S470">
        <v>12.0185</v>
      </c>
      <c r="T470">
        <v>80631.077882416503</v>
      </c>
      <c r="U470" s="1">
        <v>119.169060393484</v>
      </c>
      <c r="V470">
        <v>198087.46910902299</v>
      </c>
      <c r="W470" s="1">
        <v>0.66365442123524299</v>
      </c>
      <c r="X470">
        <v>7.8711778613993394E-2</v>
      </c>
      <c r="Y470">
        <v>0.25763380015076398</v>
      </c>
      <c r="Z470">
        <v>0.33634557876475801</v>
      </c>
      <c r="AA470">
        <v>198.087469109023</v>
      </c>
      <c r="AB470">
        <v>4201.8784766006402</v>
      </c>
      <c r="AC470" s="1">
        <v>376.65833622853802</v>
      </c>
      <c r="AD470">
        <v>149285.20456586301</v>
      </c>
      <c r="AE470" s="1" t="e">
        <v>#N/A</v>
      </c>
      <c r="AF470">
        <v>37014.525000000001</v>
      </c>
      <c r="AG470" s="1">
        <v>54843.408852058201</v>
      </c>
      <c r="AH470" s="1">
        <v>24.672966096942599</v>
      </c>
      <c r="AI470">
        <v>20.114979513795301</v>
      </c>
      <c r="AJ470">
        <v>21.268965542443102</v>
      </c>
      <c r="AK470">
        <v>1.0125</v>
      </c>
      <c r="AL470">
        <v>0.88141935000000005</v>
      </c>
      <c r="AM470">
        <v>0.93283680000000002</v>
      </c>
      <c r="AN470">
        <v>8.3383218476502097E-3</v>
      </c>
      <c r="AO470">
        <v>0.80088013498863497</v>
      </c>
      <c r="AP470">
        <v>2370.45213288583</v>
      </c>
      <c r="AQ470" s="1">
        <v>4198.8377226799703</v>
      </c>
      <c r="AR470" s="1">
        <v>10508.491253562999</v>
      </c>
      <c r="AS470" s="1">
        <v>867.44104122911699</v>
      </c>
      <c r="AT470">
        <v>529.97853237375898</v>
      </c>
      <c r="AU470">
        <v>18257.889725657998</v>
      </c>
      <c r="AV470" s="1">
        <v>12291.252163692199</v>
      </c>
      <c r="AW470" s="1">
        <v>0.60515445471499996</v>
      </c>
      <c r="AX470">
        <v>3624.1903566297601</v>
      </c>
      <c r="AY470" s="1">
        <v>0.18080633304999999</v>
      </c>
      <c r="AZ470">
        <v>1106.2514662302201</v>
      </c>
      <c r="BA470">
        <v>5.4041710280000002E-2</v>
      </c>
      <c r="BB470">
        <v>3244.6610581577302</v>
      </c>
      <c r="BC470" s="1">
        <v>0.15999750193500001</v>
      </c>
      <c r="BD470">
        <v>20266.355044709901</v>
      </c>
      <c r="BE470" s="1">
        <v>0.52725543761736904</v>
      </c>
      <c r="BF470">
        <v>0.25569845224641402</v>
      </c>
      <c r="BG470">
        <v>0.14542254057336701</v>
      </c>
      <c r="BH470">
        <v>4.1582225560262101E-2</v>
      </c>
      <c r="BI470">
        <v>3.0041344002587799E-2</v>
      </c>
    </row>
    <row r="471" spans="1:61" x14ac:dyDescent="0.35">
      <c r="A471" t="s">
        <v>1714</v>
      </c>
      <c r="B471" t="s">
        <v>1095</v>
      </c>
      <c r="C471">
        <v>13.0526315789474</v>
      </c>
      <c r="D471">
        <v>134.07870868787501</v>
      </c>
      <c r="E471">
        <v>1035.88583647368</v>
      </c>
      <c r="F471">
        <v>7.9268069773889595E-3</v>
      </c>
      <c r="G471">
        <v>7.1287237131140505E-2</v>
      </c>
      <c r="H471" t="e">
        <v>#N/A</v>
      </c>
      <c r="I471">
        <v>5.4569075973768297E-2</v>
      </c>
      <c r="J471">
        <v>0.80657307300346404</v>
      </c>
      <c r="K471">
        <v>7.9065916416452706E-2</v>
      </c>
      <c r="L471">
        <v>0.89038642402577395</v>
      </c>
      <c r="M471">
        <v>7.7140828636797401E-2</v>
      </c>
      <c r="N471">
        <v>0.183114730208051</v>
      </c>
      <c r="O471">
        <v>61067.294310259997</v>
      </c>
      <c r="P471" s="1">
        <v>0.22449837183695401</v>
      </c>
      <c r="Q471">
        <v>0.19688756462233001</v>
      </c>
      <c r="R471">
        <v>0.57861406354071598</v>
      </c>
      <c r="S471">
        <v>11.661578947368399</v>
      </c>
      <c r="T471">
        <v>80439.833802271605</v>
      </c>
      <c r="U471" s="1">
        <v>88.301733937578405</v>
      </c>
      <c r="V471">
        <v>163725.21467391399</v>
      </c>
      <c r="W471" s="1">
        <v>0.663317001953035</v>
      </c>
      <c r="X471">
        <v>0.21414176232519</v>
      </c>
      <c r="Y471">
        <v>0.122541235721775</v>
      </c>
      <c r="Z471">
        <v>0.336682998046965</v>
      </c>
      <c r="AA471">
        <v>163.725214673914</v>
      </c>
      <c r="AB471">
        <v>4487.9671289221196</v>
      </c>
      <c r="AC471" s="1">
        <v>503.447218873439</v>
      </c>
      <c r="AD471">
        <v>111099.64688676099</v>
      </c>
      <c r="AE471" s="1" t="e">
        <v>#N/A</v>
      </c>
      <c r="AF471">
        <v>34253.3947368421</v>
      </c>
      <c r="AG471" s="1">
        <v>51643.894806251403</v>
      </c>
      <c r="AH471" s="1">
        <v>41.770647330747501</v>
      </c>
      <c r="AI471">
        <v>24.818719773967199</v>
      </c>
      <c r="AJ471">
        <v>30.1747046406206</v>
      </c>
      <c r="AK471">
        <v>1.7173684210526301</v>
      </c>
      <c r="AL471">
        <v>1.2288985263157901</v>
      </c>
      <c r="AM471">
        <v>1.4939244736842101</v>
      </c>
      <c r="AN471">
        <v>175.25148681351499</v>
      </c>
      <c r="AO471" s="1">
        <v>0.86896395489897305</v>
      </c>
      <c r="AP471">
        <v>2674.3204153474799</v>
      </c>
      <c r="AQ471" s="1">
        <v>3538.4717270398601</v>
      </c>
      <c r="AR471" s="1">
        <v>9777.6540193099099</v>
      </c>
      <c r="AS471" s="1">
        <v>1105.62897316045</v>
      </c>
      <c r="AT471">
        <v>543.46550118600396</v>
      </c>
      <c r="AU471">
        <v>17639.540636043701</v>
      </c>
      <c r="AV471" s="1">
        <v>11222.631870925299</v>
      </c>
      <c r="AW471" s="1">
        <v>0.56700267819473704</v>
      </c>
      <c r="AX471">
        <v>4069.1850840832799</v>
      </c>
      <c r="AY471" s="1">
        <v>0.210602676510526</v>
      </c>
      <c r="AZ471">
        <v>1095.3793598048101</v>
      </c>
      <c r="BA471">
        <v>5.3579779615789497E-2</v>
      </c>
      <c r="BB471">
        <v>3366.2597943309102</v>
      </c>
      <c r="BC471" s="1">
        <v>0.168814865684211</v>
      </c>
      <c r="BD471">
        <v>19753.456109144299</v>
      </c>
      <c r="BE471" s="1">
        <v>0.51043082950632401</v>
      </c>
      <c r="BF471">
        <v>0.23571882553826401</v>
      </c>
      <c r="BG471">
        <v>0.19813120023789901</v>
      </c>
      <c r="BH471">
        <v>3.5563171568138999E-2</v>
      </c>
      <c r="BI471">
        <v>2.0155973149374E-2</v>
      </c>
    </row>
    <row r="472" spans="1:61" x14ac:dyDescent="0.35">
      <c r="A472" t="s">
        <v>1715</v>
      </c>
      <c r="B472" t="s">
        <v>1096</v>
      </c>
      <c r="C472">
        <v>105</v>
      </c>
      <c r="D472">
        <v>7.9840285452214603</v>
      </c>
      <c r="E472">
        <v>764.62421529999995</v>
      </c>
      <c r="F472">
        <v>2.37136802801345E-2</v>
      </c>
      <c r="G472" t="e">
        <v>#N/A</v>
      </c>
      <c r="H472" t="e">
        <v>#N/A</v>
      </c>
      <c r="I472">
        <v>3.0193072559315901E-2</v>
      </c>
      <c r="J472">
        <v>0.93730265621845299</v>
      </c>
      <c r="K472">
        <v>2.4928377003701398E-2</v>
      </c>
      <c r="L472">
        <v>0.38131313745724699</v>
      </c>
      <c r="M472">
        <v>2.2399519500295E-2</v>
      </c>
      <c r="N472">
        <v>0.15212786567804701</v>
      </c>
      <c r="O472">
        <v>65029.662549793502</v>
      </c>
      <c r="P472" s="1">
        <v>0.17560918965592801</v>
      </c>
      <c r="Q472">
        <v>0.16700754433700499</v>
      </c>
      <c r="R472">
        <v>0.65738326600706798</v>
      </c>
      <c r="S472">
        <v>8.2155000000000005</v>
      </c>
      <c r="T472">
        <v>80987.828002342998</v>
      </c>
      <c r="U472" s="1">
        <v>95.466112800086705</v>
      </c>
      <c r="V472">
        <v>283740.69523196598</v>
      </c>
      <c r="W472" s="1">
        <v>0.795403343858051</v>
      </c>
      <c r="X472">
        <v>4.0961934913558699E-2</v>
      </c>
      <c r="Y472">
        <v>0.16363472122839001</v>
      </c>
      <c r="Z472">
        <v>0.204596656141949</v>
      </c>
      <c r="AA472">
        <v>283.74069523196601</v>
      </c>
      <c r="AB472">
        <v>7328.8456513526698</v>
      </c>
      <c r="AC472" s="1">
        <v>598.44923681661896</v>
      </c>
      <c r="AD472">
        <v>219368.47346531699</v>
      </c>
      <c r="AE472" s="1" t="e">
        <v>#N/A</v>
      </c>
      <c r="AF472">
        <v>42062.175000000003</v>
      </c>
      <c r="AG472" s="1">
        <v>69222.290869872799</v>
      </c>
      <c r="AH472" s="1">
        <v>34.001929749473597</v>
      </c>
      <c r="AI472">
        <v>20.731903923656699</v>
      </c>
      <c r="AJ472">
        <v>23.984927410216599</v>
      </c>
      <c r="AK472">
        <v>1.7224999999999999</v>
      </c>
      <c r="AL472">
        <v>0.90863245000000004</v>
      </c>
      <c r="AM472">
        <v>1.3236542</v>
      </c>
      <c r="AN472">
        <v>2143.0309085864201</v>
      </c>
      <c r="AO472" s="1">
        <v>1.4292715579749999</v>
      </c>
      <c r="AP472">
        <v>2236.3490781842702</v>
      </c>
      <c r="AQ472" s="1">
        <v>3371.6192323673599</v>
      </c>
      <c r="AR472" s="1">
        <v>9181.3003988844503</v>
      </c>
      <c r="AS472" s="1">
        <v>909.60632089742603</v>
      </c>
      <c r="AT472">
        <v>452.30807834368699</v>
      </c>
      <c r="AU472">
        <v>16151.1831086772</v>
      </c>
      <c r="AV472" s="1">
        <v>8406.1825971122707</v>
      </c>
      <c r="AW472" s="1">
        <v>0.45878155972000001</v>
      </c>
      <c r="AX472">
        <v>7416.3080486031504</v>
      </c>
      <c r="AY472" s="1">
        <v>0.382566772</v>
      </c>
      <c r="AZ472">
        <v>1916.3644790092901</v>
      </c>
      <c r="BA472">
        <v>0.101110219685</v>
      </c>
      <c r="BB472">
        <v>1073.20048879602</v>
      </c>
      <c r="BC472" s="1">
        <v>5.7541448570000001E-2</v>
      </c>
      <c r="BD472">
        <v>18812.055613520701</v>
      </c>
      <c r="BE472" s="1">
        <v>0.53912194790136103</v>
      </c>
      <c r="BF472">
        <v>0.23307853930334799</v>
      </c>
      <c r="BG472">
        <v>0.157564011818733</v>
      </c>
      <c r="BH472">
        <v>3.8788741643955703E-2</v>
      </c>
      <c r="BI472">
        <v>3.1446759332601701E-2</v>
      </c>
    </row>
    <row r="473" spans="1:61" x14ac:dyDescent="0.35">
      <c r="A473" t="s">
        <v>1716</v>
      </c>
      <c r="B473" t="s">
        <v>1097</v>
      </c>
      <c r="C473">
        <v>35.1</v>
      </c>
      <c r="D473">
        <v>32.251443251421598</v>
      </c>
      <c r="E473">
        <v>924.04494205000003</v>
      </c>
      <c r="F473">
        <v>1.0109975530634399E-2</v>
      </c>
      <c r="G473">
        <v>1.4081716871275801E-2</v>
      </c>
      <c r="H473" t="e">
        <v>#N/A</v>
      </c>
      <c r="I473">
        <v>2.8246061232409699E-2</v>
      </c>
      <c r="J473">
        <v>0.92491673114582496</v>
      </c>
      <c r="K473">
        <v>3.5314002504198E-2</v>
      </c>
      <c r="L473">
        <v>0.44094863630342102</v>
      </c>
      <c r="M473">
        <v>2.8979318203855201E-2</v>
      </c>
      <c r="N473">
        <v>0.15168368380349301</v>
      </c>
      <c r="O473">
        <v>62980.354216874999</v>
      </c>
      <c r="P473" s="1">
        <v>0.208460006916351</v>
      </c>
      <c r="Q473">
        <v>0.17741783228149599</v>
      </c>
      <c r="R473">
        <v>0.61412216080215298</v>
      </c>
      <c r="S473">
        <v>8.7554999999999996</v>
      </c>
      <c r="T473">
        <v>87019.963791334507</v>
      </c>
      <c r="U473" s="1">
        <v>111.492504266691</v>
      </c>
      <c r="V473">
        <v>331137.52865959302</v>
      </c>
      <c r="W473" s="1">
        <v>0.81338929501911295</v>
      </c>
      <c r="X473">
        <v>9.4031588924576706E-2</v>
      </c>
      <c r="Y473">
        <v>9.2579116056310001E-2</v>
      </c>
      <c r="Z473">
        <v>0.186610704980887</v>
      </c>
      <c r="AA473">
        <v>331.13752865959299</v>
      </c>
      <c r="AB473">
        <v>8050.2091124151402</v>
      </c>
      <c r="AC473" s="1">
        <v>853.743078116692</v>
      </c>
      <c r="AD473" s="1">
        <v>247385.527930137</v>
      </c>
      <c r="AE473" s="1" t="e">
        <v>#N/A</v>
      </c>
      <c r="AF473">
        <v>42151.574999999997</v>
      </c>
      <c r="AG473" s="1">
        <v>71010.9521257585</v>
      </c>
      <c r="AH473" s="1">
        <v>41.588042442852803</v>
      </c>
      <c r="AI473">
        <v>23.1662212619554</v>
      </c>
      <c r="AJ473">
        <v>26.5245614137221</v>
      </c>
      <c r="AK473">
        <v>1.5575000000000001</v>
      </c>
      <c r="AL473">
        <v>0.94869115000000004</v>
      </c>
      <c r="AM473">
        <v>1.2866495499999999</v>
      </c>
      <c r="AN473">
        <v>1218.5158022847099</v>
      </c>
      <c r="AO473" s="1">
        <v>1.18446120759757</v>
      </c>
      <c r="AP473">
        <v>2276.1702398177999</v>
      </c>
      <c r="AQ473" s="1">
        <v>3230.6817011627199</v>
      </c>
      <c r="AR473" s="1">
        <v>8815.0477542877998</v>
      </c>
      <c r="AS473" s="1">
        <v>920.75505330883504</v>
      </c>
      <c r="AT473" s="1">
        <v>486.47217978633103</v>
      </c>
      <c r="AU473">
        <v>15729.126928363499</v>
      </c>
      <c r="AV473" s="1">
        <v>7007.83904589952</v>
      </c>
      <c r="AW473" s="1">
        <v>0.40383732093000002</v>
      </c>
      <c r="AX473">
        <v>8171.9398569452997</v>
      </c>
      <c r="AY473" s="1">
        <v>0.417880501435</v>
      </c>
      <c r="AZ473">
        <v>1603.47405673094</v>
      </c>
      <c r="BA473">
        <v>8.284639362E-2</v>
      </c>
      <c r="BB473">
        <v>1707.95273184751</v>
      </c>
      <c r="BC473" s="1">
        <v>9.5435783999999996E-2</v>
      </c>
      <c r="BD473">
        <v>18491.2056914233</v>
      </c>
      <c r="BE473" s="1">
        <v>0.54412918666804799</v>
      </c>
      <c r="BF473">
        <v>0.23131113493771799</v>
      </c>
      <c r="BG473">
        <v>0.16705109368892601</v>
      </c>
      <c r="BH473">
        <v>3.8422511971770303E-2</v>
      </c>
      <c r="BI473">
        <v>1.9086072733537698E-2</v>
      </c>
    </row>
    <row r="474" spans="1:61" x14ac:dyDescent="0.35">
      <c r="A474" t="s">
        <v>1717</v>
      </c>
      <c r="B474" t="s">
        <v>1098</v>
      </c>
      <c r="C474">
        <v>27.35</v>
      </c>
      <c r="D474">
        <v>280.25704246407298</v>
      </c>
      <c r="E474">
        <v>7253.5963289499996</v>
      </c>
      <c r="F474">
        <v>9.1288978308224994E-2</v>
      </c>
      <c r="G474">
        <v>0.157332489778996</v>
      </c>
      <c r="H474">
        <v>2.4333407560709198E-3</v>
      </c>
      <c r="I474">
        <v>6.6633046519396097E-2</v>
      </c>
      <c r="J474">
        <v>0.61669406917579195</v>
      </c>
      <c r="K474">
        <v>6.6564013611746894E-2</v>
      </c>
      <c r="L474">
        <v>0.32011351324926202</v>
      </c>
      <c r="M474">
        <v>5.9414501335131598E-2</v>
      </c>
      <c r="N474">
        <v>0.143963699766608</v>
      </c>
      <c r="O474">
        <v>84414.276368032006</v>
      </c>
      <c r="P474" s="1">
        <v>0.17530761353590801</v>
      </c>
      <c r="Q474">
        <v>0.15935716623591001</v>
      </c>
      <c r="R474">
        <v>0.66533522022818203</v>
      </c>
      <c r="S474">
        <v>49.4345</v>
      </c>
      <c r="T474">
        <v>109357.147376547</v>
      </c>
      <c r="U474" s="1">
        <v>150.136060633748</v>
      </c>
      <c r="V474">
        <v>329312.68613698299</v>
      </c>
      <c r="W474" s="1">
        <v>0.77318226440109294</v>
      </c>
      <c r="X474">
        <v>0.19955148652725499</v>
      </c>
      <c r="Y474">
        <v>2.7266249071652201E-2</v>
      </c>
      <c r="Z474">
        <v>0.226817735598907</v>
      </c>
      <c r="AA474">
        <v>329.31268613698302</v>
      </c>
      <c r="AB474">
        <v>12635.1635825473</v>
      </c>
      <c r="AC474" s="1">
        <v>1121.208092051</v>
      </c>
      <c r="AD474">
        <v>269529.993005417</v>
      </c>
      <c r="AE474" s="1" t="e">
        <v>#N/A</v>
      </c>
      <c r="AF474">
        <v>55617.324999999997</v>
      </c>
      <c r="AG474" s="1">
        <v>107276.042890799</v>
      </c>
      <c r="AH474" s="1">
        <v>79.6614864495197</v>
      </c>
      <c r="AI474">
        <v>35.509224114934497</v>
      </c>
      <c r="AJ474">
        <v>45.645668224388402</v>
      </c>
      <c r="AK474">
        <v>2.3620000000000001</v>
      </c>
      <c r="AL474">
        <v>1.5229997500000001</v>
      </c>
      <c r="AM474">
        <v>1.8510165000000001</v>
      </c>
      <c r="AN474">
        <v>209.295297747615</v>
      </c>
      <c r="AO474" s="1">
        <v>0.82533447965743001</v>
      </c>
      <c r="AP474">
        <v>2058.7918095601899</v>
      </c>
      <c r="AQ474" s="1">
        <v>2906.9517099672698</v>
      </c>
      <c r="AR474" s="1">
        <v>9966.7172189714402</v>
      </c>
      <c r="AS474" s="1">
        <v>1316.7529919098299</v>
      </c>
      <c r="AT474">
        <v>532.35997691077398</v>
      </c>
      <c r="AU474">
        <v>16781.573707319501</v>
      </c>
      <c r="AV474" s="1">
        <v>3730.0278352560599</v>
      </c>
      <c r="AW474" s="1">
        <v>0.21912253340499999</v>
      </c>
      <c r="AX474">
        <v>11239.801419593399</v>
      </c>
      <c r="AY474" s="1">
        <v>0.63514855965000006</v>
      </c>
      <c r="AZ474">
        <v>1462.507193375</v>
      </c>
      <c r="BA474">
        <v>8.3912909899999999E-2</v>
      </c>
      <c r="BB474">
        <v>1086.3076672805901</v>
      </c>
      <c r="BC474" s="1">
        <v>6.1815997045000001E-2</v>
      </c>
      <c r="BD474">
        <v>17518.644115505002</v>
      </c>
      <c r="BE474" s="1">
        <v>0.591504498476214</v>
      </c>
      <c r="BF474">
        <v>0.234683649978942</v>
      </c>
      <c r="BG474">
        <v>0.12625350329872601</v>
      </c>
      <c r="BH474">
        <v>3.0046025168311001E-2</v>
      </c>
      <c r="BI474">
        <v>1.7512323077807802E-2</v>
      </c>
    </row>
    <row r="475" spans="1:61" x14ac:dyDescent="0.35">
      <c r="A475" t="s">
        <v>1718</v>
      </c>
      <c r="B475" t="s">
        <v>1099</v>
      </c>
      <c r="C475">
        <v>38.25</v>
      </c>
      <c r="D475">
        <v>70.465261781570504</v>
      </c>
      <c r="E475">
        <v>2396.0261046000001</v>
      </c>
      <c r="F475">
        <v>2.2025524369187598E-2</v>
      </c>
      <c r="G475">
        <v>4.7451428034550998E-2</v>
      </c>
      <c r="H475" t="e">
        <v>#N/A</v>
      </c>
      <c r="I475">
        <v>7.7646929598420095E-2</v>
      </c>
      <c r="J475">
        <v>0.79658831939209296</v>
      </c>
      <c r="K475">
        <v>5.9243028078551897E-2</v>
      </c>
      <c r="L475">
        <v>0.39932017127003</v>
      </c>
      <c r="M475">
        <v>3.2335952177586398E-2</v>
      </c>
      <c r="N475">
        <v>0.14704414051702799</v>
      </c>
      <c r="O475">
        <v>72833.360248374505</v>
      </c>
      <c r="P475" s="1">
        <v>0.17450613345850699</v>
      </c>
      <c r="Q475">
        <v>0.16237710208832701</v>
      </c>
      <c r="R475">
        <v>0.66311676445316603</v>
      </c>
      <c r="S475">
        <v>19.903500000000001</v>
      </c>
      <c r="T475">
        <v>94416.587521267502</v>
      </c>
      <c r="U475" s="1">
        <v>128.30422737888199</v>
      </c>
      <c r="V475">
        <v>271712.33788014197</v>
      </c>
      <c r="W475" s="1">
        <v>0.71934105982218</v>
      </c>
      <c r="X475">
        <v>0.206303959731401</v>
      </c>
      <c r="Y475">
        <v>7.4354980446418195E-2</v>
      </c>
      <c r="Z475">
        <v>0.28065894017782</v>
      </c>
      <c r="AA475">
        <v>271.712337880142</v>
      </c>
      <c r="AB475">
        <v>8685.6498226887597</v>
      </c>
      <c r="AC475" s="1">
        <v>764.81499368713105</v>
      </c>
      <c r="AD475">
        <v>216128.04999632499</v>
      </c>
      <c r="AE475" s="1" t="e">
        <v>#N/A</v>
      </c>
      <c r="AF475">
        <v>45616.275000000001</v>
      </c>
      <c r="AG475" s="1">
        <v>78450.069538694195</v>
      </c>
      <c r="AH475" s="1">
        <v>53.969978566533698</v>
      </c>
      <c r="AI475">
        <v>28.0796732970351</v>
      </c>
      <c r="AJ475">
        <v>37.394055577098598</v>
      </c>
      <c r="AK475">
        <v>1.7090000000000001</v>
      </c>
      <c r="AL475">
        <v>1.1924509999999999</v>
      </c>
      <c r="AM475">
        <v>1.50562515</v>
      </c>
      <c r="AN475">
        <v>175.488032850271</v>
      </c>
      <c r="AO475">
        <v>0.81498316452833897</v>
      </c>
      <c r="AP475">
        <v>1920.4993908603201</v>
      </c>
      <c r="AQ475" s="1">
        <v>2855.8637158393699</v>
      </c>
      <c r="AR475" s="1">
        <v>8460.9584658465901</v>
      </c>
      <c r="AS475" s="1">
        <v>995.84249323225004</v>
      </c>
      <c r="AT475">
        <v>478.27280132707</v>
      </c>
      <c r="AU475">
        <v>14711.4368671056</v>
      </c>
      <c r="AV475" s="1">
        <v>5041.0095148991604</v>
      </c>
      <c r="AW475" s="1">
        <v>0.31926032515500002</v>
      </c>
      <c r="AX475">
        <v>8088.5840414443101</v>
      </c>
      <c r="AY475" s="1">
        <v>0.50396450820500005</v>
      </c>
      <c r="AZ475">
        <v>1512.0104720827501</v>
      </c>
      <c r="BA475">
        <v>9.4210021305000002E-2</v>
      </c>
      <c r="BB475">
        <v>1306.2500648272</v>
      </c>
      <c r="BC475" s="1">
        <v>8.2565145335000006E-2</v>
      </c>
      <c r="BD475">
        <v>15947.8540932534</v>
      </c>
      <c r="BE475" s="1">
        <v>0.56564902949607798</v>
      </c>
      <c r="BF475">
        <v>0.22966040191925699</v>
      </c>
      <c r="BG475">
        <v>0.154004876337795</v>
      </c>
      <c r="BH475">
        <v>3.4644873072845403E-2</v>
      </c>
      <c r="BI475">
        <v>1.60408191740249E-2</v>
      </c>
    </row>
    <row r="476" spans="1:61" x14ac:dyDescent="0.35">
      <c r="A476" t="s">
        <v>1719</v>
      </c>
      <c r="B476" t="s">
        <v>1100</v>
      </c>
      <c r="C476">
        <v>21.85</v>
      </c>
      <c r="D476">
        <v>119.701251621194</v>
      </c>
      <c r="E476">
        <v>1806.8312436000001</v>
      </c>
      <c r="F476">
        <v>2.15555849081801E-2</v>
      </c>
      <c r="G476">
        <v>6.51106039016702E-2</v>
      </c>
      <c r="H476" t="e">
        <v>#N/A</v>
      </c>
      <c r="I476">
        <v>7.8357923277994804E-2</v>
      </c>
      <c r="J476">
        <v>0.77357946253689702</v>
      </c>
      <c r="K476">
        <v>6.6670348845891805E-2</v>
      </c>
      <c r="L476">
        <v>0.48853211341151997</v>
      </c>
      <c r="M476">
        <v>3.05873268714217E-2</v>
      </c>
      <c r="N476">
        <v>0.15709295581205701</v>
      </c>
      <c r="O476">
        <v>70881.980420801003</v>
      </c>
      <c r="P476" s="1">
        <v>0.19369048802418501</v>
      </c>
      <c r="Q476">
        <v>0.13454620946329901</v>
      </c>
      <c r="R476">
        <v>0.67176330251251604</v>
      </c>
      <c r="S476">
        <v>14.929</v>
      </c>
      <c r="T476">
        <v>92838.5905134645</v>
      </c>
      <c r="U476" s="1">
        <v>124.269990131368</v>
      </c>
      <c r="V476">
        <v>264746.68960871198</v>
      </c>
      <c r="W476" s="1">
        <v>0.71564824339057898</v>
      </c>
      <c r="X476">
        <v>0.23792196820231601</v>
      </c>
      <c r="Y476">
        <v>4.6429788407105002E-2</v>
      </c>
      <c r="Z476">
        <v>0.28435175660942102</v>
      </c>
      <c r="AA476">
        <v>264.74668960871202</v>
      </c>
      <c r="AB476">
        <v>9140.7100360496897</v>
      </c>
      <c r="AC476" s="1">
        <v>829.22818957412301</v>
      </c>
      <c r="AD476">
        <v>195942.32432546001</v>
      </c>
      <c r="AE476" s="1" t="e">
        <v>#N/A</v>
      </c>
      <c r="AF476">
        <v>42291.824999999997</v>
      </c>
      <c r="AG476" s="1">
        <v>67974.219872781294</v>
      </c>
      <c r="AH476" s="1">
        <v>59.483962533704201</v>
      </c>
      <c r="AI476">
        <v>30.552197478021998</v>
      </c>
      <c r="AJ476">
        <v>41.3544537545555</v>
      </c>
      <c r="AK476">
        <v>1.8674999999999999</v>
      </c>
      <c r="AL476">
        <v>1.0568807</v>
      </c>
      <c r="AM476">
        <v>1.5592972</v>
      </c>
      <c r="AN476">
        <v>87.284122054471595</v>
      </c>
      <c r="AO476" s="1">
        <v>0.98413313922852597</v>
      </c>
      <c r="AP476">
        <v>2062.21932310078</v>
      </c>
      <c r="AQ476" s="1">
        <v>2920.7581773428901</v>
      </c>
      <c r="AR476" s="1">
        <v>8770.2517819524292</v>
      </c>
      <c r="AS476" s="1">
        <v>1026.27999252312</v>
      </c>
      <c r="AT476">
        <v>443.53960703521699</v>
      </c>
      <c r="AU476">
        <v>15223.048881954401</v>
      </c>
      <c r="AV476" s="1">
        <v>5601.7705038193299</v>
      </c>
      <c r="AW476" s="1">
        <v>0.33850769008499998</v>
      </c>
      <c r="AX476">
        <v>8341.8759374170604</v>
      </c>
      <c r="AY476" s="1">
        <v>0.488791202865</v>
      </c>
      <c r="AZ476">
        <v>1303.74571202689</v>
      </c>
      <c r="BA476">
        <v>7.6010235214999999E-2</v>
      </c>
      <c r="BB476">
        <v>1607.1735165499299</v>
      </c>
      <c r="BC476" s="1">
        <v>9.6690871829999997E-2</v>
      </c>
      <c r="BD476">
        <v>16854.565669813201</v>
      </c>
      <c r="BE476" s="1">
        <v>0.54796751933659305</v>
      </c>
      <c r="BF476">
        <v>0.232135155047105</v>
      </c>
      <c r="BG476">
        <v>0.16796819814415301</v>
      </c>
      <c r="BH476">
        <v>3.1338610573546997E-2</v>
      </c>
      <c r="BI476">
        <v>2.05905168986018E-2</v>
      </c>
    </row>
    <row r="477" spans="1:61" x14ac:dyDescent="0.35">
      <c r="A477" t="s">
        <v>1720</v>
      </c>
      <c r="B477" t="s">
        <v>1101</v>
      </c>
      <c r="C477">
        <v>69.05</v>
      </c>
      <c r="D477">
        <v>25.498748117350299</v>
      </c>
      <c r="E477">
        <v>1469.3114656499999</v>
      </c>
      <c r="F477">
        <v>9.5072093754377494E-3</v>
      </c>
      <c r="G477">
        <v>9.9436397285252495E-3</v>
      </c>
      <c r="H477" t="e">
        <v>#N/A</v>
      </c>
      <c r="I477">
        <v>2.9748321080739899E-2</v>
      </c>
      <c r="J477">
        <v>0.91765234572522603</v>
      </c>
      <c r="K477">
        <v>3.9405865869597698E-2</v>
      </c>
      <c r="L477">
        <v>0.54732368334415005</v>
      </c>
      <c r="M477">
        <v>1.13091364631186E-2</v>
      </c>
      <c r="N477">
        <v>0.16834627383268699</v>
      </c>
      <c r="O477">
        <v>63927.714266089002</v>
      </c>
      <c r="P477" s="1">
        <v>0.19351616027876101</v>
      </c>
      <c r="Q477">
        <v>0.16371257960974001</v>
      </c>
      <c r="R477">
        <v>0.64277126011149899</v>
      </c>
      <c r="S477">
        <v>12.534000000000001</v>
      </c>
      <c r="T477">
        <v>87170.753675800501</v>
      </c>
      <c r="U477" s="1">
        <v>127.963791618953</v>
      </c>
      <c r="V477">
        <v>250218.06849694901</v>
      </c>
      <c r="W477" s="1">
        <v>0.79572769555734901</v>
      </c>
      <c r="X477">
        <v>0.13063007384780001</v>
      </c>
      <c r="Y477">
        <v>7.3642230594852101E-2</v>
      </c>
      <c r="Z477">
        <v>0.20427230444265199</v>
      </c>
      <c r="AA477">
        <v>250.218068496949</v>
      </c>
      <c r="AB477">
        <v>6207.18611911892</v>
      </c>
      <c r="AC477" s="1">
        <v>691.47570015053498</v>
      </c>
      <c r="AD477">
        <v>176102.67255859001</v>
      </c>
      <c r="AE477" s="1" t="e">
        <v>#N/A</v>
      </c>
      <c r="AF477">
        <v>38809.375</v>
      </c>
      <c r="AG477" s="1">
        <v>61590.6322013596</v>
      </c>
      <c r="AH477" s="1">
        <v>39.072984579101501</v>
      </c>
      <c r="AI477">
        <v>22.922949193900301</v>
      </c>
      <c r="AJ477">
        <v>26.434101262684798</v>
      </c>
      <c r="AK477">
        <v>1.7549999999999999</v>
      </c>
      <c r="AL477">
        <v>1.1014217500000001</v>
      </c>
      <c r="AM477">
        <v>1.4877667999999999</v>
      </c>
      <c r="AN477">
        <v>877.67022338354695</v>
      </c>
      <c r="AO477" s="1">
        <v>1.15640012143851</v>
      </c>
      <c r="AP477">
        <v>1958.2158368447299</v>
      </c>
      <c r="AQ477" s="1">
        <v>2959.4726445346801</v>
      </c>
      <c r="AR477" s="1">
        <v>8576.5063220365992</v>
      </c>
      <c r="AS477" s="1">
        <v>1024.9912545156201</v>
      </c>
      <c r="AT477">
        <v>442.25776957066103</v>
      </c>
      <c r="AU477">
        <v>14961.4438275023</v>
      </c>
      <c r="AV477" s="1">
        <v>7848.4144812955101</v>
      </c>
      <c r="AW477" s="1">
        <v>0.46088850126999997</v>
      </c>
      <c r="AX477">
        <v>5992.4077394578499</v>
      </c>
      <c r="AY477" s="1">
        <v>0.34460191275500002</v>
      </c>
      <c r="AZ477">
        <v>1184.7554899961401</v>
      </c>
      <c r="BA477">
        <v>6.8349586054999995E-2</v>
      </c>
      <c r="BB477">
        <v>2151.41298584178</v>
      </c>
      <c r="BC477" s="1">
        <v>0.12615999990000001</v>
      </c>
      <c r="BD477">
        <v>17176.9906965913</v>
      </c>
      <c r="BE477" s="1">
        <v>0.53143930120859795</v>
      </c>
      <c r="BF477">
        <v>0.24716248723268699</v>
      </c>
      <c r="BG477">
        <v>0.16288510188380201</v>
      </c>
      <c r="BH477">
        <v>3.5431041207592301E-2</v>
      </c>
      <c r="BI477">
        <v>2.3082068467320901E-2</v>
      </c>
    </row>
    <row r="478" spans="1:61" x14ac:dyDescent="0.35">
      <c r="A478" t="s">
        <v>1721</v>
      </c>
      <c r="B478" t="s">
        <v>1102</v>
      </c>
      <c r="C478">
        <v>45.2</v>
      </c>
      <c r="D478">
        <v>57.983100023256902</v>
      </c>
      <c r="E478">
        <v>2288.0731552500001</v>
      </c>
      <c r="F478">
        <v>8.44814159063801E-3</v>
      </c>
      <c r="G478">
        <v>4.1291192410304399E-2</v>
      </c>
      <c r="H478" t="e">
        <v>#N/A</v>
      </c>
      <c r="I478">
        <v>9.4061432861774097E-2</v>
      </c>
      <c r="J478">
        <v>0.78361253617201398</v>
      </c>
      <c r="K478">
        <v>7.2581876450130797E-2</v>
      </c>
      <c r="L478">
        <v>0.54198308875633905</v>
      </c>
      <c r="M478">
        <v>3.0308015328514799E-2</v>
      </c>
      <c r="N478">
        <v>0.17185299502628401</v>
      </c>
      <c r="O478">
        <v>68281.383602383503</v>
      </c>
      <c r="P478" s="1">
        <v>0.206571556735379</v>
      </c>
      <c r="Q478">
        <v>0.16200691983548601</v>
      </c>
      <c r="R478">
        <v>0.63142152342913505</v>
      </c>
      <c r="S478">
        <v>17.66</v>
      </c>
      <c r="T478">
        <v>92796.478968687996</v>
      </c>
      <c r="U478" s="1">
        <v>133.889689783591</v>
      </c>
      <c r="V478">
        <v>228824.907930088</v>
      </c>
      <c r="W478" s="1">
        <v>0.75573231042616396</v>
      </c>
      <c r="X478">
        <v>0.18696267605410799</v>
      </c>
      <c r="Y478">
        <v>5.7305013519727999E-2</v>
      </c>
      <c r="Z478">
        <v>0.24426768957383599</v>
      </c>
      <c r="AA478">
        <v>228.82490793008799</v>
      </c>
      <c r="AB478">
        <v>6376.0637429595099</v>
      </c>
      <c r="AC478" s="1">
        <v>652.98742511378498</v>
      </c>
      <c r="AD478">
        <v>168722.909622868</v>
      </c>
      <c r="AE478" s="1" t="e">
        <v>#N/A</v>
      </c>
      <c r="AF478">
        <v>39626.775000000001</v>
      </c>
      <c r="AG478" s="1">
        <v>63014.119407764003</v>
      </c>
      <c r="AH478" s="1">
        <v>47.482221698631101</v>
      </c>
      <c r="AI478">
        <v>25.420127581564401</v>
      </c>
      <c r="AJ478">
        <v>32.4372112183638</v>
      </c>
      <c r="AK478">
        <v>2.0950000000000002</v>
      </c>
      <c r="AL478">
        <v>1.2251246499999999</v>
      </c>
      <c r="AM478">
        <v>1.7998531499999999</v>
      </c>
      <c r="AN478">
        <v>575.46083715545899</v>
      </c>
      <c r="AO478" s="1">
        <v>1.0259685396214799</v>
      </c>
      <c r="AP478">
        <v>1844.73495552036</v>
      </c>
      <c r="AQ478" s="1">
        <v>2840.76680559442</v>
      </c>
      <c r="AR478" s="1">
        <v>8835.3854177361209</v>
      </c>
      <c r="AS478" s="1">
        <v>1032.3398669697499</v>
      </c>
      <c r="AT478" s="1">
        <v>482.07825779795502</v>
      </c>
      <c r="AU478">
        <v>15035.305303618599</v>
      </c>
      <c r="AV478" s="1">
        <v>7004.5789399089399</v>
      </c>
      <c r="AW478" s="1">
        <v>0.44272074407500001</v>
      </c>
      <c r="AX478">
        <v>6045.5893198765098</v>
      </c>
      <c r="AY478" s="1">
        <v>0.37388176647999999</v>
      </c>
      <c r="AZ478">
        <v>1147.1061341499501</v>
      </c>
      <c r="BA478">
        <v>7.1584388474999996E-2</v>
      </c>
      <c r="BB478">
        <v>1798.3347128243699</v>
      </c>
      <c r="BC478" s="1">
        <v>0.11181310097</v>
      </c>
      <c r="BD478">
        <v>15995.609106759801</v>
      </c>
      <c r="BE478" s="1">
        <v>0.55507336861761003</v>
      </c>
      <c r="BF478">
        <v>0.23139274892084899</v>
      </c>
      <c r="BG478">
        <v>0.164858134758987</v>
      </c>
      <c r="BH478">
        <v>3.34986758499538E-2</v>
      </c>
      <c r="BI478">
        <v>1.5177071852599901E-2</v>
      </c>
    </row>
    <row r="479" spans="1:61" x14ac:dyDescent="0.35">
      <c r="A479" t="s">
        <v>1722</v>
      </c>
      <c r="B479" t="s">
        <v>1103</v>
      </c>
      <c r="C479">
        <v>25</v>
      </c>
      <c r="D479">
        <v>231.47641536499299</v>
      </c>
      <c r="E479">
        <v>5651.5685390999997</v>
      </c>
      <c r="F479">
        <v>0.10059913798192099</v>
      </c>
      <c r="G479">
        <v>8.5273039468949499E-2</v>
      </c>
      <c r="H479">
        <v>2.4055940299345202E-3</v>
      </c>
      <c r="I479">
        <v>5.9791904801798801E-2</v>
      </c>
      <c r="J479">
        <v>0.69271081320079597</v>
      </c>
      <c r="K479">
        <v>6.0138831798603298E-2</v>
      </c>
      <c r="L479">
        <v>0.21302907890098899</v>
      </c>
      <c r="M479">
        <v>4.9852693701568897E-2</v>
      </c>
      <c r="N479">
        <v>0.135165103777588</v>
      </c>
      <c r="O479">
        <v>83490.465319006005</v>
      </c>
      <c r="P479" s="1">
        <v>0.15854529442374399</v>
      </c>
      <c r="Q479">
        <v>0.15559956618955101</v>
      </c>
      <c r="R479">
        <v>0.68585513938670395</v>
      </c>
      <c r="S479">
        <v>37.115000000000002</v>
      </c>
      <c r="T479">
        <v>110798.661556158</v>
      </c>
      <c r="U479" s="1">
        <v>151.341285982682</v>
      </c>
      <c r="V479">
        <v>367605.81364541</v>
      </c>
      <c r="W479" s="1">
        <v>0.77550492925087799</v>
      </c>
      <c r="X479">
        <v>0.196606942131375</v>
      </c>
      <c r="Y479">
        <v>2.7888128617747199E-2</v>
      </c>
      <c r="Z479">
        <v>0.22449507074912201</v>
      </c>
      <c r="AA479">
        <v>367.60581364541002</v>
      </c>
      <c r="AB479">
        <v>13353.0594274225</v>
      </c>
      <c r="AC479" s="1">
        <v>1105.97622</v>
      </c>
      <c r="AD479">
        <v>300323.64753890003</v>
      </c>
      <c r="AE479" s="1" t="e">
        <v>#N/A</v>
      </c>
      <c r="AF479">
        <v>62408.05</v>
      </c>
      <c r="AG479" s="1">
        <v>138026.849212106</v>
      </c>
      <c r="AH479" s="1">
        <v>74.022938270465204</v>
      </c>
      <c r="AI479">
        <v>33.907922248107297</v>
      </c>
      <c r="AJ479">
        <v>42.889611691779699</v>
      </c>
      <c r="AK479">
        <v>2.097</v>
      </c>
      <c r="AL479">
        <v>1.30704175</v>
      </c>
      <c r="AM479">
        <v>1.5801016999999999</v>
      </c>
      <c r="AN479">
        <v>96.245720410514295</v>
      </c>
      <c r="AO479" s="1">
        <v>0.65876439734704695</v>
      </c>
      <c r="AP479">
        <v>1971.89620678548</v>
      </c>
      <c r="AQ479" s="1">
        <v>2812.4159532736799</v>
      </c>
      <c r="AR479" s="1">
        <v>10039.697971510701</v>
      </c>
      <c r="AS479" s="1">
        <v>1279.4988929577601</v>
      </c>
      <c r="AT479">
        <v>507.83766199700801</v>
      </c>
      <c r="AU479">
        <v>16611.346686524601</v>
      </c>
      <c r="AV479" s="1">
        <v>3057.3675946814501</v>
      </c>
      <c r="AW479" s="1">
        <v>0.18254568770999999</v>
      </c>
      <c r="AX479">
        <v>11545.459941322801</v>
      </c>
      <c r="AY479" s="1">
        <v>0.66558544487500004</v>
      </c>
      <c r="AZ479">
        <v>1711.5215433989899</v>
      </c>
      <c r="BA479">
        <v>0.10086274694</v>
      </c>
      <c r="BB479">
        <v>871.667479303405</v>
      </c>
      <c r="BC479" s="1">
        <v>5.1006120469999999E-2</v>
      </c>
      <c r="BD479">
        <v>17186.0165587066</v>
      </c>
      <c r="BE479" s="1">
        <v>0.60766884556757705</v>
      </c>
      <c r="BF479">
        <v>0.227348847776289</v>
      </c>
      <c r="BG479">
        <v>0.120901634848895</v>
      </c>
      <c r="BH479">
        <v>2.7864727594092899E-2</v>
      </c>
      <c r="BI479">
        <v>1.62159442131453E-2</v>
      </c>
    </row>
    <row r="480" spans="1:61" x14ac:dyDescent="0.35">
      <c r="A480" t="s">
        <v>1723</v>
      </c>
      <c r="B480" t="s">
        <v>1104</v>
      </c>
      <c r="C480">
        <v>90.85</v>
      </c>
      <c r="D480">
        <v>8.6008846646747692</v>
      </c>
      <c r="E480">
        <v>740.79951849999998</v>
      </c>
      <c r="F480">
        <v>2.37136802801345E-2</v>
      </c>
      <c r="G480">
        <v>1.1102073580937699E-2</v>
      </c>
      <c r="H480" t="e">
        <v>#N/A</v>
      </c>
      <c r="I480">
        <v>3.1477574361141299E-2</v>
      </c>
      <c r="J480">
        <v>0.92636965096933599</v>
      </c>
      <c r="K480">
        <v>3.5298847373151601E-2</v>
      </c>
      <c r="L480">
        <v>0.52629095674725301</v>
      </c>
      <c r="M480">
        <v>1.6871947638235699E-2</v>
      </c>
      <c r="N480">
        <v>0.172453128846106</v>
      </c>
      <c r="O480">
        <v>61536.098562421001</v>
      </c>
      <c r="P480" s="1">
        <v>0.240063274489797</v>
      </c>
      <c r="Q480">
        <v>0.19633926279302999</v>
      </c>
      <c r="R480">
        <v>0.56359746271717304</v>
      </c>
      <c r="S480">
        <v>8.4734999999999996</v>
      </c>
      <c r="T480">
        <v>81949.468527428995</v>
      </c>
      <c r="U480" s="1">
        <v>93.139216582080493</v>
      </c>
      <c r="V480">
        <v>228063.65542208799</v>
      </c>
      <c r="W480" s="1">
        <v>0.822392227755812</v>
      </c>
      <c r="X480">
        <v>6.1868676159912497E-2</v>
      </c>
      <c r="Y480">
        <v>0.115739096084275</v>
      </c>
      <c r="Z480">
        <v>0.177607772244188</v>
      </c>
      <c r="AA480">
        <v>228.063655422088</v>
      </c>
      <c r="AB480">
        <v>5358.1146564835499</v>
      </c>
      <c r="AC480" s="1">
        <v>571.025619292795</v>
      </c>
      <c r="AD480">
        <v>177644.74394956601</v>
      </c>
      <c r="AE480" s="1" t="e">
        <v>#N/A</v>
      </c>
      <c r="AF480">
        <v>40225.9</v>
      </c>
      <c r="AG480" s="1">
        <v>62454.768907889404</v>
      </c>
      <c r="AH480" s="1">
        <v>34.266899671204598</v>
      </c>
      <c r="AI480">
        <v>21.2161678638365</v>
      </c>
      <c r="AJ480">
        <v>24.046204973901499</v>
      </c>
      <c r="AK480">
        <v>1.0024999999999999</v>
      </c>
      <c r="AL480">
        <v>0.79220984999999999</v>
      </c>
      <c r="AM480">
        <v>0.93558589999999997</v>
      </c>
      <c r="AN480">
        <v>1412.6848714295099</v>
      </c>
      <c r="AO480">
        <v>1.27875583542903</v>
      </c>
      <c r="AP480">
        <v>2455.8329464123099</v>
      </c>
      <c r="AQ480" s="1">
        <v>3706.8223523144902</v>
      </c>
      <c r="AR480" s="1">
        <v>8967.7562999148395</v>
      </c>
      <c r="AS480" s="1">
        <v>866.448188888191</v>
      </c>
      <c r="AT480" s="1">
        <v>584.75622745766896</v>
      </c>
      <c r="AU480">
        <v>16581.6160149875</v>
      </c>
      <c r="AV480" s="1">
        <v>9628.9680312924102</v>
      </c>
      <c r="AW480" s="1">
        <v>0.49747568971</v>
      </c>
      <c r="AX480">
        <v>6090.7939116933403</v>
      </c>
      <c r="AY480" s="1">
        <v>0.310184830405</v>
      </c>
      <c r="AZ480">
        <v>1573.1169485141399</v>
      </c>
      <c r="BA480">
        <v>8.0499825275000006E-2</v>
      </c>
      <c r="BB480">
        <v>2188.8720200119701</v>
      </c>
      <c r="BC480" s="1">
        <v>0.11183965462000001</v>
      </c>
      <c r="BD480">
        <v>19481.750911511899</v>
      </c>
      <c r="BE480" s="1">
        <v>0.53780889650971597</v>
      </c>
      <c r="BF480">
        <v>0.23400223889658001</v>
      </c>
      <c r="BG480">
        <v>0.16586307931310501</v>
      </c>
      <c r="BH480">
        <v>4.3605218775545899E-2</v>
      </c>
      <c r="BI480">
        <v>1.8720566505054201E-2</v>
      </c>
    </row>
    <row r="481" spans="1:61" x14ac:dyDescent="0.35">
      <c r="A481" t="s">
        <v>1724</v>
      </c>
      <c r="B481" t="s">
        <v>1105</v>
      </c>
      <c r="C481">
        <v>21</v>
      </c>
      <c r="D481">
        <v>292.80353298350201</v>
      </c>
      <c r="E481">
        <v>4192.9753753000005</v>
      </c>
      <c r="F481">
        <v>6.3384750560706707E-2</v>
      </c>
      <c r="G481">
        <v>0.27183779632934901</v>
      </c>
      <c r="H481">
        <v>2.2962629321753802E-3</v>
      </c>
      <c r="I481">
        <v>9.8189985910421398E-2</v>
      </c>
      <c r="J481">
        <v>0.485168223479645</v>
      </c>
      <c r="K481">
        <v>8.0059377747822E-2</v>
      </c>
      <c r="L481">
        <v>0.59704726922461504</v>
      </c>
      <c r="M481">
        <v>8.1319513126157095E-2</v>
      </c>
      <c r="N481">
        <v>0.17105429293530899</v>
      </c>
      <c r="O481">
        <v>77051.322423868507</v>
      </c>
      <c r="P481" s="1">
        <v>0.22292637222335199</v>
      </c>
      <c r="Q481">
        <v>0.16113089151080101</v>
      </c>
      <c r="R481">
        <v>0.61594273626584595</v>
      </c>
      <c r="S481">
        <v>35.666499999999999</v>
      </c>
      <c r="T481">
        <v>99851.576555138497</v>
      </c>
      <c r="U481" s="1">
        <v>117.35860050619399</v>
      </c>
      <c r="V481">
        <v>289862.700823889</v>
      </c>
      <c r="W481" s="1">
        <v>0.75881803044311502</v>
      </c>
      <c r="X481">
        <v>0.20425474983063399</v>
      </c>
      <c r="Y481">
        <v>3.6927219726251098E-2</v>
      </c>
      <c r="Z481">
        <v>0.24118196955688501</v>
      </c>
      <c r="AA481">
        <v>289.86270082388899</v>
      </c>
      <c r="AB481">
        <v>11730.3301906123</v>
      </c>
      <c r="AC481" s="1">
        <v>1115.5383395799499</v>
      </c>
      <c r="AD481">
        <v>213252.116156167</v>
      </c>
      <c r="AE481" s="1" t="e">
        <v>#N/A</v>
      </c>
      <c r="AF481">
        <v>44706.65</v>
      </c>
      <c r="AG481" s="1">
        <v>80923.196845331797</v>
      </c>
      <c r="AH481" s="1">
        <v>82.085603563899895</v>
      </c>
      <c r="AI481">
        <v>37.216106047252097</v>
      </c>
      <c r="AJ481">
        <v>47.827341608317397</v>
      </c>
      <c r="AK481">
        <v>1.8705000000000001</v>
      </c>
      <c r="AL481">
        <v>1.3061924499999999</v>
      </c>
      <c r="AM481">
        <v>1.5956315000000001</v>
      </c>
      <c r="AN481">
        <v>148.34511915857601</v>
      </c>
      <c r="AO481">
        <v>1.02665724376984</v>
      </c>
      <c r="AP481">
        <v>2355.51470724725</v>
      </c>
      <c r="AQ481" s="1">
        <v>3121.0623565118199</v>
      </c>
      <c r="AR481" s="1">
        <v>10246.9869995842</v>
      </c>
      <c r="AS481" s="1">
        <v>1294.5271069494499</v>
      </c>
      <c r="AT481">
        <v>684.57943738888503</v>
      </c>
      <c r="AU481">
        <v>17702.670607681601</v>
      </c>
      <c r="AV481" s="1">
        <v>5301.2419975205903</v>
      </c>
      <c r="AW481" s="1">
        <v>0.28662624320500002</v>
      </c>
      <c r="AX481">
        <v>10325.053227316501</v>
      </c>
      <c r="AY481" s="1">
        <v>0.52665137124500006</v>
      </c>
      <c r="AZ481">
        <v>1651.5818517084599</v>
      </c>
      <c r="BA481">
        <v>8.6821249434999997E-2</v>
      </c>
      <c r="BB481">
        <v>1877.10389125451</v>
      </c>
      <c r="BC481" s="1">
        <v>9.9901136114999997E-2</v>
      </c>
      <c r="BD481">
        <v>19154.980967799998</v>
      </c>
      <c r="BE481" s="1">
        <v>0.57723862376109802</v>
      </c>
      <c r="BF481">
        <v>0.21663679899334401</v>
      </c>
      <c r="BG481">
        <v>0.159672196949841</v>
      </c>
      <c r="BH481">
        <v>3.12128246678747E-2</v>
      </c>
      <c r="BI481">
        <v>1.5239555627842599E-2</v>
      </c>
    </row>
    <row r="482" spans="1:61" x14ac:dyDescent="0.35">
      <c r="A482" t="s">
        <v>1725</v>
      </c>
      <c r="B482" t="s">
        <v>1106</v>
      </c>
      <c r="C482">
        <v>31.75</v>
      </c>
      <c r="D482">
        <v>74.574254514702801</v>
      </c>
      <c r="E482">
        <v>1417.3895981999999</v>
      </c>
      <c r="F482">
        <v>6.8812303371136897E-3</v>
      </c>
      <c r="G482">
        <v>3.9934400012604197E-2</v>
      </c>
      <c r="H482" t="e">
        <v>#N/A</v>
      </c>
      <c r="I482">
        <v>3.4261247294692203E-2</v>
      </c>
      <c r="J482">
        <v>0.84301021592585401</v>
      </c>
      <c r="K482">
        <v>8.1268368065004801E-2</v>
      </c>
      <c r="L482">
        <v>0.88807309075353602</v>
      </c>
      <c r="M482">
        <v>2.0678588577053E-2</v>
      </c>
      <c r="N482">
        <v>0.19692002028451799</v>
      </c>
      <c r="O482">
        <v>63319.269960279998</v>
      </c>
      <c r="P482" s="1">
        <v>0.23733841380548801</v>
      </c>
      <c r="Q482">
        <v>0.17415481477525099</v>
      </c>
      <c r="R482">
        <v>0.58850677141926</v>
      </c>
      <c r="S482">
        <v>15.262</v>
      </c>
      <c r="T482">
        <v>84033.856779701993</v>
      </c>
      <c r="U482" s="1">
        <v>93.969445509593498</v>
      </c>
      <c r="V482">
        <v>177911.510752695</v>
      </c>
      <c r="W482" s="1">
        <v>0.67324067977458901</v>
      </c>
      <c r="X482">
        <v>0.188789051186772</v>
      </c>
      <c r="Y482">
        <v>0.13797026903863899</v>
      </c>
      <c r="Z482">
        <v>0.32675932022541099</v>
      </c>
      <c r="AA482">
        <v>177.91151075269499</v>
      </c>
      <c r="AB482">
        <v>4657.5756029986496</v>
      </c>
      <c r="AC482" s="1">
        <v>491.772575009109</v>
      </c>
      <c r="AD482">
        <v>127523.355693128</v>
      </c>
      <c r="AE482" s="1" t="e">
        <v>#N/A</v>
      </c>
      <c r="AF482">
        <v>34799.775000000001</v>
      </c>
      <c r="AG482" s="1">
        <v>53188.134039160897</v>
      </c>
      <c r="AH482" s="1">
        <v>39.799110112972599</v>
      </c>
      <c r="AI482">
        <v>22.757796265797701</v>
      </c>
      <c r="AJ482">
        <v>27.522447063471301</v>
      </c>
      <c r="AK482">
        <v>2.0865</v>
      </c>
      <c r="AL482">
        <v>1.4569262000000001</v>
      </c>
      <c r="AM482">
        <v>1.8204611500000001</v>
      </c>
      <c r="AN482">
        <v>166.48891247283899</v>
      </c>
      <c r="AO482" s="1">
        <v>0.83437327680567597</v>
      </c>
      <c r="AP482">
        <v>2300.0338162440198</v>
      </c>
      <c r="AQ482" s="1">
        <v>3452.0546280333301</v>
      </c>
      <c r="AR482" s="1">
        <v>9870.4020243091509</v>
      </c>
      <c r="AS482" s="1">
        <v>1116.6262631807101</v>
      </c>
      <c r="AT482">
        <v>516.65397748263695</v>
      </c>
      <c r="AU482">
        <v>17255.7707092499</v>
      </c>
      <c r="AV482" s="1">
        <v>10071.736844224301</v>
      </c>
      <c r="AW482" s="1">
        <v>0.54471642258499997</v>
      </c>
      <c r="AX482">
        <v>4184.5080106366504</v>
      </c>
      <c r="AY482" s="1">
        <v>0.22964058606000001</v>
      </c>
      <c r="AZ482">
        <v>992.80105665564997</v>
      </c>
      <c r="BA482">
        <v>5.2754570134999998E-2</v>
      </c>
      <c r="BB482">
        <v>3218.5499577311498</v>
      </c>
      <c r="BC482" s="1">
        <v>0.172888421215</v>
      </c>
      <c r="BD482">
        <v>18467.5958692477</v>
      </c>
      <c r="BE482" s="1">
        <v>0.53182030205709696</v>
      </c>
      <c r="BF482">
        <v>0.253483699983508</v>
      </c>
      <c r="BG482">
        <v>0.15996723599215301</v>
      </c>
      <c r="BH482">
        <v>3.8715524269067901E-2</v>
      </c>
      <c r="BI482">
        <v>1.6013237698174899E-2</v>
      </c>
    </row>
    <row r="483" spans="1:61" x14ac:dyDescent="0.35">
      <c r="A483" t="s">
        <v>1726</v>
      </c>
      <c r="B483" t="s">
        <v>1107</v>
      </c>
      <c r="C483">
        <v>103.4</v>
      </c>
      <c r="D483">
        <v>12.849437910242999</v>
      </c>
      <c r="E483">
        <v>1272.96909185</v>
      </c>
      <c r="F483">
        <v>1.1399456245079801E-2</v>
      </c>
      <c r="G483">
        <v>9.0229793015758897E-3</v>
      </c>
      <c r="H483" t="e">
        <v>#N/A</v>
      </c>
      <c r="I483">
        <v>2.5675733247060101E-2</v>
      </c>
      <c r="J483">
        <v>0.93988409455243604</v>
      </c>
      <c r="K483">
        <v>2.9901004904580499E-2</v>
      </c>
      <c r="L483">
        <v>0.317094077977852</v>
      </c>
      <c r="M483">
        <v>9.9217296155055396E-3</v>
      </c>
      <c r="N483">
        <v>0.131109340215248</v>
      </c>
      <c r="O483">
        <v>64285.984528552501</v>
      </c>
      <c r="P483" s="1">
        <v>0.19995753026549801</v>
      </c>
      <c r="Q483">
        <v>0.16276884856461499</v>
      </c>
      <c r="R483">
        <v>0.63727362116988795</v>
      </c>
      <c r="S483">
        <v>11.175000000000001</v>
      </c>
      <c r="T483">
        <v>84890.559447327003</v>
      </c>
      <c r="U483" s="1">
        <v>118.70191461224999</v>
      </c>
      <c r="V483">
        <v>291432.357437703</v>
      </c>
      <c r="W483" s="1">
        <v>0.82757211421059096</v>
      </c>
      <c r="X483">
        <v>5.7512937296591897E-2</v>
      </c>
      <c r="Y483">
        <v>0.114914948492817</v>
      </c>
      <c r="Z483">
        <v>0.17242788578940901</v>
      </c>
      <c r="AA483">
        <v>291.43235743770299</v>
      </c>
      <c r="AB483">
        <v>6972.5529372063502</v>
      </c>
      <c r="AC483" s="1">
        <v>641.35322292276203</v>
      </c>
      <c r="AD483">
        <v>224952.551585446</v>
      </c>
      <c r="AE483" s="1" t="e">
        <v>#N/A</v>
      </c>
      <c r="AF483">
        <v>46121.625</v>
      </c>
      <c r="AG483" s="1">
        <v>78437.262998092396</v>
      </c>
      <c r="AH483" s="1">
        <v>33.0817900311893</v>
      </c>
      <c r="AI483">
        <v>21.208704500141799</v>
      </c>
      <c r="AJ483">
        <v>22.4357875199895</v>
      </c>
      <c r="AK483">
        <v>2.0714999999999999</v>
      </c>
      <c r="AL483">
        <v>1.1810166499999999</v>
      </c>
      <c r="AM483">
        <v>1.5758526500000001</v>
      </c>
      <c r="AN483">
        <v>1622.02443757224</v>
      </c>
      <c r="AO483" s="1">
        <v>1.1116609170979901</v>
      </c>
      <c r="AP483">
        <v>1996.55356522125</v>
      </c>
      <c r="AQ483" s="1">
        <v>3013.8502949265298</v>
      </c>
      <c r="AR483" s="1">
        <v>8058.16793245385</v>
      </c>
      <c r="AS483" s="1">
        <v>788.43427706886405</v>
      </c>
      <c r="AT483" s="1">
        <v>422.98829969751802</v>
      </c>
      <c r="AU483">
        <v>14279.994369368</v>
      </c>
      <c r="AV483" s="1">
        <v>6877.9159579930101</v>
      </c>
      <c r="AW483" s="1">
        <v>0.42963290785500002</v>
      </c>
      <c r="AX483">
        <v>7034.2878745144099</v>
      </c>
      <c r="AY483" s="1">
        <v>0.42226235865</v>
      </c>
      <c r="AZ483">
        <v>1343.07191060575</v>
      </c>
      <c r="BA483">
        <v>8.1999690269999995E-2</v>
      </c>
      <c r="BB483">
        <v>1069.6915064703101</v>
      </c>
      <c r="BC483" s="1">
        <v>6.6105043220000007E-2</v>
      </c>
      <c r="BD483">
        <v>16324.9672495835</v>
      </c>
      <c r="BE483" s="1">
        <v>0.53768084363740598</v>
      </c>
      <c r="BF483">
        <v>0.23491879145198499</v>
      </c>
      <c r="BG483">
        <v>0.15510885107841799</v>
      </c>
      <c r="BH483">
        <v>4.1835166064719001E-2</v>
      </c>
      <c r="BI483">
        <v>3.0456347767471598E-2</v>
      </c>
    </row>
    <row r="484" spans="1:61" x14ac:dyDescent="0.35">
      <c r="A484" t="s">
        <v>1727</v>
      </c>
      <c r="B484" t="s">
        <v>1108</v>
      </c>
      <c r="C484">
        <v>36.049999999999997</v>
      </c>
      <c r="D484">
        <v>240.635545332379</v>
      </c>
      <c r="E484">
        <v>8281.2853449499999</v>
      </c>
      <c r="F484">
        <v>4.4640479913246198E-2</v>
      </c>
      <c r="G484">
        <v>0.23827525334399999</v>
      </c>
      <c r="H484">
        <v>2.0070058280474501E-3</v>
      </c>
      <c r="I484">
        <v>0.109252813792115</v>
      </c>
      <c r="J484">
        <v>0.51499347712510501</v>
      </c>
      <c r="K484">
        <v>9.1399368644552906E-2</v>
      </c>
      <c r="L484">
        <v>0.63660695961913005</v>
      </c>
      <c r="M484">
        <v>7.2398299105514097E-2</v>
      </c>
      <c r="N484">
        <v>0.18278466110955799</v>
      </c>
      <c r="O484">
        <v>74638.289516387493</v>
      </c>
      <c r="P484" s="1">
        <v>0.218858239308344</v>
      </c>
      <c r="Q484">
        <v>0.179286503028982</v>
      </c>
      <c r="R484">
        <v>0.601855257662674</v>
      </c>
      <c r="S484">
        <v>69.892499999999998</v>
      </c>
      <c r="T484">
        <v>104109.181241827</v>
      </c>
      <c r="U484" s="1">
        <v>143.98102040303999</v>
      </c>
      <c r="V484">
        <v>249723.69941939501</v>
      </c>
      <c r="W484" s="1">
        <v>0.73009613811025897</v>
      </c>
      <c r="X484">
        <v>0.21617687326306501</v>
      </c>
      <c r="Y484">
        <v>5.3726988626676297E-2</v>
      </c>
      <c r="Z484">
        <v>0.26990386188974202</v>
      </c>
      <c r="AA484">
        <v>249.72369941939499</v>
      </c>
      <c r="AB484">
        <v>8572.1588994699705</v>
      </c>
      <c r="AC484" s="1">
        <v>826.10103221054396</v>
      </c>
      <c r="AD484">
        <v>169287.33943307499</v>
      </c>
      <c r="AE484" s="1" t="e">
        <v>#N/A</v>
      </c>
      <c r="AF484">
        <v>41314.625</v>
      </c>
      <c r="AG484" s="1">
        <v>66580.983136978597</v>
      </c>
      <c r="AH484" s="1">
        <v>60.433488048871702</v>
      </c>
      <c r="AI484">
        <v>30.989716264499801</v>
      </c>
      <c r="AJ484">
        <v>40.036969966858003</v>
      </c>
      <c r="AK484">
        <v>1.8919999999999999</v>
      </c>
      <c r="AL484">
        <v>1.32780075</v>
      </c>
      <c r="AM484">
        <v>1.63276165</v>
      </c>
      <c r="AN484">
        <v>164.411687211181</v>
      </c>
      <c r="AO484" s="1">
        <v>1.0076742748541601</v>
      </c>
      <c r="AP484">
        <v>2017.3762211114499</v>
      </c>
      <c r="AQ484" s="1">
        <v>3067.0015724592399</v>
      </c>
      <c r="AR484" s="1">
        <v>9044.2884950707703</v>
      </c>
      <c r="AS484" s="1">
        <v>1239.18635663538</v>
      </c>
      <c r="AT484">
        <v>558.11791098713798</v>
      </c>
      <c r="AU484">
        <v>15925.970556263999</v>
      </c>
      <c r="AV484" s="1">
        <v>6241.5696310173398</v>
      </c>
      <c r="AW484" s="1">
        <v>0.36307957905999999</v>
      </c>
      <c r="AX484">
        <v>7452.18365646858</v>
      </c>
      <c r="AY484" s="1">
        <v>0.42996710925499998</v>
      </c>
      <c r="AZ484">
        <v>1413.7430944883399</v>
      </c>
      <c r="BA484">
        <v>8.1350686719999996E-2</v>
      </c>
      <c r="BB484">
        <v>2272.7506775523302</v>
      </c>
      <c r="BC484" s="1">
        <v>0.12560262498499999</v>
      </c>
      <c r="BD484">
        <v>17380.247059526599</v>
      </c>
      <c r="BE484" s="1">
        <v>0.57500370924225597</v>
      </c>
      <c r="BF484">
        <v>0.22472652287115299</v>
      </c>
      <c r="BG484">
        <v>0.15496734775632101</v>
      </c>
      <c r="BH484">
        <v>2.8805497120374501E-2</v>
      </c>
      <c r="BI484">
        <v>1.6496923009895401E-2</v>
      </c>
    </row>
    <row r="485" spans="1:61" x14ac:dyDescent="0.35">
      <c r="A485" t="s">
        <v>1728</v>
      </c>
      <c r="B485" t="s">
        <v>1109</v>
      </c>
      <c r="C485">
        <v>123.7</v>
      </c>
      <c r="D485">
        <v>12.7960815824253</v>
      </c>
      <c r="E485">
        <v>1420.9083968499999</v>
      </c>
      <c r="F485">
        <v>6.8066642765700399E-3</v>
      </c>
      <c r="G485">
        <v>9.4920288846104903E-3</v>
      </c>
      <c r="H485" t="e">
        <v>#N/A</v>
      </c>
      <c r="I485">
        <v>2.1995770304445401E-2</v>
      </c>
      <c r="J485">
        <v>0.93812052495618004</v>
      </c>
      <c r="K485">
        <v>2.9585541854195901E-2</v>
      </c>
      <c r="L485">
        <v>0.46827345251542002</v>
      </c>
      <c r="M485">
        <v>8.8686456622875005E-3</v>
      </c>
      <c r="N485">
        <v>0.16795204293430499</v>
      </c>
      <c r="O485">
        <v>62235.032254559002</v>
      </c>
      <c r="P485" s="1">
        <v>0.19481519811947401</v>
      </c>
      <c r="Q485">
        <v>0.17670115560340599</v>
      </c>
      <c r="R485">
        <v>0.62848364627712106</v>
      </c>
      <c r="S485">
        <v>13.071</v>
      </c>
      <c r="T485">
        <v>82293.966616543505</v>
      </c>
      <c r="U485" s="1">
        <v>114.029787775736</v>
      </c>
      <c r="V485">
        <v>269068.10473237198</v>
      </c>
      <c r="W485" s="1">
        <v>0.77475713486485098</v>
      </c>
      <c r="X485">
        <v>7.7747089475601106E-2</v>
      </c>
      <c r="Y485">
        <v>0.147495775659548</v>
      </c>
      <c r="Z485">
        <v>0.22524286513514899</v>
      </c>
      <c r="AA485">
        <v>269.06810473237198</v>
      </c>
      <c r="AB485">
        <v>7090.2378839611101</v>
      </c>
      <c r="AC485" s="1">
        <v>610.59935213651397</v>
      </c>
      <c r="AD485">
        <v>201729.16248632301</v>
      </c>
      <c r="AE485" s="1" t="e">
        <v>#N/A</v>
      </c>
      <c r="AF485">
        <v>41925.050000000003</v>
      </c>
      <c r="AG485" s="1">
        <v>68553.124660517598</v>
      </c>
      <c r="AH485" s="1">
        <v>33.173234058788502</v>
      </c>
      <c r="AI485">
        <v>21.416208686605099</v>
      </c>
      <c r="AJ485">
        <v>23.112912751524998</v>
      </c>
      <c r="AK485">
        <v>1.7424999999999999</v>
      </c>
      <c r="AL485">
        <v>0.99145885</v>
      </c>
      <c r="AM485">
        <v>1.3533698000000001</v>
      </c>
      <c r="AN485">
        <v>1093.4383567806799</v>
      </c>
      <c r="AO485" s="1">
        <v>1.0415753527465901</v>
      </c>
      <c r="AP485">
        <v>1933.4095911787799</v>
      </c>
      <c r="AQ485" s="1">
        <v>3101.2454251791</v>
      </c>
      <c r="AR485" s="1">
        <v>8458.2847030808098</v>
      </c>
      <c r="AS485" s="1">
        <v>953.81062037513902</v>
      </c>
      <c r="AT485">
        <v>364.30984465207803</v>
      </c>
      <c r="AU485">
        <v>14811.0601844659</v>
      </c>
      <c r="AV485" s="1">
        <v>7449.63651472116</v>
      </c>
      <c r="AW485" s="1">
        <v>0.45038340932999998</v>
      </c>
      <c r="AX485">
        <v>6340.0403001940704</v>
      </c>
      <c r="AY485" s="1">
        <v>0.374052431425</v>
      </c>
      <c r="AZ485">
        <v>1140.74723745745</v>
      </c>
      <c r="BA485">
        <v>6.8488354739999993E-2</v>
      </c>
      <c r="BB485">
        <v>1825.9545720236199</v>
      </c>
      <c r="BC485" s="1">
        <v>0.10707580451</v>
      </c>
      <c r="BD485">
        <v>16756.3786243963</v>
      </c>
      <c r="BE485" s="1">
        <v>0.54680224434426705</v>
      </c>
      <c r="BF485">
        <v>0.247828053303947</v>
      </c>
      <c r="BG485">
        <v>0.145468291312634</v>
      </c>
      <c r="BH485">
        <v>4.1423771833697901E-2</v>
      </c>
      <c r="BI485">
        <v>1.8477639205454199E-2</v>
      </c>
    </row>
    <row r="486" spans="1:61" x14ac:dyDescent="0.35">
      <c r="A486" t="s">
        <v>1729</v>
      </c>
      <c r="B486" t="s">
        <v>1110</v>
      </c>
      <c r="C486">
        <v>96.85</v>
      </c>
      <c r="D486">
        <v>12.2827727950019</v>
      </c>
      <c r="E486">
        <v>1104.80895315</v>
      </c>
      <c r="F486" t="e">
        <v>#N/A</v>
      </c>
      <c r="G486">
        <v>7.75494961798879E-3</v>
      </c>
      <c r="H486" t="e">
        <v>#N/A</v>
      </c>
      <c r="I486">
        <v>2.2902272537360401E-2</v>
      </c>
      <c r="J486">
        <v>0.94659247510808797</v>
      </c>
      <c r="K486">
        <v>2.3969798907425802E-2</v>
      </c>
      <c r="L486">
        <v>0.43927700891750998</v>
      </c>
      <c r="M486">
        <v>8.0155842232291399E-2</v>
      </c>
      <c r="N486">
        <v>0.15527761621928801</v>
      </c>
      <c r="O486">
        <v>63236.748830580502</v>
      </c>
      <c r="P486" s="1">
        <v>0.18692077363416401</v>
      </c>
      <c r="Q486">
        <v>0.16594046814666899</v>
      </c>
      <c r="R486">
        <v>0.647138758219167</v>
      </c>
      <c r="S486">
        <v>10.4785</v>
      </c>
      <c r="T486">
        <v>83851.421689755502</v>
      </c>
      <c r="U486" s="1">
        <v>108.808585060089</v>
      </c>
      <c r="V486">
        <v>272789.66047010501</v>
      </c>
      <c r="W486" s="1">
        <v>0.81954742666084801</v>
      </c>
      <c r="X486">
        <v>7.5563112094171297E-2</v>
      </c>
      <c r="Y486">
        <v>0.104889461244981</v>
      </c>
      <c r="Z486">
        <v>0.18045257333915199</v>
      </c>
      <c r="AA486">
        <v>272.78966047010499</v>
      </c>
      <c r="AB486">
        <v>6353.9283819319899</v>
      </c>
      <c r="AC486" s="1">
        <v>640.65452015430105</v>
      </c>
      <c r="AD486">
        <v>200432.294235187</v>
      </c>
      <c r="AE486" s="1" t="e">
        <v>#N/A</v>
      </c>
      <c r="AF486">
        <v>39743.175000000003</v>
      </c>
      <c r="AG486" s="1">
        <v>65710.136012019502</v>
      </c>
      <c r="AH486" s="1">
        <v>33.4522456844225</v>
      </c>
      <c r="AI486">
        <v>22.02917846147</v>
      </c>
      <c r="AJ486">
        <v>22.957179086285201</v>
      </c>
      <c r="AK486">
        <v>1.5349999999999999</v>
      </c>
      <c r="AL486">
        <v>0.82423809999999997</v>
      </c>
      <c r="AM486">
        <v>1.1622208999999999</v>
      </c>
      <c r="AN486">
        <v>1222.5619502035099</v>
      </c>
      <c r="AO486" s="1">
        <v>1.2618469968491299</v>
      </c>
      <c r="AP486">
        <v>2033.65043840929</v>
      </c>
      <c r="AQ486" s="1">
        <v>3466.6624625434001</v>
      </c>
      <c r="AR486" s="1">
        <v>8749.86087373177</v>
      </c>
      <c r="AS486" s="1">
        <v>1011.93679912785</v>
      </c>
      <c r="AT486">
        <v>534.80270594077194</v>
      </c>
      <c r="AU486">
        <v>15796.9132797531</v>
      </c>
      <c r="AV486" s="1">
        <v>8157.76648971136</v>
      </c>
      <c r="AW486" s="1">
        <v>0.458486007345</v>
      </c>
      <c r="AX486">
        <v>6496.9451777824397</v>
      </c>
      <c r="AY486" s="1">
        <v>0.35969311204499999</v>
      </c>
      <c r="AZ486">
        <v>1300.3792134882201</v>
      </c>
      <c r="BA486">
        <v>7.1971412035000001E-2</v>
      </c>
      <c r="BB486">
        <v>1982.5247621825199</v>
      </c>
      <c r="BC486" s="1">
        <v>0.10984946857</v>
      </c>
      <c r="BD486">
        <v>17937.615643164499</v>
      </c>
      <c r="BE486" s="1">
        <v>0.54137190119720502</v>
      </c>
      <c r="BF486">
        <v>0.24524023183114799</v>
      </c>
      <c r="BG486">
        <v>0.15303424685230399</v>
      </c>
      <c r="BH486">
        <v>3.8593113386869798E-2</v>
      </c>
      <c r="BI486">
        <v>2.1760506732473098E-2</v>
      </c>
    </row>
    <row r="487" spans="1:61" x14ac:dyDescent="0.35">
      <c r="A487" t="s">
        <v>1730</v>
      </c>
      <c r="B487" t="s">
        <v>1111</v>
      </c>
      <c r="C487">
        <v>102.85</v>
      </c>
      <c r="D487">
        <v>7.9624777099399902</v>
      </c>
      <c r="E487">
        <v>750.54978849999998</v>
      </c>
      <c r="F487">
        <v>2.37136802801345E-2</v>
      </c>
      <c r="G487" t="e">
        <v>#N/A</v>
      </c>
      <c r="H487" t="e">
        <v>#N/A</v>
      </c>
      <c r="I487">
        <v>2.9996856532227601E-2</v>
      </c>
      <c r="J487">
        <v>0.93966653153579904</v>
      </c>
      <c r="K487">
        <v>2.6214723635407E-2</v>
      </c>
      <c r="L487">
        <v>0.377079125900593</v>
      </c>
      <c r="M487">
        <v>2.2399519500295E-2</v>
      </c>
      <c r="N487">
        <v>0.15236297500648099</v>
      </c>
      <c r="O487">
        <v>61961.648201835502</v>
      </c>
      <c r="P487" s="1">
        <v>0.20906326110578299</v>
      </c>
      <c r="Q487">
        <v>0.166248221122826</v>
      </c>
      <c r="R487">
        <v>0.62468851777139001</v>
      </c>
      <c r="S487">
        <v>8.5210000000000008</v>
      </c>
      <c r="T487">
        <v>77564.646046132999</v>
      </c>
      <c r="U487" s="1">
        <v>91.657773918050495</v>
      </c>
      <c r="V487">
        <v>291820.41318265902</v>
      </c>
      <c r="W487" s="1">
        <v>0.78981035238350294</v>
      </c>
      <c r="X487">
        <v>4.05230006783492E-2</v>
      </c>
      <c r="Y487">
        <v>0.16966664693814701</v>
      </c>
      <c r="Z487">
        <v>0.210189647616497</v>
      </c>
      <c r="AA487">
        <v>291.82041318265902</v>
      </c>
      <c r="AB487">
        <v>7649.0853784821402</v>
      </c>
      <c r="AC487" s="1">
        <v>605.79819393010496</v>
      </c>
      <c r="AD487">
        <v>224555.091897693</v>
      </c>
      <c r="AE487" s="1" t="e">
        <v>#N/A</v>
      </c>
      <c r="AF487">
        <v>42727.75</v>
      </c>
      <c r="AG487" s="1">
        <v>70008.941361940495</v>
      </c>
      <c r="AH487" s="1">
        <v>35.212945678801198</v>
      </c>
      <c r="AI487">
        <v>20.606903773278901</v>
      </c>
      <c r="AJ487">
        <v>23.654452772687002</v>
      </c>
      <c r="AK487">
        <v>1.4305000000000001</v>
      </c>
      <c r="AL487">
        <v>0.89475199999999999</v>
      </c>
      <c r="AM487">
        <v>1.1988422000000001</v>
      </c>
      <c r="AN487">
        <v>1973.99166201815</v>
      </c>
      <c r="AO487" s="1">
        <v>1.2777898945506201</v>
      </c>
      <c r="AP487">
        <v>2338.3994284686501</v>
      </c>
      <c r="AQ487" s="1">
        <v>3509.39504595585</v>
      </c>
      <c r="AR487" s="1">
        <v>9056.5825158451207</v>
      </c>
      <c r="AS487" s="1">
        <v>893.37045024098802</v>
      </c>
      <c r="AT487">
        <v>511.22716428419398</v>
      </c>
      <c r="AU487">
        <v>16308.974604794799</v>
      </c>
      <c r="AV487" s="1">
        <v>8486.5760098528899</v>
      </c>
      <c r="AW487" s="1">
        <v>0.45731092351500002</v>
      </c>
      <c r="AX487">
        <v>7546.0587975493399</v>
      </c>
      <c r="AY487" s="1">
        <v>0.38233457817499999</v>
      </c>
      <c r="AZ487">
        <v>1864.77825079277</v>
      </c>
      <c r="BA487">
        <v>9.7155784214999999E-2</v>
      </c>
      <c r="BB487">
        <v>1192.6605898335599</v>
      </c>
      <c r="BC487" s="1">
        <v>6.3198714079999996E-2</v>
      </c>
      <c r="BD487">
        <v>19090.073648028501</v>
      </c>
      <c r="BE487" s="1">
        <v>0.52981844473061501</v>
      </c>
      <c r="BF487">
        <v>0.23555816882164099</v>
      </c>
      <c r="BG487">
        <v>0.16394018202756</v>
      </c>
      <c r="BH487">
        <v>4.1954570909781698E-2</v>
      </c>
      <c r="BI487">
        <v>2.87286335104023E-2</v>
      </c>
    </row>
    <row r="488" spans="1:61" x14ac:dyDescent="0.35">
      <c r="A488" t="s">
        <v>1731</v>
      </c>
      <c r="B488" t="s">
        <v>1112</v>
      </c>
      <c r="C488">
        <v>141.30000000000001</v>
      </c>
      <c r="D488">
        <v>7.2435844044461604</v>
      </c>
      <c r="E488">
        <v>924.8060084</v>
      </c>
      <c r="F488" t="e">
        <v>#N/A</v>
      </c>
      <c r="G488">
        <v>1.26341260482384E-2</v>
      </c>
      <c r="H488" t="e">
        <v>#N/A</v>
      </c>
      <c r="I488">
        <v>2.2656910533409801E-2</v>
      </c>
      <c r="J488">
        <v>0.94404865196930099</v>
      </c>
      <c r="K488">
        <v>2.8576213593121399E-2</v>
      </c>
      <c r="L488">
        <v>0.52799608677800502</v>
      </c>
      <c r="M488">
        <v>1.1344375776176399E-2</v>
      </c>
      <c r="N488">
        <v>0.16295401791240299</v>
      </c>
      <c r="O488">
        <v>62183.423868867503</v>
      </c>
      <c r="P488" s="1">
        <v>0.19584709348080001</v>
      </c>
      <c r="Q488">
        <v>0.15952216539084099</v>
      </c>
      <c r="R488">
        <v>0.64463074112836005</v>
      </c>
      <c r="S488">
        <v>10.1625</v>
      </c>
      <c r="T488">
        <v>82475.252418309494</v>
      </c>
      <c r="U488" s="1">
        <v>98.109865504740796</v>
      </c>
      <c r="V488">
        <v>286882.85964560701</v>
      </c>
      <c r="W488" s="1">
        <v>0.71959047468166004</v>
      </c>
      <c r="X488">
        <v>7.9537630693364503E-2</v>
      </c>
      <c r="Y488">
        <v>0.20087189462497501</v>
      </c>
      <c r="Z488">
        <v>0.28040952531834001</v>
      </c>
      <c r="AA488">
        <v>286.88285964560703</v>
      </c>
      <c r="AB488">
        <v>8396.7339462427499</v>
      </c>
      <c r="AC488" s="1">
        <v>553.94012351792196</v>
      </c>
      <c r="AD488">
        <v>227806.622235391</v>
      </c>
      <c r="AE488" s="1" t="e">
        <v>#N/A</v>
      </c>
      <c r="AF488">
        <v>40361.599999999999</v>
      </c>
      <c r="AG488" s="1">
        <v>66207.383850025202</v>
      </c>
      <c r="AH488" s="1">
        <v>32.215209064385299</v>
      </c>
      <c r="AI488">
        <v>20.9740761409393</v>
      </c>
      <c r="AJ488">
        <v>22.7626049090252</v>
      </c>
      <c r="AK488">
        <v>0.80500000000000005</v>
      </c>
      <c r="AL488">
        <v>0.58777274999999995</v>
      </c>
      <c r="AM488">
        <v>0.72782460000000004</v>
      </c>
      <c r="AN488">
        <v>1158.59891102232</v>
      </c>
      <c r="AO488">
        <v>1.11738795430844</v>
      </c>
      <c r="AP488">
        <v>2382.07887989766</v>
      </c>
      <c r="AQ488" s="1">
        <v>3620.4799892855399</v>
      </c>
      <c r="AR488" s="1">
        <v>9208.6366096589209</v>
      </c>
      <c r="AS488" s="1">
        <v>884.38055690191095</v>
      </c>
      <c r="AT488">
        <v>558.58536515705805</v>
      </c>
      <c r="AU488">
        <v>16654.161400901099</v>
      </c>
      <c r="AV488" s="1">
        <v>8373.5595390688904</v>
      </c>
      <c r="AW488" s="1">
        <v>0.45284738063500002</v>
      </c>
      <c r="AX488">
        <v>6931.7231967322796</v>
      </c>
      <c r="AY488" s="1">
        <v>0.35870997308500002</v>
      </c>
      <c r="AZ488">
        <v>1627.6202883838901</v>
      </c>
      <c r="BA488">
        <v>8.4455519325000006E-2</v>
      </c>
      <c r="BB488">
        <v>1933.6673629623699</v>
      </c>
      <c r="BC488" s="1">
        <v>0.10398712696</v>
      </c>
      <c r="BD488">
        <v>18866.5703871474</v>
      </c>
      <c r="BE488" s="1">
        <v>0.53215035009449996</v>
      </c>
      <c r="BF488">
        <v>0.24412339990022</v>
      </c>
      <c r="BG488">
        <v>0.156720022716062</v>
      </c>
      <c r="BH488">
        <v>4.3355128621487903E-2</v>
      </c>
      <c r="BI488">
        <v>2.3651098667731098E-2</v>
      </c>
    </row>
    <row r="489" spans="1:61" x14ac:dyDescent="0.35">
      <c r="A489" t="s">
        <v>1732</v>
      </c>
      <c r="B489" t="s">
        <v>1113</v>
      </c>
      <c r="C489">
        <v>142.05000000000001</v>
      </c>
      <c r="D489">
        <v>9.4546418569718291</v>
      </c>
      <c r="E489">
        <v>1050.54738705</v>
      </c>
      <c r="F489" t="e">
        <v>#N/A</v>
      </c>
      <c r="G489">
        <v>1.15451646875255E-2</v>
      </c>
      <c r="H489" t="e">
        <v>#N/A</v>
      </c>
      <c r="I489">
        <v>1.7962685617967301E-2</v>
      </c>
      <c r="J489">
        <v>0.95254245119960101</v>
      </c>
      <c r="K489">
        <v>2.6807932050638399E-2</v>
      </c>
      <c r="L489">
        <v>0.91133450647895997</v>
      </c>
      <c r="M489" t="e">
        <v>#N/A</v>
      </c>
      <c r="N489">
        <v>0.19027535900803499</v>
      </c>
      <c r="O489">
        <v>63323.934451752</v>
      </c>
      <c r="P489" s="1">
        <v>0.22748044868612499</v>
      </c>
      <c r="Q489">
        <v>0.18267178361282899</v>
      </c>
      <c r="R489">
        <v>0.58984776770104497</v>
      </c>
      <c r="S489">
        <v>11.4</v>
      </c>
      <c r="T489">
        <v>80724.920240830499</v>
      </c>
      <c r="U489" s="1">
        <v>119.45279858208301</v>
      </c>
      <c r="V489">
        <v>217212.46758767701</v>
      </c>
      <c r="W489" s="1">
        <v>0.63847205038336796</v>
      </c>
      <c r="X489">
        <v>8.8985794165812496E-2</v>
      </c>
      <c r="Y489">
        <v>0.27254215545082</v>
      </c>
      <c r="Z489">
        <v>0.36152794961663198</v>
      </c>
      <c r="AA489">
        <v>217.212467587677</v>
      </c>
      <c r="AB489">
        <v>4812.6462672103598</v>
      </c>
      <c r="AC489" s="1">
        <v>387.76772808249598</v>
      </c>
      <c r="AD489">
        <v>158305.14054831199</v>
      </c>
      <c r="AE489" s="1" t="e">
        <v>#N/A</v>
      </c>
      <c r="AF489">
        <v>36916.6</v>
      </c>
      <c r="AG489" s="1">
        <v>55174.289996551997</v>
      </c>
      <c r="AH489" s="1">
        <v>24.4809699653777</v>
      </c>
      <c r="AI489">
        <v>20.514998573534399</v>
      </c>
      <c r="AJ489">
        <v>21.566982264514699</v>
      </c>
      <c r="AK489">
        <v>0.63500000000000001</v>
      </c>
      <c r="AL489">
        <v>0.52394494999999996</v>
      </c>
      <c r="AM489">
        <v>0.56860524999999995</v>
      </c>
      <c r="AN489">
        <v>8.3383218476502097E-3</v>
      </c>
      <c r="AO489">
        <v>0.81720540913658901</v>
      </c>
      <c r="AP489">
        <v>2372.15756425687</v>
      </c>
      <c r="AQ489" s="1">
        <v>4199.75100304854</v>
      </c>
      <c r="AR489" s="1">
        <v>10761.943630460601</v>
      </c>
      <c r="AS489" s="1">
        <v>860.54536665657599</v>
      </c>
      <c r="AT489">
        <v>470.542898370545</v>
      </c>
      <c r="AU489">
        <v>18664.940462793202</v>
      </c>
      <c r="AV489" s="1">
        <v>12087.943502251501</v>
      </c>
      <c r="AW489" s="1">
        <v>0.58086597429999998</v>
      </c>
      <c r="AX489">
        <v>4236.3267195423005</v>
      </c>
      <c r="AY489" s="1">
        <v>0.19657399821999999</v>
      </c>
      <c r="AZ489">
        <v>1397.5263162388401</v>
      </c>
      <c r="BA489">
        <v>6.1059037720000001E-2</v>
      </c>
      <c r="BB489">
        <v>3319.2776409742701</v>
      </c>
      <c r="BC489" s="1">
        <v>0.16150098973999999</v>
      </c>
      <c r="BD489">
        <v>21041.074179006901</v>
      </c>
      <c r="BE489" s="1">
        <v>0.53209072850824202</v>
      </c>
      <c r="BF489">
        <v>0.24859433262618499</v>
      </c>
      <c r="BG489">
        <v>0.14154415882182</v>
      </c>
      <c r="BH489">
        <v>4.3326680512743E-2</v>
      </c>
      <c r="BI489">
        <v>3.4444099531010297E-2</v>
      </c>
    </row>
    <row r="490" spans="1:61" x14ac:dyDescent="0.35">
      <c r="A490" t="s">
        <v>1733</v>
      </c>
      <c r="B490" t="s">
        <v>1114</v>
      </c>
      <c r="C490">
        <v>127.45</v>
      </c>
      <c r="D490">
        <v>10.5646043341037</v>
      </c>
      <c r="E490">
        <v>1043.0183359</v>
      </c>
      <c r="F490" t="e">
        <v>#N/A</v>
      </c>
      <c r="G490">
        <v>1.1068219516394201E-2</v>
      </c>
      <c r="H490" t="e">
        <v>#N/A</v>
      </c>
      <c r="I490">
        <v>1.53858978960957E-2</v>
      </c>
      <c r="J490">
        <v>0.95833076347120405</v>
      </c>
      <c r="K490">
        <v>2.4069712352598499E-2</v>
      </c>
      <c r="L490">
        <v>0.92265211371300504</v>
      </c>
      <c r="M490" t="e">
        <v>#N/A</v>
      </c>
      <c r="N490">
        <v>0.19102660865590501</v>
      </c>
      <c r="O490">
        <v>63506.328106393499</v>
      </c>
      <c r="P490" s="1">
        <v>0.21871087922575499</v>
      </c>
      <c r="Q490">
        <v>0.169097712043318</v>
      </c>
      <c r="R490">
        <v>0.61219140873092603</v>
      </c>
      <c r="S490">
        <v>11.4635</v>
      </c>
      <c r="T490">
        <v>80182.648114257507</v>
      </c>
      <c r="U490" s="1">
        <v>118.372453687431</v>
      </c>
      <c r="V490">
        <v>195112.29739021001</v>
      </c>
      <c r="W490" s="1">
        <v>0.64353849989498402</v>
      </c>
      <c r="X490">
        <v>6.6991542231111603E-2</v>
      </c>
      <c r="Y490">
        <v>0.289469957873904</v>
      </c>
      <c r="Z490">
        <v>0.35646150010501598</v>
      </c>
      <c r="AA490">
        <v>195.11229739020999</v>
      </c>
      <c r="AB490">
        <v>4122.3087061597298</v>
      </c>
      <c r="AC490" s="1">
        <v>351.104276157242</v>
      </c>
      <c r="AD490">
        <v>140528.34260074201</v>
      </c>
      <c r="AE490" s="1" t="e">
        <v>#N/A</v>
      </c>
      <c r="AF490">
        <v>37104.175000000003</v>
      </c>
      <c r="AG490" s="1">
        <v>54678.449809834499</v>
      </c>
      <c r="AH490" s="1">
        <v>24.042969144950501</v>
      </c>
      <c r="AI490">
        <v>20.095968640280901</v>
      </c>
      <c r="AJ490">
        <v>21.128597309560401</v>
      </c>
      <c r="AK490">
        <v>0.91249999999999998</v>
      </c>
      <c r="AL490">
        <v>0.77521819999999997</v>
      </c>
      <c r="AM490">
        <v>0.82599359999999999</v>
      </c>
      <c r="AN490">
        <v>8.3383218476502097E-3</v>
      </c>
      <c r="AO490">
        <v>0.792310837086318</v>
      </c>
      <c r="AP490">
        <v>2378.63442337796</v>
      </c>
      <c r="AQ490" s="1">
        <v>4279.0245890936903</v>
      </c>
      <c r="AR490" s="1">
        <v>10608.9690375559</v>
      </c>
      <c r="AS490" s="1">
        <v>847.81655531190904</v>
      </c>
      <c r="AT490">
        <v>515.29528221800194</v>
      </c>
      <c r="AU490">
        <v>18421.3353754829</v>
      </c>
      <c r="AV490" s="1">
        <v>12681.849457579199</v>
      </c>
      <c r="AW490" s="1">
        <v>0.61448120792000005</v>
      </c>
      <c r="AX490">
        <v>3603.7704138234799</v>
      </c>
      <c r="AY490" s="1">
        <v>0.17494277180500001</v>
      </c>
      <c r="AZ490">
        <v>1088.9531177983599</v>
      </c>
      <c r="BA490">
        <v>5.2232760364999999E-2</v>
      </c>
      <c r="BB490">
        <v>3265.7602497823</v>
      </c>
      <c r="BC490" s="1">
        <v>0.158343259875</v>
      </c>
      <c r="BD490">
        <v>20640.333238983399</v>
      </c>
      <c r="BE490" s="1">
        <v>0.52980372525546204</v>
      </c>
      <c r="BF490">
        <v>0.249213742984013</v>
      </c>
      <c r="BG490">
        <v>0.14526840585803</v>
      </c>
      <c r="BH490">
        <v>4.5079977652924499E-2</v>
      </c>
      <c r="BI490">
        <v>3.0634148249569899E-2</v>
      </c>
    </row>
    <row r="491" spans="1:61" x14ac:dyDescent="0.35">
      <c r="A491" t="s">
        <v>1734</v>
      </c>
      <c r="B491" t="s">
        <v>1115</v>
      </c>
      <c r="C491">
        <v>151.1</v>
      </c>
      <c r="D491">
        <v>8.5991995786403397</v>
      </c>
      <c r="E491">
        <v>1060.1612203</v>
      </c>
      <c r="F491" t="e">
        <v>#N/A</v>
      </c>
      <c r="G491">
        <v>1.2417083943009199E-2</v>
      </c>
      <c r="H491" t="e">
        <v>#N/A</v>
      </c>
      <c r="I491">
        <v>1.5804041439272599E-2</v>
      </c>
      <c r="J491">
        <v>0.95730381013388699</v>
      </c>
      <c r="K491">
        <v>2.5603408705655899E-2</v>
      </c>
      <c r="L491">
        <v>0.92264986144955397</v>
      </c>
      <c r="M491" t="e">
        <v>#N/A</v>
      </c>
      <c r="N491">
        <v>0.18075510783646501</v>
      </c>
      <c r="O491">
        <v>63531.2413224345</v>
      </c>
      <c r="P491" s="1">
        <v>0.22315766373600601</v>
      </c>
      <c r="Q491">
        <v>0.172925054329848</v>
      </c>
      <c r="R491">
        <v>0.60391728193414596</v>
      </c>
      <c r="S491">
        <v>11.506</v>
      </c>
      <c r="T491">
        <v>80530.189312570496</v>
      </c>
      <c r="U491" s="1">
        <v>121.330949990832</v>
      </c>
      <c r="V491">
        <v>211687.511600239</v>
      </c>
      <c r="W491" s="1">
        <v>0.63023194801668903</v>
      </c>
      <c r="X491">
        <v>7.1640371241889794E-2</v>
      </c>
      <c r="Y491">
        <v>0.29812768074142199</v>
      </c>
      <c r="Z491">
        <v>0.36976805198331097</v>
      </c>
      <c r="AA491">
        <v>211.68751160023899</v>
      </c>
      <c r="AB491">
        <v>4415.6309881171101</v>
      </c>
      <c r="AC491" s="1">
        <v>368.64494049869103</v>
      </c>
      <c r="AD491">
        <v>151842.50844000399</v>
      </c>
      <c r="AE491" s="1" t="e">
        <v>#N/A</v>
      </c>
      <c r="AF491">
        <v>36677.449999999997</v>
      </c>
      <c r="AG491" s="1">
        <v>55801.329129141202</v>
      </c>
      <c r="AH491" s="1">
        <v>23.337974518826499</v>
      </c>
      <c r="AI491">
        <v>20.0759695829327</v>
      </c>
      <c r="AJ491">
        <v>20.981483214085099</v>
      </c>
      <c r="AK491">
        <v>0.75249999999999995</v>
      </c>
      <c r="AL491">
        <v>0.62237379999999998</v>
      </c>
      <c r="AM491">
        <v>0.67154444999999996</v>
      </c>
      <c r="AN491">
        <v>8.3383218476502097E-3</v>
      </c>
      <c r="AO491" s="1">
        <v>0.82098789702818997</v>
      </c>
      <c r="AP491">
        <v>2369.5993152246301</v>
      </c>
      <c r="AQ491" s="1">
        <v>4234.5327150889698</v>
      </c>
      <c r="AR491" s="1">
        <v>10235.3390956328</v>
      </c>
      <c r="AS491" s="1">
        <v>882.62417251342299</v>
      </c>
      <c r="AT491">
        <v>471.41354681411201</v>
      </c>
      <c r="AU491">
        <v>17964.454369679301</v>
      </c>
      <c r="AV491" s="1">
        <v>12229.1442396906</v>
      </c>
      <c r="AW491" s="1">
        <v>0.59697908876500005</v>
      </c>
      <c r="AX491">
        <v>3818.3809182384098</v>
      </c>
      <c r="AY491" s="1">
        <v>0.18845257356</v>
      </c>
      <c r="AZ491">
        <v>1139.0635766468299</v>
      </c>
      <c r="BA491">
        <v>5.5299770695E-2</v>
      </c>
      <c r="BB491">
        <v>3246.7380798628001</v>
      </c>
      <c r="BC491" s="1">
        <v>0.15926856696</v>
      </c>
      <c r="BD491">
        <v>20433.326814438598</v>
      </c>
      <c r="BE491" s="1">
        <v>0.53937137435045401</v>
      </c>
      <c r="BF491">
        <v>0.249309367932179</v>
      </c>
      <c r="BG491">
        <v>0.141918489918921</v>
      </c>
      <c r="BH491">
        <v>4.5750906728219701E-2</v>
      </c>
      <c r="BI491">
        <v>2.3649861070226999E-2</v>
      </c>
    </row>
    <row r="492" spans="1:61" x14ac:dyDescent="0.35">
      <c r="A492" t="s">
        <v>1735</v>
      </c>
      <c r="B492" t="s">
        <v>1116</v>
      </c>
      <c r="C492">
        <v>67.349999999999994</v>
      </c>
      <c r="D492">
        <v>9.0306466300428596</v>
      </c>
      <c r="E492">
        <v>579.33190364999996</v>
      </c>
      <c r="F492" t="e">
        <v>#N/A</v>
      </c>
      <c r="G492" t="e">
        <v>#N/A</v>
      </c>
      <c r="H492" t="e">
        <v>#N/A</v>
      </c>
      <c r="I492">
        <v>5.1502406919117803E-2</v>
      </c>
      <c r="J492">
        <v>0.915169160337857</v>
      </c>
      <c r="K492">
        <v>3.11121411216559E-2</v>
      </c>
      <c r="L492">
        <v>0.47762511072192099</v>
      </c>
      <c r="M492">
        <v>5.1508029120927702E-2</v>
      </c>
      <c r="N492">
        <v>0.17084323935318099</v>
      </c>
      <c r="O492">
        <v>59669.618865684002</v>
      </c>
      <c r="P492" s="1">
        <v>0.23491251125915</v>
      </c>
      <c r="Q492">
        <v>0.19853631235892</v>
      </c>
      <c r="R492">
        <v>0.56655117638192998</v>
      </c>
      <c r="S492">
        <v>7.1185</v>
      </c>
      <c r="T492">
        <v>76665.200586071005</v>
      </c>
      <c r="U492" s="1">
        <v>89.415811902878502</v>
      </c>
      <c r="V492">
        <v>249685.60179002801</v>
      </c>
      <c r="W492" s="1">
        <v>0.84365998296371703</v>
      </c>
      <c r="X492">
        <v>7.3131694085163498E-2</v>
      </c>
      <c r="Y492">
        <v>8.3208322951119296E-2</v>
      </c>
      <c r="Z492">
        <v>0.156340017036283</v>
      </c>
      <c r="AA492">
        <v>249.68560179002799</v>
      </c>
      <c r="AB492">
        <v>6184.8314460993597</v>
      </c>
      <c r="AC492" s="1">
        <v>700.50385448023496</v>
      </c>
      <c r="AD492">
        <v>183129.043058982</v>
      </c>
      <c r="AE492" s="1" t="e">
        <v>#N/A</v>
      </c>
      <c r="AF492">
        <v>39820.525000000001</v>
      </c>
      <c r="AG492" s="1">
        <v>63020.201465173399</v>
      </c>
      <c r="AH492" s="1">
        <v>39.994392948103403</v>
      </c>
      <c r="AI492">
        <v>22.619103222013099</v>
      </c>
      <c r="AJ492">
        <v>27.357142273865801</v>
      </c>
      <c r="AK492">
        <v>1.8574999999999999</v>
      </c>
      <c r="AL492">
        <v>1.3378652499999999</v>
      </c>
      <c r="AM492">
        <v>1.6633263</v>
      </c>
      <c r="AN492">
        <v>1546.5940109916701</v>
      </c>
      <c r="AO492" s="1">
        <v>1.3631041570475899</v>
      </c>
      <c r="AP492">
        <v>2503.6127204110298</v>
      </c>
      <c r="AQ492" s="1">
        <v>3818.4110477382401</v>
      </c>
      <c r="AR492" s="1">
        <v>9258.7480914772204</v>
      </c>
      <c r="AS492" s="1">
        <v>950.72281254264703</v>
      </c>
      <c r="AT492">
        <v>515.77383911525601</v>
      </c>
      <c r="AU492">
        <v>17047.268511284401</v>
      </c>
      <c r="AV492" s="1">
        <v>9533.6405376966504</v>
      </c>
      <c r="AW492" s="1">
        <v>0.483154762515</v>
      </c>
      <c r="AX492">
        <v>6697.1706242834898</v>
      </c>
      <c r="AY492" s="1">
        <v>0.33964391962500001</v>
      </c>
      <c r="AZ492">
        <v>1654.08270836406</v>
      </c>
      <c r="BA492">
        <v>8.3861765244999997E-2</v>
      </c>
      <c r="BB492">
        <v>1865.70615976822</v>
      </c>
      <c r="BC492" s="1">
        <v>9.3339552615000002E-2</v>
      </c>
      <c r="BD492">
        <v>19750.6000301124</v>
      </c>
      <c r="BE492" s="1">
        <v>0.53346289786254097</v>
      </c>
      <c r="BF492">
        <v>0.23028795103135499</v>
      </c>
      <c r="BG492">
        <v>0.17746680646473201</v>
      </c>
      <c r="BH492">
        <v>3.8746652082260503E-2</v>
      </c>
      <c r="BI492">
        <v>2.0035692559111098E-2</v>
      </c>
    </row>
    <row r="493" spans="1:61" x14ac:dyDescent="0.35">
      <c r="A493" t="s">
        <v>1736</v>
      </c>
      <c r="B493" t="s">
        <v>1117</v>
      </c>
      <c r="C493">
        <v>55.5</v>
      </c>
      <c r="D493">
        <v>79.913154612916898</v>
      </c>
      <c r="E493">
        <v>3524.0156917499999</v>
      </c>
      <c r="F493">
        <v>2.1616094782930299E-2</v>
      </c>
      <c r="G493">
        <v>7.1185687032910394E-2</v>
      </c>
      <c r="H493">
        <v>5.6960136252813404E-3</v>
      </c>
      <c r="I493">
        <v>7.5633383719615296E-2</v>
      </c>
      <c r="J493">
        <v>0.77197010550031198</v>
      </c>
      <c r="K493">
        <v>5.8000473940295998E-2</v>
      </c>
      <c r="L493">
        <v>0.40159004876014998</v>
      </c>
      <c r="M493">
        <v>3.27427526029107E-2</v>
      </c>
      <c r="N493">
        <v>0.15431858289307099</v>
      </c>
      <c r="O493">
        <v>72531.493640862507</v>
      </c>
      <c r="P493" s="1">
        <v>0.20091287696624099</v>
      </c>
      <c r="Q493">
        <v>0.183061086597259</v>
      </c>
      <c r="R493">
        <v>0.6160260364365</v>
      </c>
      <c r="S493">
        <v>25.465499999999999</v>
      </c>
      <c r="T493">
        <v>99366.331431622501</v>
      </c>
      <c r="U493" s="1">
        <v>147.91354900336</v>
      </c>
      <c r="V493">
        <v>251320.99660626601</v>
      </c>
      <c r="W493" s="1">
        <v>0.76832914269920305</v>
      </c>
      <c r="X493">
        <v>0.161841492066683</v>
      </c>
      <c r="Y493">
        <v>6.9829365234113899E-2</v>
      </c>
      <c r="Z493">
        <v>0.23167085730079701</v>
      </c>
      <c r="AA493">
        <v>251.32099660626599</v>
      </c>
      <c r="AB493">
        <v>7669.9332286569597</v>
      </c>
      <c r="AC493" s="1">
        <v>793.20256832718906</v>
      </c>
      <c r="AD493">
        <v>194619.510604276</v>
      </c>
      <c r="AE493" s="1" t="e">
        <v>#N/A</v>
      </c>
      <c r="AF493">
        <v>48011.4</v>
      </c>
      <c r="AG493" s="1">
        <v>79096.049240106498</v>
      </c>
      <c r="AH493" s="1">
        <v>52.527949830525699</v>
      </c>
      <c r="AI493">
        <v>27.838692124680598</v>
      </c>
      <c r="AJ493">
        <v>34.885449822632097</v>
      </c>
      <c r="AK493">
        <v>2.25</v>
      </c>
      <c r="AL493">
        <v>1.7148712500000001</v>
      </c>
      <c r="AM493">
        <v>2.0780835500000001</v>
      </c>
      <c r="AN493">
        <v>461.86682962811</v>
      </c>
      <c r="AO493" s="1">
        <v>0.84450649309826697</v>
      </c>
      <c r="AP493">
        <v>1734.6824745327301</v>
      </c>
      <c r="AQ493" s="1">
        <v>2640.54021743779</v>
      </c>
      <c r="AR493" s="1">
        <v>8277.2103698410192</v>
      </c>
      <c r="AS493" s="1">
        <v>981.04358282185206</v>
      </c>
      <c r="AT493">
        <v>403.63423666652602</v>
      </c>
      <c r="AU493">
        <v>14037.110881299899</v>
      </c>
      <c r="AV493" s="1">
        <v>5186.0447493707297</v>
      </c>
      <c r="AW493" s="1">
        <v>0.34850832978500002</v>
      </c>
      <c r="AX493">
        <v>7139.1402138522899</v>
      </c>
      <c r="AY493" s="1">
        <v>0.47657240096499998</v>
      </c>
      <c r="AZ493">
        <v>1286.0161531029601</v>
      </c>
      <c r="BA493">
        <v>8.6083426219999995E-2</v>
      </c>
      <c r="BB493">
        <v>1329.43523970515</v>
      </c>
      <c r="BC493" s="1">
        <v>8.8835843019999999E-2</v>
      </c>
      <c r="BD493">
        <v>14940.6363560311</v>
      </c>
      <c r="BE493" s="1">
        <v>0.57271337242881604</v>
      </c>
      <c r="BF493">
        <v>0.234824938020117</v>
      </c>
      <c r="BG493">
        <v>0.14277288344892899</v>
      </c>
      <c r="BH493">
        <v>3.1761810805315899E-2</v>
      </c>
      <c r="BI493">
        <v>1.7926995296822699E-2</v>
      </c>
    </row>
    <row r="494" spans="1:61" x14ac:dyDescent="0.35">
      <c r="A494" t="s">
        <v>1737</v>
      </c>
      <c r="B494" t="s">
        <v>1118</v>
      </c>
      <c r="C494">
        <v>65.099999999999994</v>
      </c>
      <c r="D494">
        <v>54.912561210270802</v>
      </c>
      <c r="E494">
        <v>2863.1695386000001</v>
      </c>
      <c r="F494">
        <v>1.7651540339302E-2</v>
      </c>
      <c r="G494">
        <v>2.44636266958656E-2</v>
      </c>
      <c r="H494">
        <v>5.6960136252813404E-3</v>
      </c>
      <c r="I494">
        <v>4.1321909633473201E-2</v>
      </c>
      <c r="J494">
        <v>0.86665047353340596</v>
      </c>
      <c r="K494">
        <v>4.9519682565395497E-2</v>
      </c>
      <c r="L494">
        <v>0.40905305104557199</v>
      </c>
      <c r="M494">
        <v>1.3418019526585501E-2</v>
      </c>
      <c r="N494">
        <v>0.16383916433475501</v>
      </c>
      <c r="O494">
        <v>70732.836210392998</v>
      </c>
      <c r="P494" s="1">
        <v>0.17495416768638999</v>
      </c>
      <c r="Q494">
        <v>0.18324802852965699</v>
      </c>
      <c r="R494">
        <v>0.64179780378395301</v>
      </c>
      <c r="S494">
        <v>20.43</v>
      </c>
      <c r="T494">
        <v>95442.912773764503</v>
      </c>
      <c r="U494" s="1">
        <v>145.66891642376299</v>
      </c>
      <c r="V494">
        <v>250593.90996962399</v>
      </c>
      <c r="W494" s="1">
        <v>0.78514249262471603</v>
      </c>
      <c r="X494">
        <v>0.12685745106417201</v>
      </c>
      <c r="Y494">
        <v>8.8000056311112101E-2</v>
      </c>
      <c r="Z494">
        <v>0.214857507375284</v>
      </c>
      <c r="AA494">
        <v>250.59390996962401</v>
      </c>
      <c r="AB494">
        <v>7139.7993613949902</v>
      </c>
      <c r="AC494" s="1">
        <v>726.25133939178795</v>
      </c>
      <c r="AD494">
        <v>190495.73842191699</v>
      </c>
      <c r="AE494" s="1" t="e">
        <v>#N/A</v>
      </c>
      <c r="AF494">
        <v>45748.025000000001</v>
      </c>
      <c r="AG494" s="1">
        <v>77793.349669525502</v>
      </c>
      <c r="AH494" s="1">
        <v>46.356579665906303</v>
      </c>
      <c r="AI494">
        <v>25.889510752067199</v>
      </c>
      <c r="AJ494">
        <v>31.555449569311701</v>
      </c>
      <c r="AK494">
        <v>2.2559999999999998</v>
      </c>
      <c r="AL494">
        <v>1.6721614499999999</v>
      </c>
      <c r="AM494">
        <v>1.9590699</v>
      </c>
      <c r="AN494">
        <v>636.25028441857501</v>
      </c>
      <c r="AO494" s="1">
        <v>0.90579070057073097</v>
      </c>
      <c r="AP494">
        <v>1681.4316372385199</v>
      </c>
      <c r="AQ494" s="1">
        <v>2582.3926604045801</v>
      </c>
      <c r="AR494" s="1">
        <v>8009.9831105876701</v>
      </c>
      <c r="AS494" s="1">
        <v>963.55770232351801</v>
      </c>
      <c r="AT494">
        <v>482.63242704767202</v>
      </c>
      <c r="AU494">
        <v>13719.997537601999</v>
      </c>
      <c r="AV494" s="1">
        <v>5753.7385198002703</v>
      </c>
      <c r="AW494" s="1">
        <v>0.38757706631</v>
      </c>
      <c r="AX494">
        <v>6677.9494556871696</v>
      </c>
      <c r="AY494" s="1">
        <v>0.44346839738499999</v>
      </c>
      <c r="AZ494">
        <v>1275.4367470867501</v>
      </c>
      <c r="BA494">
        <v>8.5135942155000005E-2</v>
      </c>
      <c r="BB494">
        <v>1257.17957047</v>
      </c>
      <c r="BC494" s="1">
        <v>8.3818594129999993E-2</v>
      </c>
      <c r="BD494">
        <v>14964.304293044201</v>
      </c>
      <c r="BE494" s="1">
        <v>0.56537197905508596</v>
      </c>
      <c r="BF494">
        <v>0.23558796547274999</v>
      </c>
      <c r="BG494">
        <v>0.14733996467437099</v>
      </c>
      <c r="BH494">
        <v>3.5029606511807199E-2</v>
      </c>
      <c r="BI494">
        <v>1.6670484285984701E-2</v>
      </c>
    </row>
    <row r="495" spans="1:61" x14ac:dyDescent="0.35">
      <c r="A495" t="s">
        <v>1738</v>
      </c>
      <c r="B495" t="s">
        <v>1119</v>
      </c>
      <c r="C495">
        <v>115.9</v>
      </c>
      <c r="D495">
        <v>8.8429050211088107</v>
      </c>
      <c r="E495">
        <v>907.67886265000004</v>
      </c>
      <c r="F495" t="e">
        <v>#N/A</v>
      </c>
      <c r="G495">
        <v>1.4327191364932599E-2</v>
      </c>
      <c r="H495" t="e">
        <v>#N/A</v>
      </c>
      <c r="I495">
        <v>3.4834689599481397E-2</v>
      </c>
      <c r="J495">
        <v>0.92923107584755404</v>
      </c>
      <c r="K495">
        <v>2.9200679490543498E-2</v>
      </c>
      <c r="L495">
        <v>0.40448243536711398</v>
      </c>
      <c r="M495">
        <v>1.87239507357254E-2</v>
      </c>
      <c r="N495">
        <v>0.15974152945565701</v>
      </c>
      <c r="O495">
        <v>63318.593251045</v>
      </c>
      <c r="P495" s="1">
        <v>0.22728987523939101</v>
      </c>
      <c r="Q495">
        <v>0.164690919789623</v>
      </c>
      <c r="R495">
        <v>0.60801920497098605</v>
      </c>
      <c r="S495">
        <v>10.0815</v>
      </c>
      <c r="T495">
        <v>78042.672388829</v>
      </c>
      <c r="U495" s="1">
        <v>97.096305435402002</v>
      </c>
      <c r="V495">
        <v>262279.70360097103</v>
      </c>
      <c r="W495" s="1">
        <v>0.82895711086592205</v>
      </c>
      <c r="X495">
        <v>3.7954259327351698E-2</v>
      </c>
      <c r="Y495">
        <v>0.13308862980672601</v>
      </c>
      <c r="Z495">
        <v>0.171042889134078</v>
      </c>
      <c r="AA495">
        <v>262.279703600971</v>
      </c>
      <c r="AB495">
        <v>6046.97385594756</v>
      </c>
      <c r="AC495" s="1">
        <v>594.04480733195203</v>
      </c>
      <c r="AD495" s="1">
        <v>194616.51502519901</v>
      </c>
      <c r="AE495" s="1" t="e">
        <v>#N/A</v>
      </c>
      <c r="AF495">
        <v>42586.474999999999</v>
      </c>
      <c r="AG495" s="1">
        <v>68707.084987869195</v>
      </c>
      <c r="AH495" s="1">
        <v>33.609839119797201</v>
      </c>
      <c r="AI495">
        <v>20.586624164643901</v>
      </c>
      <c r="AJ495">
        <v>23.9357620987467</v>
      </c>
      <c r="AK495">
        <v>1.8425</v>
      </c>
      <c r="AL495">
        <v>0.92326269999999999</v>
      </c>
      <c r="AM495">
        <v>1.4636886</v>
      </c>
      <c r="AN495">
        <v>1799.28326665029</v>
      </c>
      <c r="AO495" s="1">
        <v>1.33062009178547</v>
      </c>
      <c r="AP495">
        <v>2078.8294670801101</v>
      </c>
      <c r="AQ495" s="1">
        <v>3251.66087195095</v>
      </c>
      <c r="AR495" s="1">
        <v>8950.3184859120593</v>
      </c>
      <c r="AS495" s="1">
        <v>821.66200354555201</v>
      </c>
      <c r="AT495">
        <v>490.85817914640398</v>
      </c>
      <c r="AU495">
        <v>15593.3290076351</v>
      </c>
      <c r="AV495" s="1">
        <v>8305.5455882343304</v>
      </c>
      <c r="AW495" s="1">
        <v>0.46457143340000001</v>
      </c>
      <c r="AX495">
        <v>6617.4081155696504</v>
      </c>
      <c r="AY495" s="1">
        <v>0.365068482395</v>
      </c>
      <c r="AZ495">
        <v>1752.1369782986101</v>
      </c>
      <c r="BA495" s="1">
        <v>9.6350559835000002E-2</v>
      </c>
      <c r="BB495">
        <v>1338.1080066443999</v>
      </c>
      <c r="BC495" s="1">
        <v>7.4009524354999995E-2</v>
      </c>
      <c r="BD495">
        <v>18013.198688747001</v>
      </c>
      <c r="BE495" s="1">
        <v>0.53915779262649999</v>
      </c>
      <c r="BF495">
        <v>0.23489825376527901</v>
      </c>
      <c r="BG495">
        <v>0.156709353493588</v>
      </c>
      <c r="BH495">
        <v>4.2753443730448801E-2</v>
      </c>
      <c r="BI495">
        <v>2.64811563841846E-2</v>
      </c>
    </row>
    <row r="496" spans="1:61" x14ac:dyDescent="0.35">
      <c r="A496" t="s">
        <v>1739</v>
      </c>
      <c r="B496" t="s">
        <v>1120</v>
      </c>
      <c r="C496">
        <v>29.15</v>
      </c>
      <c r="D496">
        <v>172.96999998256501</v>
      </c>
      <c r="E496">
        <v>3825.8611813000002</v>
      </c>
      <c r="F496">
        <v>6.2236222905287797E-2</v>
      </c>
      <c r="G496">
        <v>3.7349105963355798E-2</v>
      </c>
      <c r="H496">
        <v>2.7215370307326898E-3</v>
      </c>
      <c r="I496">
        <v>4.7471684394373201E-2</v>
      </c>
      <c r="J496">
        <v>0.80424766805126602</v>
      </c>
      <c r="K496">
        <v>4.7671409703644002E-2</v>
      </c>
      <c r="L496">
        <v>0.14715963202049701</v>
      </c>
      <c r="M496">
        <v>2.6418897992619601E-2</v>
      </c>
      <c r="N496">
        <v>0.12161398535644299</v>
      </c>
      <c r="O496">
        <v>83198.443113446003</v>
      </c>
      <c r="P496" s="1">
        <v>0.13300403117180901</v>
      </c>
      <c r="Q496">
        <v>0.162605497170316</v>
      </c>
      <c r="R496">
        <v>0.70439047165787505</v>
      </c>
      <c r="S496">
        <v>25.950500000000002</v>
      </c>
      <c r="T496">
        <v>108826.427938671</v>
      </c>
      <c r="U496" s="1">
        <v>152.67422532303999</v>
      </c>
      <c r="V496">
        <v>378409.66261148901</v>
      </c>
      <c r="W496" s="1">
        <v>0.83304546910207999</v>
      </c>
      <c r="X496">
        <v>0.13813598848564099</v>
      </c>
      <c r="Y496">
        <v>2.88185424122788E-2</v>
      </c>
      <c r="Z496">
        <v>0.16695453089792001</v>
      </c>
      <c r="AA496">
        <v>378.40966261148901</v>
      </c>
      <c r="AB496">
        <v>13493.730935346101</v>
      </c>
      <c r="AC496" s="1">
        <v>1273.26978346491</v>
      </c>
      <c r="AD496">
        <v>316154.74194035801</v>
      </c>
      <c r="AE496" s="1" t="e">
        <v>#N/A</v>
      </c>
      <c r="AF496">
        <v>66865.05</v>
      </c>
      <c r="AG496" s="1">
        <v>161681.25102419601</v>
      </c>
      <c r="AH496" s="1">
        <v>76.114135900218301</v>
      </c>
      <c r="AI496">
        <v>33.816967721700003</v>
      </c>
      <c r="AJ496">
        <v>43.976739500535899</v>
      </c>
      <c r="AK496">
        <v>1.7350000000000001</v>
      </c>
      <c r="AL496">
        <v>1.1954688499999999</v>
      </c>
      <c r="AM496">
        <v>1.4201720499999999</v>
      </c>
      <c r="AN496">
        <v>249.08138463892001</v>
      </c>
      <c r="AO496">
        <v>0.59679136437823799</v>
      </c>
      <c r="AP496">
        <v>2018.73376577164</v>
      </c>
      <c r="AQ496" s="1">
        <v>2940.2510576223899</v>
      </c>
      <c r="AR496" s="1">
        <v>9913.9162359913007</v>
      </c>
      <c r="AS496" s="1">
        <v>1221.7956728514</v>
      </c>
      <c r="AT496" s="1">
        <v>516.31997721363803</v>
      </c>
      <c r="AU496">
        <v>16611.0167094504</v>
      </c>
      <c r="AV496" s="1">
        <v>3039.84754667065</v>
      </c>
      <c r="AW496" s="1">
        <v>0.178344934915</v>
      </c>
      <c r="AX496">
        <v>11755.326991980601</v>
      </c>
      <c r="AY496" s="1">
        <v>0.67173426739999997</v>
      </c>
      <c r="AZ496">
        <v>1762.7207950111499</v>
      </c>
      <c r="BA496">
        <v>0.103309471165</v>
      </c>
      <c r="BB496">
        <v>807.09121204787505</v>
      </c>
      <c r="BC496" s="1">
        <v>4.6611326515000003E-2</v>
      </c>
      <c r="BD496">
        <v>17364.986545710301</v>
      </c>
      <c r="BE496" s="1">
        <v>0.60786075923604399</v>
      </c>
      <c r="BF496">
        <v>0.22923375289880499</v>
      </c>
      <c r="BG496">
        <v>0.115990774668722</v>
      </c>
      <c r="BH496">
        <v>3.031316705325E-2</v>
      </c>
      <c r="BI496">
        <v>1.6601546143179099E-2</v>
      </c>
    </row>
    <row r="497" spans="1:61" x14ac:dyDescent="0.35">
      <c r="A497" t="s">
        <v>1740</v>
      </c>
      <c r="B497" t="s">
        <v>1121</v>
      </c>
      <c r="C497">
        <v>17.05</v>
      </c>
      <c r="D497">
        <v>329.51875876562002</v>
      </c>
      <c r="E497">
        <v>4527.6688422500001</v>
      </c>
      <c r="F497">
        <v>5.1153519555763097E-3</v>
      </c>
      <c r="G497">
        <v>0.35835276072905098</v>
      </c>
      <c r="H497">
        <v>2.2543367926919902E-3</v>
      </c>
      <c r="I497">
        <v>0.152438311387708</v>
      </c>
      <c r="J497">
        <v>0.35319072767825499</v>
      </c>
      <c r="K497">
        <v>0.13043176753880101</v>
      </c>
      <c r="L497">
        <v>0.983602258139185</v>
      </c>
      <c r="M497">
        <v>6.7995683265857407E-2</v>
      </c>
      <c r="N497">
        <v>0.20555035516912001</v>
      </c>
      <c r="O497">
        <v>69017.837673871996</v>
      </c>
      <c r="P497" s="1">
        <v>0.25663162278898599</v>
      </c>
      <c r="Q497">
        <v>0.185147501880189</v>
      </c>
      <c r="R497">
        <v>0.55822087533082498</v>
      </c>
      <c r="S497">
        <v>57.241</v>
      </c>
      <c r="T497">
        <v>89516.752724146005</v>
      </c>
      <c r="U497" s="1">
        <v>88.403562639224006</v>
      </c>
      <c r="V497">
        <v>143162.087137255</v>
      </c>
      <c r="W497" s="1">
        <v>0.68269457549415002</v>
      </c>
      <c r="X497">
        <v>0.242561124109924</v>
      </c>
      <c r="Y497">
        <v>7.4744300395925098E-2</v>
      </c>
      <c r="Z497">
        <v>0.31730542450584898</v>
      </c>
      <c r="AA497">
        <v>143.16208713725501</v>
      </c>
      <c r="AB497">
        <v>5321.1040243758698</v>
      </c>
      <c r="AC497" s="1">
        <v>596.03099760643602</v>
      </c>
      <c r="AD497">
        <v>78770.578112080402</v>
      </c>
      <c r="AE497" s="1" t="e">
        <v>#N/A</v>
      </c>
      <c r="AF497">
        <v>31609.375</v>
      </c>
      <c r="AG497" s="1">
        <v>44775.666570069698</v>
      </c>
      <c r="AH497" s="1">
        <v>58.026724054377098</v>
      </c>
      <c r="AI497">
        <v>33.141623002991203</v>
      </c>
      <c r="AJ497">
        <v>41.886336984042998</v>
      </c>
      <c r="AK497">
        <v>1.9235</v>
      </c>
      <c r="AL497">
        <v>1.4672146500000001</v>
      </c>
      <c r="AM497">
        <v>1.70828625</v>
      </c>
      <c r="AN497">
        <v>7.1053212906563204E-2</v>
      </c>
      <c r="AO497" s="1">
        <v>1.1505799790750499</v>
      </c>
      <c r="AP497">
        <v>2658.12468433099</v>
      </c>
      <c r="AQ497" s="1">
        <v>4509.0349089377096</v>
      </c>
      <c r="AR497" s="1">
        <v>10369.220825214399</v>
      </c>
      <c r="AS497" s="1">
        <v>1451.0015397094601</v>
      </c>
      <c r="AT497">
        <v>778.57045411450395</v>
      </c>
      <c r="AU497">
        <v>19765.952412307099</v>
      </c>
      <c r="AV497" s="1">
        <v>10941.401946918801</v>
      </c>
      <c r="AW497" s="1">
        <v>0.51268153676499995</v>
      </c>
      <c r="AX497">
        <v>4668.4390502612196</v>
      </c>
      <c r="AY497" s="1">
        <v>0.21581508788000001</v>
      </c>
      <c r="AZ497">
        <v>930.97629138305501</v>
      </c>
      <c r="BA497">
        <v>4.418917571E-2</v>
      </c>
      <c r="BB497">
        <v>5027.3619113493696</v>
      </c>
      <c r="BC497" s="1">
        <v>0.22731419962499999</v>
      </c>
      <c r="BD497">
        <v>21568.1791999124</v>
      </c>
      <c r="BE497" s="1">
        <v>0.55765223392685304</v>
      </c>
      <c r="BF497">
        <v>0.22656145872771999</v>
      </c>
      <c r="BG497">
        <v>0.17076895644649401</v>
      </c>
      <c r="BH497">
        <v>3.2560549182998798E-2</v>
      </c>
      <c r="BI497">
        <v>1.2456801715933901E-2</v>
      </c>
    </row>
    <row r="498" spans="1:61" x14ac:dyDescent="0.35">
      <c r="A498" t="s">
        <v>1741</v>
      </c>
      <c r="B498" t="s">
        <v>1122</v>
      </c>
      <c r="C498">
        <v>25.6</v>
      </c>
      <c r="D498">
        <v>171.28651416370201</v>
      </c>
      <c r="E498">
        <v>3865.86915185</v>
      </c>
      <c r="F498">
        <v>4.1844127836044499E-2</v>
      </c>
      <c r="G498">
        <v>0.113186078946274</v>
      </c>
      <c r="H498">
        <v>2.5842707128580799E-3</v>
      </c>
      <c r="I498">
        <v>8.3633486029157794E-2</v>
      </c>
      <c r="J498">
        <v>0.68732592419968397</v>
      </c>
      <c r="K498">
        <v>7.24256455221641E-2</v>
      </c>
      <c r="L498">
        <v>0.48160399220781902</v>
      </c>
      <c r="M498">
        <v>4.7952625061765897E-2</v>
      </c>
      <c r="N498">
        <v>0.16125426269540399</v>
      </c>
      <c r="O498">
        <v>73914.621489950499</v>
      </c>
      <c r="P498" s="1">
        <v>0.186394278313707</v>
      </c>
      <c r="Q498">
        <v>0.14724361467337599</v>
      </c>
      <c r="R498">
        <v>0.66636210701291698</v>
      </c>
      <c r="S498">
        <v>30.0685</v>
      </c>
      <c r="T498">
        <v>97895.137389135503</v>
      </c>
      <c r="U498" s="1">
        <v>132.70389710398601</v>
      </c>
      <c r="V498">
        <v>265550.07773774001</v>
      </c>
      <c r="W498" s="1">
        <v>0.74217775488674298</v>
      </c>
      <c r="X498">
        <v>0.218821370874276</v>
      </c>
      <c r="Y498">
        <v>3.9000874238981999E-2</v>
      </c>
      <c r="Z498">
        <v>0.25782224511325802</v>
      </c>
      <c r="AA498">
        <v>265.55007773774003</v>
      </c>
      <c r="AB498">
        <v>9277.4483347704008</v>
      </c>
      <c r="AC498" s="1">
        <v>919.70956439612996</v>
      </c>
      <c r="AD498">
        <v>204188.225585295</v>
      </c>
      <c r="AE498" s="1" t="e">
        <v>#N/A</v>
      </c>
      <c r="AF498">
        <v>43534.3</v>
      </c>
      <c r="AG498" s="1">
        <v>70765.057749259198</v>
      </c>
      <c r="AH498" s="1">
        <v>63.170151342629303</v>
      </c>
      <c r="AI498">
        <v>31.4324692882325</v>
      </c>
      <c r="AJ498">
        <v>40.328743935825898</v>
      </c>
      <c r="AK498">
        <v>1.6415</v>
      </c>
      <c r="AL498">
        <v>1.12015095</v>
      </c>
      <c r="AM498">
        <v>1.4158665500000001</v>
      </c>
      <c r="AN498">
        <v>175.488032850271</v>
      </c>
      <c r="AO498" s="1">
        <v>0.94431462952635703</v>
      </c>
      <c r="AP498">
        <v>1915.2110213461899</v>
      </c>
      <c r="AQ498" s="1">
        <v>2704.4858622115898</v>
      </c>
      <c r="AR498" s="1">
        <v>8881.9700053477809</v>
      </c>
      <c r="AS498" s="1">
        <v>1083.2767997117501</v>
      </c>
      <c r="AT498">
        <v>406.82938033401001</v>
      </c>
      <c r="AU498">
        <v>14991.773068951299</v>
      </c>
      <c r="AV498" s="1">
        <v>5067.3487080631403</v>
      </c>
      <c r="AW498" s="1">
        <v>0.32130329503499999</v>
      </c>
      <c r="AX498">
        <v>8349.2731237489006</v>
      </c>
      <c r="AY498" s="1">
        <v>0.50675014228500004</v>
      </c>
      <c r="AZ498">
        <v>1176.25239189799</v>
      </c>
      <c r="BA498">
        <v>7.3393140780000005E-2</v>
      </c>
      <c r="BB498">
        <v>1573.0287326411801</v>
      </c>
      <c r="BC498" s="1">
        <v>9.8553421899999993E-2</v>
      </c>
      <c r="BD498">
        <v>16165.902956351199</v>
      </c>
      <c r="BE498" s="1">
        <v>0.57738067005417604</v>
      </c>
      <c r="BF498">
        <v>0.238638658465674</v>
      </c>
      <c r="BG498">
        <v>0.13599245492315801</v>
      </c>
      <c r="BH498">
        <v>2.9223536497609701E-2</v>
      </c>
      <c r="BI498">
        <v>1.8764680059382401E-2</v>
      </c>
    </row>
    <row r="499" spans="1:61" x14ac:dyDescent="0.35">
      <c r="A499" t="s">
        <v>1742</v>
      </c>
      <c r="B499" t="s">
        <v>1123</v>
      </c>
      <c r="C499">
        <v>50.9</v>
      </c>
      <c r="D499">
        <v>24.529376595905099</v>
      </c>
      <c r="E499">
        <v>1076.2022425499999</v>
      </c>
      <c r="F499">
        <v>7.3603196065524304E-3</v>
      </c>
      <c r="G499">
        <v>1.4236910578541999E-2</v>
      </c>
      <c r="H499" t="e">
        <v>#N/A</v>
      </c>
      <c r="I499">
        <v>3.3207484908044899E-2</v>
      </c>
      <c r="J499">
        <v>0.91994156045737996</v>
      </c>
      <c r="K499">
        <v>3.26630261005161E-2</v>
      </c>
      <c r="L499">
        <v>0.4211493718771</v>
      </c>
      <c r="M499">
        <v>1.55091360990939E-2</v>
      </c>
      <c r="N499">
        <v>0.141176863193892</v>
      </c>
      <c r="O499">
        <v>63186.0414440725</v>
      </c>
      <c r="P499" s="1">
        <v>0.197462888807757</v>
      </c>
      <c r="Q499">
        <v>0.18150026835021801</v>
      </c>
      <c r="R499">
        <v>0.62103684284202598</v>
      </c>
      <c r="S499">
        <v>10.353999999999999</v>
      </c>
      <c r="T499">
        <v>86377.088100136505</v>
      </c>
      <c r="U499" s="1">
        <v>111.32721884182099</v>
      </c>
      <c r="V499">
        <v>255529.12107071199</v>
      </c>
      <c r="W499" s="1">
        <v>0.78747669418576705</v>
      </c>
      <c r="X499">
        <v>8.20547416194531E-2</v>
      </c>
      <c r="Y499">
        <v>0.13046856419478001</v>
      </c>
      <c r="Z499">
        <v>0.21252330581423301</v>
      </c>
      <c r="AA499">
        <v>255.52912107071199</v>
      </c>
      <c r="AB499">
        <v>6769.8153534282101</v>
      </c>
      <c r="AC499" s="1">
        <v>664.72410014805405</v>
      </c>
      <c r="AD499">
        <v>200221.875424556</v>
      </c>
      <c r="AE499" s="1" t="e">
        <v>#N/A</v>
      </c>
      <c r="AF499">
        <v>41624.074999999997</v>
      </c>
      <c r="AG499" s="1">
        <v>69098.026896096897</v>
      </c>
      <c r="AH499" s="1">
        <v>42.812970423703398</v>
      </c>
      <c r="AI499">
        <v>22.862773995984</v>
      </c>
      <c r="AJ499">
        <v>27.4007310893141</v>
      </c>
      <c r="AK499">
        <v>1.89</v>
      </c>
      <c r="AL499">
        <v>1.01956125</v>
      </c>
      <c r="AM499">
        <v>1.5118346499999999</v>
      </c>
      <c r="AN499">
        <v>1107.3150145552199</v>
      </c>
      <c r="AO499">
        <v>1.0796820620344401</v>
      </c>
      <c r="AP499">
        <v>1990.82460401964</v>
      </c>
      <c r="AQ499" s="1">
        <v>3033.6899320278899</v>
      </c>
      <c r="AR499" s="1">
        <v>8242.8536061451505</v>
      </c>
      <c r="AS499" s="1">
        <v>861.51061690089796</v>
      </c>
      <c r="AT499">
        <v>459.27329791527598</v>
      </c>
      <c r="AU499">
        <v>14588.1520570089</v>
      </c>
      <c r="AV499" s="1">
        <v>7062.0565773832996</v>
      </c>
      <c r="AW499" s="1">
        <v>0.43576393498999999</v>
      </c>
      <c r="AX499">
        <v>6203.5788130430301</v>
      </c>
      <c r="AY499" s="1">
        <v>0.38073768258000001</v>
      </c>
      <c r="AZ499">
        <v>1410.4767034589599</v>
      </c>
      <c r="BA499">
        <v>8.6397171004999995E-2</v>
      </c>
      <c r="BB499">
        <v>1593.16746190651</v>
      </c>
      <c r="BC499" s="1">
        <v>9.7101211404999999E-2</v>
      </c>
      <c r="BD499">
        <v>16269.2795557918</v>
      </c>
      <c r="BE499" s="1">
        <v>0.54968676147616002</v>
      </c>
      <c r="BF499">
        <v>0.238902081703251</v>
      </c>
      <c r="BG499">
        <v>0.16085379289697699</v>
      </c>
      <c r="BH499">
        <v>3.5770785723023002E-2</v>
      </c>
      <c r="BI499">
        <v>1.4786578200588801E-2</v>
      </c>
    </row>
    <row r="500" spans="1:61" x14ac:dyDescent="0.35">
      <c r="A500" t="s">
        <v>1743</v>
      </c>
      <c r="B500" t="s">
        <v>1124</v>
      </c>
      <c r="C500">
        <v>28.9</v>
      </c>
      <c r="D500">
        <v>103.03442341357</v>
      </c>
      <c r="E500">
        <v>2070.5450110500001</v>
      </c>
      <c r="F500">
        <v>1.1776800701699199E-2</v>
      </c>
      <c r="G500">
        <v>4.3074752472566098E-2</v>
      </c>
      <c r="H500" t="e">
        <v>#N/A</v>
      </c>
      <c r="I500">
        <v>6.6504320080019899E-2</v>
      </c>
      <c r="J500">
        <v>0.80210641882433698</v>
      </c>
      <c r="K500">
        <v>7.7016633784819696E-2</v>
      </c>
      <c r="L500">
        <v>0.57336752832899995</v>
      </c>
      <c r="M500">
        <v>1.9042828596925999E-2</v>
      </c>
      <c r="N500">
        <v>0.17825501387204701</v>
      </c>
      <c r="O500">
        <v>66829.198230281501</v>
      </c>
      <c r="P500" s="1">
        <v>0.218840905413585</v>
      </c>
      <c r="Q500">
        <v>0.14871260996545699</v>
      </c>
      <c r="R500">
        <v>0.63244648462095798</v>
      </c>
      <c r="S500">
        <v>18.161000000000001</v>
      </c>
      <c r="T500">
        <v>90836.472323705006</v>
      </c>
      <c r="U500" s="1">
        <v>117.368059997408</v>
      </c>
      <c r="V500">
        <v>217734.40352646599</v>
      </c>
      <c r="W500" s="1">
        <v>0.72607691711850697</v>
      </c>
      <c r="X500">
        <v>0.217237437650381</v>
      </c>
      <c r="Y500">
        <v>5.6685645231112802E-2</v>
      </c>
      <c r="Z500">
        <v>0.27392308288149297</v>
      </c>
      <c r="AA500">
        <v>217.734403526466</v>
      </c>
      <c r="AB500">
        <v>6561.2973799816</v>
      </c>
      <c r="AC500" s="1">
        <v>661.91616275263505</v>
      </c>
      <c r="AD500">
        <v>151767.46422597501</v>
      </c>
      <c r="AE500" s="1" t="e">
        <v>#N/A</v>
      </c>
      <c r="AF500">
        <v>38573.050000000003</v>
      </c>
      <c r="AG500" s="1">
        <v>60266.689518959502</v>
      </c>
      <c r="AH500" s="1">
        <v>49.964017188915697</v>
      </c>
      <c r="AI500">
        <v>27.053993216016899</v>
      </c>
      <c r="AJ500">
        <v>32.344817916501</v>
      </c>
      <c r="AK500">
        <v>1.79</v>
      </c>
      <c r="AL500">
        <v>1.1063788999999999</v>
      </c>
      <c r="AM500">
        <v>1.4478605</v>
      </c>
      <c r="AN500">
        <v>376.41347415884701</v>
      </c>
      <c r="AO500">
        <v>1.00720842242778</v>
      </c>
      <c r="AP500">
        <v>1974.3750954550601</v>
      </c>
      <c r="AQ500" s="1">
        <v>2759.75576562267</v>
      </c>
      <c r="AR500" s="1">
        <v>8883.2039095078308</v>
      </c>
      <c r="AS500" s="1">
        <v>1030.7574924390501</v>
      </c>
      <c r="AT500" s="1">
        <v>421.06158109595799</v>
      </c>
      <c r="AU500">
        <v>15069.153844120599</v>
      </c>
      <c r="AV500" s="1">
        <v>7393.9996573414801</v>
      </c>
      <c r="AW500" s="1">
        <v>0.45044900234500002</v>
      </c>
      <c r="AX500">
        <v>5997.1705602287302</v>
      </c>
      <c r="AY500" s="1">
        <v>0.36425568912</v>
      </c>
      <c r="AZ500">
        <v>1161.4302638476299</v>
      </c>
      <c r="BA500">
        <v>6.9979398405000004E-2</v>
      </c>
      <c r="BB500">
        <v>1900.5498313924199</v>
      </c>
      <c r="BC500" s="1">
        <v>0.11531591012</v>
      </c>
      <c r="BD500">
        <v>16453.150312810201</v>
      </c>
      <c r="BE500" s="1">
        <v>0.54389448950437302</v>
      </c>
      <c r="BF500">
        <v>0.23553501401948401</v>
      </c>
      <c r="BG500">
        <v>0.17333486089748701</v>
      </c>
      <c r="BH500">
        <v>3.1793664288356602E-2</v>
      </c>
      <c r="BI500">
        <v>1.54419712902997E-2</v>
      </c>
    </row>
    <row r="501" spans="1:61" x14ac:dyDescent="0.35">
      <c r="A501" t="s">
        <v>1744</v>
      </c>
      <c r="B501" t="s">
        <v>1125</v>
      </c>
      <c r="C501">
        <v>6.85</v>
      </c>
      <c r="D501">
        <v>286.733787313476</v>
      </c>
      <c r="E501">
        <v>1506.9153854000001</v>
      </c>
      <c r="F501">
        <v>2.9482423882903699E-2</v>
      </c>
      <c r="G501">
        <v>0.39585405623518</v>
      </c>
      <c r="H501" t="e">
        <v>#N/A</v>
      </c>
      <c r="I501">
        <v>0.14837956494349899</v>
      </c>
      <c r="J501">
        <v>0.38795963274995598</v>
      </c>
      <c r="K501">
        <v>8.9522034641358605E-2</v>
      </c>
      <c r="L501">
        <v>0.89362334449476399</v>
      </c>
      <c r="M501">
        <v>6.8644600922866006E-2</v>
      </c>
      <c r="N501">
        <v>0.18082148231164999</v>
      </c>
      <c r="O501">
        <v>70197.610510348997</v>
      </c>
      <c r="P501" s="1">
        <v>0.217829635860815</v>
      </c>
      <c r="Q501">
        <v>0.20685336842212099</v>
      </c>
      <c r="R501">
        <v>0.57531699571706396</v>
      </c>
      <c r="S501">
        <v>18.277999999999999</v>
      </c>
      <c r="T501">
        <v>91553.045925050494</v>
      </c>
      <c r="U501" s="1">
        <v>89.333491089907596</v>
      </c>
      <c r="V501">
        <v>200035.66890421201</v>
      </c>
      <c r="W501" s="1">
        <v>0.65613706236685598</v>
      </c>
      <c r="X501">
        <v>0.26990097149334702</v>
      </c>
      <c r="Y501">
        <v>7.3961966139796997E-2</v>
      </c>
      <c r="Z501">
        <v>0.34386293763314402</v>
      </c>
      <c r="AA501">
        <v>200.035668904212</v>
      </c>
      <c r="AB501">
        <v>7705.0643003210398</v>
      </c>
      <c r="AC501" s="1">
        <v>709.79409584519203</v>
      </c>
      <c r="AD501">
        <v>125323.78609055201</v>
      </c>
      <c r="AE501" s="1" t="e">
        <v>#N/A</v>
      </c>
      <c r="AF501">
        <v>34288.75</v>
      </c>
      <c r="AG501" s="1">
        <v>51732.011150226899</v>
      </c>
      <c r="AH501" s="1">
        <v>61.352952936028302</v>
      </c>
      <c r="AI501">
        <v>32.762811264373298</v>
      </c>
      <c r="AJ501">
        <v>41.195816106545301</v>
      </c>
      <c r="AK501">
        <v>1.9159999999999999</v>
      </c>
      <c r="AL501">
        <v>1.3228568999999999</v>
      </c>
      <c r="AM501">
        <v>1.58826625</v>
      </c>
      <c r="AN501">
        <v>0</v>
      </c>
      <c r="AO501" s="1">
        <v>1.0890312668301201</v>
      </c>
      <c r="AP501">
        <v>3289.77594706423</v>
      </c>
      <c r="AQ501" s="1">
        <v>3953.2630899675501</v>
      </c>
      <c r="AR501" s="1">
        <v>10575.9676815106</v>
      </c>
      <c r="AS501" s="1">
        <v>1388.8540732092399</v>
      </c>
      <c r="AT501">
        <v>524.70617400470405</v>
      </c>
      <c r="AU501">
        <v>19732.566965756301</v>
      </c>
      <c r="AV501" s="1">
        <v>10018.1767966644</v>
      </c>
      <c r="AW501" s="1">
        <v>0.45548727952500001</v>
      </c>
      <c r="AX501">
        <v>6782.3342253155597</v>
      </c>
      <c r="AY501" s="1">
        <v>0.29694065286999999</v>
      </c>
      <c r="AZ501">
        <v>1677.3649382376</v>
      </c>
      <c r="BA501">
        <v>7.1729667955000007E-2</v>
      </c>
      <c r="BB501">
        <v>3938.14461957188</v>
      </c>
      <c r="BC501" s="1">
        <v>0.17584239967000001</v>
      </c>
      <c r="BD501">
        <v>22416.020579789401</v>
      </c>
      <c r="BE501" s="1">
        <v>0.52615434531788496</v>
      </c>
      <c r="BF501">
        <v>0.21026097398378699</v>
      </c>
      <c r="BG501">
        <v>0.21475028383046499</v>
      </c>
      <c r="BH501">
        <v>3.1294162352043901E-2</v>
      </c>
      <c r="BI501">
        <v>1.7540234515819899E-2</v>
      </c>
    </row>
    <row r="502" spans="1:61" x14ac:dyDescent="0.35">
      <c r="A502" t="s">
        <v>1745</v>
      </c>
      <c r="B502" t="s">
        <v>1126</v>
      </c>
      <c r="C502">
        <v>64.400000000000006</v>
      </c>
      <c r="D502">
        <v>25.4425969148751</v>
      </c>
      <c r="E502">
        <v>1486.1228792500001</v>
      </c>
      <c r="F502">
        <v>1.1387935191312501E-2</v>
      </c>
      <c r="G502">
        <v>1.4974464868467E-2</v>
      </c>
      <c r="H502" t="e">
        <v>#N/A</v>
      </c>
      <c r="I502">
        <v>4.7250108948697501E-2</v>
      </c>
      <c r="J502">
        <v>0.89430815391144203</v>
      </c>
      <c r="K502">
        <v>3.9057720672807703E-2</v>
      </c>
      <c r="L502">
        <v>0.40484466674853498</v>
      </c>
      <c r="M502">
        <v>1.2612636777007901E-2</v>
      </c>
      <c r="N502">
        <v>0.14277511611677601</v>
      </c>
      <c r="O502">
        <v>65669.951283382994</v>
      </c>
      <c r="P502" s="1">
        <v>0.20547640237020201</v>
      </c>
      <c r="Q502">
        <v>0.17087076882709601</v>
      </c>
      <c r="R502">
        <v>0.62365282880270201</v>
      </c>
      <c r="S502">
        <v>11.85</v>
      </c>
      <c r="T502">
        <v>88250.412752126504</v>
      </c>
      <c r="U502" s="1">
        <v>133.53101823330701</v>
      </c>
      <c r="V502">
        <v>264364.43610218802</v>
      </c>
      <c r="W502" s="1">
        <v>0.80605279290550902</v>
      </c>
      <c r="X502">
        <v>0.1061069719325</v>
      </c>
      <c r="Y502">
        <v>8.7840235161990798E-2</v>
      </c>
      <c r="Z502">
        <v>0.19394720709449101</v>
      </c>
      <c r="AA502">
        <v>264.36443610218799</v>
      </c>
      <c r="AB502">
        <v>7244.2752869815404</v>
      </c>
      <c r="AC502" s="1">
        <v>727.03814456902296</v>
      </c>
      <c r="AD502">
        <v>208100.86804167501</v>
      </c>
      <c r="AE502" s="1" t="e">
        <v>#N/A</v>
      </c>
      <c r="AF502">
        <v>43859</v>
      </c>
      <c r="AG502" s="1">
        <v>74744.037215093398</v>
      </c>
      <c r="AH502" s="1">
        <v>46.311149365038197</v>
      </c>
      <c r="AI502">
        <v>24.641612248362399</v>
      </c>
      <c r="AJ502">
        <v>29.4646314598358</v>
      </c>
      <c r="AK502">
        <v>2.165</v>
      </c>
      <c r="AL502">
        <v>1.6413962499999999</v>
      </c>
      <c r="AM502">
        <v>1.9319689</v>
      </c>
      <c r="AN502">
        <v>1129.69769308368</v>
      </c>
      <c r="AO502" s="1">
        <v>1.0710549165734999</v>
      </c>
      <c r="AP502">
        <v>1858.9674885578499</v>
      </c>
      <c r="AQ502" s="1">
        <v>2924.86660221991</v>
      </c>
      <c r="AR502" s="1">
        <v>8024.95114661346</v>
      </c>
      <c r="AS502" s="1">
        <v>927.61903156779795</v>
      </c>
      <c r="AT502">
        <v>412.56781294813902</v>
      </c>
      <c r="AU502">
        <v>14148.972081907201</v>
      </c>
      <c r="AV502" s="1">
        <v>6009.4155980002497</v>
      </c>
      <c r="AW502" s="1">
        <v>0.38873374517999998</v>
      </c>
      <c r="AX502">
        <v>7011.4776604538401</v>
      </c>
      <c r="AY502" s="1">
        <v>0.44452894314000002</v>
      </c>
      <c r="AZ502">
        <v>1314.0810090246</v>
      </c>
      <c r="BA502">
        <v>8.4642118294999999E-2</v>
      </c>
      <c r="BB502">
        <v>1273.2374648633299</v>
      </c>
      <c r="BC502" s="1">
        <v>8.2095193390000001E-2</v>
      </c>
      <c r="BD502">
        <v>15608.211732342001</v>
      </c>
      <c r="BE502" s="1">
        <v>0.544138117632745</v>
      </c>
      <c r="BF502">
        <v>0.23318673396304801</v>
      </c>
      <c r="BG502">
        <v>0.16923747950384499</v>
      </c>
      <c r="BH502">
        <v>3.6492678049024299E-2</v>
      </c>
      <c r="BI502">
        <v>1.6944990851337698E-2</v>
      </c>
    </row>
    <row r="503" spans="1:61" x14ac:dyDescent="0.35">
      <c r="A503" t="s">
        <v>1746</v>
      </c>
      <c r="B503" t="s">
        <v>1127</v>
      </c>
      <c r="C503">
        <v>76.650000000000006</v>
      </c>
      <c r="D503">
        <v>13.441247237666399</v>
      </c>
      <c r="E503">
        <v>965.63670185000001</v>
      </c>
      <c r="F503">
        <v>1.1334472918564599E-2</v>
      </c>
      <c r="G503">
        <v>8.9669233413047708E-3</v>
      </c>
      <c r="H503" t="e">
        <v>#N/A</v>
      </c>
      <c r="I503">
        <v>2.2576358192247001E-2</v>
      </c>
      <c r="J503">
        <v>0.95180824038175804</v>
      </c>
      <c r="K503">
        <v>2.68539328267309E-2</v>
      </c>
      <c r="L503">
        <v>0.22072162733283801</v>
      </c>
      <c r="M503">
        <v>1.39315225553067E-2</v>
      </c>
      <c r="N503">
        <v>0.116173113758733</v>
      </c>
      <c r="O503">
        <v>65681.765386159997</v>
      </c>
      <c r="P503" s="1">
        <v>0.18237306188271199</v>
      </c>
      <c r="Q503">
        <v>0.16983423156164701</v>
      </c>
      <c r="R503">
        <v>0.64779270655564103</v>
      </c>
      <c r="S503">
        <v>8.6660000000000004</v>
      </c>
      <c r="T503">
        <v>82827.828883356997</v>
      </c>
      <c r="U503" s="1">
        <v>117.371795182238</v>
      </c>
      <c r="V503">
        <v>248746.150152113</v>
      </c>
      <c r="W503" s="1">
        <v>0.89163662805118704</v>
      </c>
      <c r="X503">
        <v>6.2601524197750197E-2</v>
      </c>
      <c r="Y503">
        <v>4.5761847751062401E-2</v>
      </c>
      <c r="Z503">
        <v>0.108363371948813</v>
      </c>
      <c r="AA503">
        <v>248.74615015211299</v>
      </c>
      <c r="AB503">
        <v>5464.4012363163401</v>
      </c>
      <c r="AC503" s="1">
        <v>613.74601292654597</v>
      </c>
      <c r="AD503">
        <v>185216.88469266499</v>
      </c>
      <c r="AE503" s="1" t="e">
        <v>#N/A</v>
      </c>
      <c r="AF503">
        <v>48812.724999999999</v>
      </c>
      <c r="AG503" s="1">
        <v>84481.728477505501</v>
      </c>
      <c r="AH503" s="1">
        <v>32.885494548427097</v>
      </c>
      <c r="AI503">
        <v>21.0324000399049</v>
      </c>
      <c r="AJ503">
        <v>22.728531829446599</v>
      </c>
      <c r="AK503">
        <v>1.3075000000000001</v>
      </c>
      <c r="AL503">
        <v>0.70655615000000005</v>
      </c>
      <c r="AM503">
        <v>1.05396785</v>
      </c>
      <c r="AN503">
        <v>2225.4983952857001</v>
      </c>
      <c r="AO503" s="1">
        <v>1.2114978132991601</v>
      </c>
      <c r="AP503">
        <v>1918.4811816333599</v>
      </c>
      <c r="AQ503" s="1">
        <v>2881.3306691716002</v>
      </c>
      <c r="AR503" s="1">
        <v>8157.7330448312096</v>
      </c>
      <c r="AS503" s="1">
        <v>666.46843144112404</v>
      </c>
      <c r="AT503">
        <v>478.70133902656198</v>
      </c>
      <c r="AU503">
        <v>14102.714666103901</v>
      </c>
      <c r="AV503" s="1">
        <v>7748.0838690549699</v>
      </c>
      <c r="AW503" s="1">
        <v>0.45726668764</v>
      </c>
      <c r="AX503">
        <v>6807.6331992790601</v>
      </c>
      <c r="AY503" s="1">
        <v>0.40121197489999999</v>
      </c>
      <c r="AZ503">
        <v>1461.7196611346701</v>
      </c>
      <c r="BA503">
        <v>8.5308849985000004E-2</v>
      </c>
      <c r="BB503">
        <v>950.79607275644503</v>
      </c>
      <c r="BC503" s="1">
        <v>5.6212487475000003E-2</v>
      </c>
      <c r="BD503">
        <v>16968.232802225099</v>
      </c>
      <c r="BE503" s="1">
        <v>0.54599717612534604</v>
      </c>
      <c r="BF503">
        <v>0.24750252665610101</v>
      </c>
      <c r="BG503">
        <v>0.13815554941210201</v>
      </c>
      <c r="BH503">
        <v>4.20539816167739E-2</v>
      </c>
      <c r="BI503">
        <v>2.62907661896765E-2</v>
      </c>
    </row>
    <row r="504" spans="1:61" x14ac:dyDescent="0.35">
      <c r="A504" t="s">
        <v>1747</v>
      </c>
      <c r="B504" t="s">
        <v>1128</v>
      </c>
      <c r="C504">
        <v>81.5</v>
      </c>
      <c r="D504">
        <v>25.880093633750299</v>
      </c>
      <c r="E504">
        <v>1775.0533303499999</v>
      </c>
      <c r="F504">
        <v>9.7633469493398004E-3</v>
      </c>
      <c r="G504">
        <v>1.8674637079731E-2</v>
      </c>
      <c r="H504" t="e">
        <v>#N/A</v>
      </c>
      <c r="I504">
        <v>3.6844030468087E-2</v>
      </c>
      <c r="J504">
        <v>0.89284475260769502</v>
      </c>
      <c r="K504">
        <v>4.84793164299748E-2</v>
      </c>
      <c r="L504">
        <v>0.47756452607940297</v>
      </c>
      <c r="M504">
        <v>1.02185920071348E-2</v>
      </c>
      <c r="N504">
        <v>0.15432432319327499</v>
      </c>
      <c r="O504">
        <v>66453.900426171007</v>
      </c>
      <c r="P504" s="1">
        <v>0.20456903097442999</v>
      </c>
      <c r="Q504">
        <v>0.16232522045540301</v>
      </c>
      <c r="R504">
        <v>0.63310574857016699</v>
      </c>
      <c r="S504">
        <v>12.756500000000001</v>
      </c>
      <c r="T504">
        <v>93168.320214731997</v>
      </c>
      <c r="U504" s="1">
        <v>146.23966634813399</v>
      </c>
      <c r="V504">
        <v>270666.25349048403</v>
      </c>
      <c r="W504" s="1">
        <v>0.79544769965578099</v>
      </c>
      <c r="X504">
        <v>0.13073745230839301</v>
      </c>
      <c r="Y504">
        <v>7.3814848035826205E-2</v>
      </c>
      <c r="Z504">
        <v>0.20455230034421901</v>
      </c>
      <c r="AA504">
        <v>270.666253490484</v>
      </c>
      <c r="AB504">
        <v>6747.0341258768103</v>
      </c>
      <c r="AC504" s="1">
        <v>731.78506884593003</v>
      </c>
      <c r="AD504">
        <v>201130.175247395</v>
      </c>
      <c r="AE504" s="1" t="e">
        <v>#N/A</v>
      </c>
      <c r="AF504">
        <v>42740.85</v>
      </c>
      <c r="AG504" s="1">
        <v>70349.336655816995</v>
      </c>
      <c r="AH504" s="1">
        <v>37.444917333527599</v>
      </c>
      <c r="AI504">
        <v>22.916519594774002</v>
      </c>
      <c r="AJ504">
        <v>26.1749788786253</v>
      </c>
      <c r="AK504">
        <v>1.7304999999999999</v>
      </c>
      <c r="AL504">
        <v>1.3406670000000001</v>
      </c>
      <c r="AM504">
        <v>1.6040185</v>
      </c>
      <c r="AN504">
        <v>1441.7367497027001</v>
      </c>
      <c r="AO504">
        <v>1.1500918672601801</v>
      </c>
      <c r="AP504">
        <v>1780.7826314951999</v>
      </c>
      <c r="AQ504" s="1">
        <v>2939.0753149764</v>
      </c>
      <c r="AR504" s="1">
        <v>8151.1985609406702</v>
      </c>
      <c r="AS504" s="1">
        <v>980.45238005491206</v>
      </c>
      <c r="AT504" s="1">
        <v>402.70155771402602</v>
      </c>
      <c r="AU504">
        <v>14254.210445181199</v>
      </c>
      <c r="AV504" s="1">
        <v>6013.3640618190902</v>
      </c>
      <c r="AW504" s="1">
        <v>0.38575587292500002</v>
      </c>
      <c r="AX504">
        <v>7055.4228288930099</v>
      </c>
      <c r="AY504" s="1">
        <v>0.43147412799000001</v>
      </c>
      <c r="AZ504">
        <v>1372.0658562256799</v>
      </c>
      <c r="BA504">
        <v>8.3429447645000002E-2</v>
      </c>
      <c r="BB504">
        <v>1540.9269215541001</v>
      </c>
      <c r="BC504" s="1">
        <v>9.9340551434999994E-2</v>
      </c>
      <c r="BD504">
        <v>15981.779668491899</v>
      </c>
      <c r="BE504" s="1">
        <v>0.549468405860562</v>
      </c>
      <c r="BF504">
        <v>0.229528304390064</v>
      </c>
      <c r="BG504">
        <v>0.16665181334499601</v>
      </c>
      <c r="BH504">
        <v>3.5838161680607897E-2</v>
      </c>
      <c r="BI504">
        <v>1.8513314723770401E-2</v>
      </c>
    </row>
    <row r="505" spans="1:61" x14ac:dyDescent="0.35">
      <c r="A505" t="s">
        <v>1748</v>
      </c>
      <c r="B505" t="s">
        <v>1129</v>
      </c>
      <c r="C505">
        <v>14.2</v>
      </c>
      <c r="D505">
        <v>256.72216816247698</v>
      </c>
      <c r="E505">
        <v>2832.84179025</v>
      </c>
      <c r="F505">
        <v>9.0101738036789895E-3</v>
      </c>
      <c r="G505">
        <v>0.25577419843917298</v>
      </c>
      <c r="H505">
        <v>2.1017586984576199E-3</v>
      </c>
      <c r="I505">
        <v>0.10411973156839301</v>
      </c>
      <c r="J505">
        <v>0.52196794716572703</v>
      </c>
      <c r="K505">
        <v>0.13579712061277599</v>
      </c>
      <c r="L505">
        <v>0.96232289402510796</v>
      </c>
      <c r="M505">
        <v>5.2134339242617199E-2</v>
      </c>
      <c r="N505">
        <v>0.203799771685684</v>
      </c>
      <c r="O505">
        <v>68303.550118354993</v>
      </c>
      <c r="P505" s="1">
        <v>0.26207811725097002</v>
      </c>
      <c r="Q505">
        <v>0.18218388054288001</v>
      </c>
      <c r="R505">
        <v>0.55573800220615099</v>
      </c>
      <c r="S505">
        <v>28.3995</v>
      </c>
      <c r="T505">
        <v>95373.540002727503</v>
      </c>
      <c r="U505" s="1">
        <v>107.14735455943</v>
      </c>
      <c r="V505">
        <v>164752.68519159901</v>
      </c>
      <c r="W505" s="1">
        <v>0.67917008186564198</v>
      </c>
      <c r="X505">
        <v>0.25560173331490799</v>
      </c>
      <c r="Y505">
        <v>6.5228184819449295E-2</v>
      </c>
      <c r="Z505">
        <v>0.32082991813435802</v>
      </c>
      <c r="AA505">
        <v>164.752685191599</v>
      </c>
      <c r="AB505">
        <v>5464.9904205561497</v>
      </c>
      <c r="AC505" s="1">
        <v>572.82141399714999</v>
      </c>
      <c r="AD505" s="1">
        <v>97545.438385022702</v>
      </c>
      <c r="AE505" s="1" t="e">
        <v>#N/A</v>
      </c>
      <c r="AF505">
        <v>32446</v>
      </c>
      <c r="AG505" s="1">
        <v>47351.711076510903</v>
      </c>
      <c r="AH505" s="1">
        <v>55.768715955335203</v>
      </c>
      <c r="AI505">
        <v>29.574272389560601</v>
      </c>
      <c r="AJ505">
        <v>37.6184454016297</v>
      </c>
      <c r="AK505">
        <v>2.4220000000000002</v>
      </c>
      <c r="AL505">
        <v>1.8250286499999999</v>
      </c>
      <c r="AM505">
        <v>2.1724234500000001</v>
      </c>
      <c r="AN505">
        <v>73.2161357108901</v>
      </c>
      <c r="AO505">
        <v>1.0792373597773199</v>
      </c>
      <c r="AP505">
        <v>2465.4937017007101</v>
      </c>
      <c r="AQ505" s="1">
        <v>4084.7740708013098</v>
      </c>
      <c r="AR505" s="1">
        <v>10089.047703800001</v>
      </c>
      <c r="AS505" s="1">
        <v>1304.50363537002</v>
      </c>
      <c r="AT505">
        <v>617.76463567900396</v>
      </c>
      <c r="AU505">
        <v>18561.583747351</v>
      </c>
      <c r="AV505" s="1">
        <v>10047.585603636</v>
      </c>
      <c r="AW505" s="1">
        <v>0.50076897001999998</v>
      </c>
      <c r="AX505">
        <v>4733.7405022626499</v>
      </c>
      <c r="AY505" s="1">
        <v>0.23420579278000001</v>
      </c>
      <c r="AZ505">
        <v>1313.63734171646</v>
      </c>
      <c r="BA505">
        <v>6.2424675625000002E-2</v>
      </c>
      <c r="BB505">
        <v>4178.8843685484699</v>
      </c>
      <c r="BC505" s="1">
        <v>0.202600561565</v>
      </c>
      <c r="BD505">
        <v>20273.847816163601</v>
      </c>
      <c r="BE505" s="1">
        <v>0.542470195021445</v>
      </c>
      <c r="BF505">
        <v>0.231612038370725</v>
      </c>
      <c r="BG505">
        <v>0.18077267766716701</v>
      </c>
      <c r="BH505">
        <v>3.15323394492808E-2</v>
      </c>
      <c r="BI505">
        <v>1.36127494913818E-2</v>
      </c>
    </row>
    <row r="506" spans="1:61" x14ac:dyDescent="0.35">
      <c r="A506" t="s">
        <v>1749</v>
      </c>
      <c r="B506" t="s">
        <v>1130</v>
      </c>
      <c r="C506">
        <v>26.45</v>
      </c>
      <c r="D506">
        <v>211.53973096284901</v>
      </c>
      <c r="E506">
        <v>4884.8904110000003</v>
      </c>
      <c r="F506">
        <v>4.3384029170232097E-2</v>
      </c>
      <c r="G506">
        <v>6.7164548053258805E-2</v>
      </c>
      <c r="H506">
        <v>2.4881206416215501E-3</v>
      </c>
      <c r="I506">
        <v>5.13447584737858E-2</v>
      </c>
      <c r="J506">
        <v>0.77969521231704897</v>
      </c>
      <c r="K506">
        <v>5.6832015434089798E-2</v>
      </c>
      <c r="L506">
        <v>0.29809555654841402</v>
      </c>
      <c r="M506">
        <v>3.20296529077259E-2</v>
      </c>
      <c r="N506">
        <v>0.15009531345781901</v>
      </c>
      <c r="O506">
        <v>81354.972739135497</v>
      </c>
      <c r="P506" s="1">
        <v>0.16484002854412699</v>
      </c>
      <c r="Q506">
        <v>0.18074865667440801</v>
      </c>
      <c r="R506">
        <v>0.65441131478146497</v>
      </c>
      <c r="S506">
        <v>32.911999999999999</v>
      </c>
      <c r="T506">
        <v>108339.60397896499</v>
      </c>
      <c r="U506" s="1">
        <v>152.20258377783301</v>
      </c>
      <c r="V506">
        <v>304792.48980624502</v>
      </c>
      <c r="W506" s="1">
        <v>0.77145594509342497</v>
      </c>
      <c r="X506">
        <v>0.18196483962519799</v>
      </c>
      <c r="Y506">
        <v>4.6579215281376901E-2</v>
      </c>
      <c r="Z506">
        <v>0.22854405490657501</v>
      </c>
      <c r="AA506">
        <v>304.79248980624499</v>
      </c>
      <c r="AB506">
        <v>11162.1261989248</v>
      </c>
      <c r="AC506" s="1">
        <v>1055.25531934439</v>
      </c>
      <c r="AD506">
        <v>246688.750677865</v>
      </c>
      <c r="AE506" s="1" t="e">
        <v>#N/A</v>
      </c>
      <c r="AF506">
        <v>50312.125</v>
      </c>
      <c r="AG506" s="1">
        <v>91525.047151620107</v>
      </c>
      <c r="AH506" s="1">
        <v>72.115839659669803</v>
      </c>
      <c r="AI506">
        <v>33.758805808372998</v>
      </c>
      <c r="AJ506">
        <v>42.074985594148302</v>
      </c>
      <c r="AK506">
        <v>2.032</v>
      </c>
      <c r="AL506">
        <v>1.5538496500000001</v>
      </c>
      <c r="AM506">
        <v>1.7404164499999999</v>
      </c>
      <c r="AN506">
        <v>0</v>
      </c>
      <c r="AO506" s="1">
        <v>0.82717688133949796</v>
      </c>
      <c r="AP506">
        <v>1973.7851363017301</v>
      </c>
      <c r="AQ506" s="1">
        <v>2794.5700518468302</v>
      </c>
      <c r="AR506" s="1">
        <v>9473.9945163889606</v>
      </c>
      <c r="AS506" s="1">
        <v>1162.80995059777</v>
      </c>
      <c r="AT506">
        <v>501.76011589561898</v>
      </c>
      <c r="AU506">
        <v>15906.9197710309</v>
      </c>
      <c r="AV506" s="1">
        <v>4139.2394926999395</v>
      </c>
      <c r="AW506" s="1">
        <v>0.257753827725</v>
      </c>
      <c r="AX506">
        <v>9675.6875355169595</v>
      </c>
      <c r="AY506" s="1">
        <v>0.58373416365499997</v>
      </c>
      <c r="AZ506">
        <v>1546.54931835308</v>
      </c>
      <c r="BA506">
        <v>9.5776267279999994E-2</v>
      </c>
      <c r="BB506">
        <v>1016.63910169715</v>
      </c>
      <c r="BC506" s="1">
        <v>6.2735741339999998E-2</v>
      </c>
      <c r="BD506">
        <v>16378.115448267101</v>
      </c>
      <c r="BE506" s="1">
        <v>0.58260972842249004</v>
      </c>
      <c r="BF506">
        <v>0.23911300559065901</v>
      </c>
      <c r="BG506">
        <v>0.13251494658681801</v>
      </c>
      <c r="BH506">
        <v>2.96089003181319E-2</v>
      </c>
      <c r="BI506">
        <v>1.61534190819007E-2</v>
      </c>
    </row>
    <row r="507" spans="1:61" x14ac:dyDescent="0.35">
      <c r="A507" t="s">
        <v>1750</v>
      </c>
      <c r="B507" t="s">
        <v>1131</v>
      </c>
      <c r="C507">
        <v>39.35</v>
      </c>
      <c r="D507">
        <v>26.604498779644199</v>
      </c>
      <c r="E507">
        <v>869.18415640000001</v>
      </c>
      <c r="F507" t="e">
        <v>#N/A</v>
      </c>
      <c r="G507">
        <v>1.71704828988146E-2</v>
      </c>
      <c r="H507" t="e">
        <v>#N/A</v>
      </c>
      <c r="I507">
        <v>4.2144124929729999E-2</v>
      </c>
      <c r="J507">
        <v>0.90955965929341698</v>
      </c>
      <c r="K507">
        <v>3.5623768695976603E-2</v>
      </c>
      <c r="L507">
        <v>0.447765615995801</v>
      </c>
      <c r="M507">
        <v>2.5946404326602501E-2</v>
      </c>
      <c r="N507">
        <v>0.152295537715843</v>
      </c>
      <c r="O507">
        <v>64940.535363165</v>
      </c>
      <c r="P507" s="1">
        <v>0.20092709781826601</v>
      </c>
      <c r="Q507">
        <v>0.18010168977966601</v>
      </c>
      <c r="R507">
        <v>0.61897121240206798</v>
      </c>
      <c r="S507">
        <v>8.7364999999999995</v>
      </c>
      <c r="T507">
        <v>87817.803382395505</v>
      </c>
      <c r="U507" s="1">
        <v>102.648519299756</v>
      </c>
      <c r="V507">
        <v>329418.274816441</v>
      </c>
      <c r="W507" s="1">
        <v>0.81149258365174903</v>
      </c>
      <c r="X507">
        <v>9.3916290788028503E-2</v>
      </c>
      <c r="Y507">
        <v>9.4591125560223005E-2</v>
      </c>
      <c r="Z507">
        <v>0.18850741634825199</v>
      </c>
      <c r="AA507">
        <v>329.418274816441</v>
      </c>
      <c r="AB507">
        <v>7884.6219289560404</v>
      </c>
      <c r="AC507" s="1">
        <v>826.786519873359</v>
      </c>
      <c r="AD507">
        <v>251023.12406182499</v>
      </c>
      <c r="AE507" s="1" t="e">
        <v>#N/A</v>
      </c>
      <c r="AF507">
        <v>41958.7</v>
      </c>
      <c r="AG507" s="1">
        <v>71278.823097069195</v>
      </c>
      <c r="AH507" s="1">
        <v>41.2131350304007</v>
      </c>
      <c r="AI507">
        <v>22.455703484557699</v>
      </c>
      <c r="AJ507">
        <v>26.299307940690898</v>
      </c>
      <c r="AK507">
        <v>1.79</v>
      </c>
      <c r="AL507">
        <v>1.10631335</v>
      </c>
      <c r="AM507">
        <v>1.5281585499999999</v>
      </c>
      <c r="AN507">
        <v>1625.8480598957799</v>
      </c>
      <c r="AO507" s="1">
        <v>1.2482762075345499</v>
      </c>
      <c r="AP507">
        <v>2320.4173110138299</v>
      </c>
      <c r="AQ507" s="1">
        <v>3068.8080436452501</v>
      </c>
      <c r="AR507" s="1">
        <v>9005.0645253566399</v>
      </c>
      <c r="AS507" s="1">
        <v>882.24368592872099</v>
      </c>
      <c r="AT507">
        <v>565.02168936320504</v>
      </c>
      <c r="AU507">
        <v>15841.5552553076</v>
      </c>
      <c r="AV507" s="1">
        <v>6935.7675634117204</v>
      </c>
      <c r="AW507" s="1">
        <v>0.39422076932</v>
      </c>
      <c r="AX507">
        <v>8288.3164521143099</v>
      </c>
      <c r="AY507" s="1">
        <v>0.42366808926499999</v>
      </c>
      <c r="AZ507">
        <v>1770.99446512139</v>
      </c>
      <c r="BA507">
        <v>9.2774225715000005E-2</v>
      </c>
      <c r="BB507">
        <v>1616.2658065953799</v>
      </c>
      <c r="BC507" s="1">
        <v>8.9336915670000003E-2</v>
      </c>
      <c r="BD507">
        <v>18611.344287242799</v>
      </c>
      <c r="BE507" s="1">
        <v>0.54114902654897601</v>
      </c>
      <c r="BF507">
        <v>0.23567906696584401</v>
      </c>
      <c r="BG507">
        <v>0.171654311318058</v>
      </c>
      <c r="BH507">
        <v>3.2783389717195098E-2</v>
      </c>
      <c r="BI507">
        <v>1.8734205449927401E-2</v>
      </c>
    </row>
    <row r="508" spans="1:61" x14ac:dyDescent="0.35">
      <c r="A508" t="s">
        <v>1751</v>
      </c>
      <c r="B508" t="s">
        <v>1132</v>
      </c>
      <c r="C508">
        <v>26.75</v>
      </c>
      <c r="D508">
        <v>105.16999905078799</v>
      </c>
      <c r="E508">
        <v>2315.7407744500001</v>
      </c>
      <c r="F508">
        <v>2.28640033904072E-2</v>
      </c>
      <c r="G508">
        <v>7.1145692305242605E-2</v>
      </c>
      <c r="H508" t="e">
        <v>#N/A</v>
      </c>
      <c r="I508">
        <v>9.5710453741720797E-2</v>
      </c>
      <c r="J508">
        <v>0.739293633612505</v>
      </c>
      <c r="K508">
        <v>7.1583518386721501E-2</v>
      </c>
      <c r="L508">
        <v>0.44477957912348398</v>
      </c>
      <c r="M508">
        <v>3.18878013813301E-2</v>
      </c>
      <c r="N508">
        <v>0.15252245762261499</v>
      </c>
      <c r="O508">
        <v>73384.908926596996</v>
      </c>
      <c r="P508" s="1">
        <v>0.181356126394599</v>
      </c>
      <c r="Q508">
        <v>0.15685015599256999</v>
      </c>
      <c r="R508">
        <v>0.66179371761283101</v>
      </c>
      <c r="S508">
        <v>19.386500000000002</v>
      </c>
      <c r="T508">
        <v>94379.148405080006</v>
      </c>
      <c r="U508" s="1">
        <v>126.062667356548</v>
      </c>
      <c r="V508">
        <v>263474.482357334</v>
      </c>
      <c r="W508" s="1">
        <v>0.701379618841246</v>
      </c>
      <c r="X508">
        <v>0.24791046225035601</v>
      </c>
      <c r="Y508">
        <v>5.0709918908398002E-2</v>
      </c>
      <c r="Z508">
        <v>0.298620381158754</v>
      </c>
      <c r="AA508">
        <v>263.47448235733401</v>
      </c>
      <c r="AB508">
        <v>9108.0121427382401</v>
      </c>
      <c r="AC508" s="1">
        <v>818.351522309698</v>
      </c>
      <c r="AD508" s="1">
        <v>205300.92692470201</v>
      </c>
      <c r="AE508" s="1" t="e">
        <v>#N/A</v>
      </c>
      <c r="AF508">
        <v>44323.125</v>
      </c>
      <c r="AG508" s="1">
        <v>74697.697424110607</v>
      </c>
      <c r="AH508" s="1">
        <v>58.283635701316598</v>
      </c>
      <c r="AI508">
        <v>30.917737209267599</v>
      </c>
      <c r="AJ508">
        <v>39.740145234173497</v>
      </c>
      <c r="AK508">
        <v>2.2835000000000001</v>
      </c>
      <c r="AL508">
        <v>1.5980468999999999</v>
      </c>
      <c r="AM508">
        <v>2.0566469999999999</v>
      </c>
      <c r="AN508">
        <v>200.95328793507801</v>
      </c>
      <c r="AO508" s="1">
        <v>0.89752273757249501</v>
      </c>
      <c r="AP508">
        <v>2004.17028056755</v>
      </c>
      <c r="AQ508" s="1">
        <v>2753.99210684422</v>
      </c>
      <c r="AR508" s="1">
        <v>8818.0092690969705</v>
      </c>
      <c r="AS508" s="1">
        <v>986.53320497359198</v>
      </c>
      <c r="AT508" s="1">
        <v>401.34737704311999</v>
      </c>
      <c r="AU508">
        <v>14964.052238525501</v>
      </c>
      <c r="AV508" s="1">
        <v>5042.6329109060198</v>
      </c>
      <c r="AW508" s="1">
        <v>0.31422891250000001</v>
      </c>
      <c r="AX508">
        <v>8377.0742767247702</v>
      </c>
      <c r="AY508" s="1">
        <v>0.50575407617500001</v>
      </c>
      <c r="AZ508">
        <v>1450.3694457935701</v>
      </c>
      <c r="BA508">
        <v>8.7270101729999994E-2</v>
      </c>
      <c r="BB508">
        <v>1501.64084699566</v>
      </c>
      <c r="BC508" s="1">
        <v>9.2746909604999997E-2</v>
      </c>
      <c r="BD508">
        <v>16371.71748042</v>
      </c>
      <c r="BE508" s="1">
        <v>0.56839539025011199</v>
      </c>
      <c r="BF508">
        <v>0.22601116423926601</v>
      </c>
      <c r="BG508">
        <v>0.15443222425558101</v>
      </c>
      <c r="BH508">
        <v>3.2407270390539297E-2</v>
      </c>
      <c r="BI508">
        <v>1.8753950864501399E-2</v>
      </c>
    </row>
    <row r="509" spans="1:61" x14ac:dyDescent="0.35">
      <c r="A509" t="s">
        <v>1752</v>
      </c>
      <c r="B509" t="s">
        <v>1133</v>
      </c>
      <c r="C509">
        <v>26.8</v>
      </c>
      <c r="D509">
        <v>205.33848326995701</v>
      </c>
      <c r="E509">
        <v>5210.2534099499999</v>
      </c>
      <c r="F509">
        <v>5.5256545269874897E-2</v>
      </c>
      <c r="G509">
        <v>8.1689661475018993E-2</v>
      </c>
      <c r="H509">
        <v>2.4061609320074201E-3</v>
      </c>
      <c r="I509">
        <v>5.2915579773568998E-2</v>
      </c>
      <c r="J509">
        <v>0.75027872882394198</v>
      </c>
      <c r="K509">
        <v>5.86420606123252E-2</v>
      </c>
      <c r="L509">
        <v>0.25558105247860802</v>
      </c>
      <c r="M509">
        <v>3.5934782372553001E-2</v>
      </c>
      <c r="N509">
        <v>0.14280218323479801</v>
      </c>
      <c r="O509">
        <v>82318.050521412501</v>
      </c>
      <c r="P509" s="1">
        <v>0.15779000672528701</v>
      </c>
      <c r="Q509">
        <v>0.16323922515657699</v>
      </c>
      <c r="R509">
        <v>0.67897076811813495</v>
      </c>
      <c r="S509">
        <v>34.319000000000003</v>
      </c>
      <c r="T509">
        <v>107835.77985301999</v>
      </c>
      <c r="U509" s="1">
        <v>152.92469907556901</v>
      </c>
      <c r="V509">
        <v>341583.11897416698</v>
      </c>
      <c r="W509" s="1">
        <v>0.773422891449839</v>
      </c>
      <c r="X509">
        <v>0.19632627502849601</v>
      </c>
      <c r="Y509">
        <v>3.0250833521665899E-2</v>
      </c>
      <c r="Z509">
        <v>0.226577108550162</v>
      </c>
      <c r="AA509">
        <v>341.58311897416701</v>
      </c>
      <c r="AB509">
        <v>12317.6870823481</v>
      </c>
      <c r="AC509" s="1">
        <v>1109.1418385582999</v>
      </c>
      <c r="AD509">
        <v>280133.30763443402</v>
      </c>
      <c r="AE509" s="1" t="e">
        <v>#N/A</v>
      </c>
      <c r="AF509">
        <v>54144.525000000001</v>
      </c>
      <c r="AG509" s="1">
        <v>105659.690364361</v>
      </c>
      <c r="AH509" s="1">
        <v>73.290837731093305</v>
      </c>
      <c r="AI509">
        <v>34.194324492756301</v>
      </c>
      <c r="AJ509">
        <v>41.924116373770502</v>
      </c>
      <c r="AK509">
        <v>1.978</v>
      </c>
      <c r="AL509">
        <v>1.39511315</v>
      </c>
      <c r="AM509">
        <v>1.6078376999999999</v>
      </c>
      <c r="AN509">
        <v>96.245720410514295</v>
      </c>
      <c r="AO509">
        <v>0.78034313346367801</v>
      </c>
      <c r="AP509">
        <v>1979.50256910705</v>
      </c>
      <c r="AQ509" s="1">
        <v>2832.7572685680602</v>
      </c>
      <c r="AR509" s="1">
        <v>9546.1984678985009</v>
      </c>
      <c r="AS509" s="1">
        <v>1189.75358004452</v>
      </c>
      <c r="AT509">
        <v>474.97621933859102</v>
      </c>
      <c r="AU509">
        <v>16023.1881049567</v>
      </c>
      <c r="AV509" s="1">
        <v>3449.4278197707099</v>
      </c>
      <c r="AW509" s="1">
        <v>0.21128235736000001</v>
      </c>
      <c r="AX509">
        <v>10850.2078144223</v>
      </c>
      <c r="AY509" s="1">
        <v>0.64860886481000002</v>
      </c>
      <c r="AZ509">
        <v>1358.8345036788101</v>
      </c>
      <c r="BA509">
        <v>8.1950370465000005E-2</v>
      </c>
      <c r="BB509">
        <v>961.75570366996999</v>
      </c>
      <c r="BC509" s="1">
        <v>5.8158407364999998E-2</v>
      </c>
      <c r="BD509">
        <v>16620.2258415418</v>
      </c>
      <c r="BE509" s="1">
        <v>0.58697866110947505</v>
      </c>
      <c r="BF509">
        <v>0.23838258113153701</v>
      </c>
      <c r="BG509">
        <v>0.129264456848178</v>
      </c>
      <c r="BH509">
        <v>2.8420371145495699E-2</v>
      </c>
      <c r="BI509">
        <v>1.69539297653142E-2</v>
      </c>
    </row>
    <row r="510" spans="1:61" x14ac:dyDescent="0.35">
      <c r="A510" t="s">
        <v>1753</v>
      </c>
      <c r="B510" t="s">
        <v>1134</v>
      </c>
      <c r="C510">
        <v>12.15</v>
      </c>
      <c r="D510">
        <v>209.36133260416801</v>
      </c>
      <c r="E510">
        <v>1916.93490615</v>
      </c>
      <c r="F510">
        <v>1.7409970844163999E-2</v>
      </c>
      <c r="G510">
        <v>0.124199561722401</v>
      </c>
      <c r="H510" t="e">
        <v>#N/A</v>
      </c>
      <c r="I510">
        <v>7.5241232046055997E-2</v>
      </c>
      <c r="J510">
        <v>0.67182174475874801</v>
      </c>
      <c r="K510">
        <v>0.115720879262892</v>
      </c>
      <c r="L510">
        <v>0.87352644885032404</v>
      </c>
      <c r="M510">
        <v>3.5222704413209502E-2</v>
      </c>
      <c r="N510">
        <v>0.18944692229367599</v>
      </c>
      <c r="O510">
        <v>66576.681957046007</v>
      </c>
      <c r="P510" s="1">
        <v>0.23814271867429099</v>
      </c>
      <c r="Q510">
        <v>0.18667734443518699</v>
      </c>
      <c r="R510">
        <v>0.57517993689052205</v>
      </c>
      <c r="S510">
        <v>18.445</v>
      </c>
      <c r="T510">
        <v>87997.903911690504</v>
      </c>
      <c r="U510" s="1">
        <v>107.43021577831099</v>
      </c>
      <c r="V510">
        <v>174237.71287447499</v>
      </c>
      <c r="W510" s="1">
        <v>0.66743763174847404</v>
      </c>
      <c r="X510">
        <v>0.24948310301961099</v>
      </c>
      <c r="Y510">
        <v>8.3079265231915597E-2</v>
      </c>
      <c r="Z510">
        <v>0.33256236825152602</v>
      </c>
      <c r="AA510">
        <v>174.23771287447499</v>
      </c>
      <c r="AB510">
        <v>5555.5455292258803</v>
      </c>
      <c r="AC510" s="1">
        <v>575.34825466325105</v>
      </c>
      <c r="AD510">
        <v>113117.963938912</v>
      </c>
      <c r="AE510" s="1" t="e">
        <v>#N/A</v>
      </c>
      <c r="AF510">
        <v>33940.775000000001</v>
      </c>
      <c r="AG510" s="1">
        <v>50631.747024565702</v>
      </c>
      <c r="AH510" s="1">
        <v>47.019874297841703</v>
      </c>
      <c r="AI510">
        <v>27.960356957315501</v>
      </c>
      <c r="AJ510">
        <v>32.863582810849103</v>
      </c>
      <c r="AK510">
        <v>1.8305</v>
      </c>
      <c r="AL510">
        <v>1.3671498</v>
      </c>
      <c r="AM510">
        <v>1.61145245</v>
      </c>
      <c r="AN510">
        <v>67.575472079436906</v>
      </c>
      <c r="AO510" s="1">
        <v>0.96186394300445399</v>
      </c>
      <c r="AP510">
        <v>2265.0452837970101</v>
      </c>
      <c r="AQ510" s="1">
        <v>3822.53871017557</v>
      </c>
      <c r="AR510" s="1">
        <v>9584.6409374725208</v>
      </c>
      <c r="AS510" s="1">
        <v>1128.60747477734</v>
      </c>
      <c r="AT510">
        <v>555.19370338949795</v>
      </c>
      <c r="AU510">
        <v>17356.026109611899</v>
      </c>
      <c r="AV510" s="1">
        <v>9397.9501908157508</v>
      </c>
      <c r="AW510" s="1">
        <v>0.5037773887</v>
      </c>
      <c r="AX510">
        <v>4911.4055582663696</v>
      </c>
      <c r="AY510" s="1">
        <v>0.24981834041000001</v>
      </c>
      <c r="AZ510">
        <v>1163.2314029218201</v>
      </c>
      <c r="BA510">
        <v>5.8317339444999998E-2</v>
      </c>
      <c r="BB510">
        <v>3574.3582851568799</v>
      </c>
      <c r="BC510" s="1">
        <v>0.18808693143499999</v>
      </c>
      <c r="BD510">
        <v>19046.945437160801</v>
      </c>
      <c r="BE510" s="1">
        <v>0.54118837748291804</v>
      </c>
      <c r="BF510">
        <v>0.238414785622829</v>
      </c>
      <c r="BG510">
        <v>0.16892303805449499</v>
      </c>
      <c r="BH510">
        <v>3.6125742395590903E-2</v>
      </c>
      <c r="BI510">
        <v>1.53480564441672E-2</v>
      </c>
    </row>
    <row r="511" spans="1:61" x14ac:dyDescent="0.35">
      <c r="A511" t="s">
        <v>1754</v>
      </c>
      <c r="B511" t="s">
        <v>1135</v>
      </c>
      <c r="C511">
        <v>71.900000000000006</v>
      </c>
      <c r="D511">
        <v>8.1515205803277997</v>
      </c>
      <c r="E511">
        <v>539.87479985000004</v>
      </c>
      <c r="F511" t="e">
        <v>#N/A</v>
      </c>
      <c r="G511">
        <v>4.3382060814633E-2</v>
      </c>
      <c r="H511" t="e">
        <v>#N/A</v>
      </c>
      <c r="I511">
        <v>7.5876106231254001E-2</v>
      </c>
      <c r="J511">
        <v>0.88984062740922099</v>
      </c>
      <c r="K511">
        <v>3.5335353961349902E-2</v>
      </c>
      <c r="L511">
        <v>0.43165480653631899</v>
      </c>
      <c r="M511">
        <v>3.31723213445657E-2</v>
      </c>
      <c r="N511">
        <v>0.16217830470800701</v>
      </c>
      <c r="O511">
        <v>59848.187957825998</v>
      </c>
      <c r="P511" s="1">
        <v>0.23012692716811101</v>
      </c>
      <c r="Q511">
        <v>0.181050298422506</v>
      </c>
      <c r="R511">
        <v>0.58882277440938302</v>
      </c>
      <c r="S511">
        <v>7.1215000000000002</v>
      </c>
      <c r="T511">
        <v>73393.519029014496</v>
      </c>
      <c r="U511" s="1">
        <v>83.323684915469897</v>
      </c>
      <c r="V511">
        <v>225989.685420052</v>
      </c>
      <c r="W511" s="1">
        <v>0.84371744318955599</v>
      </c>
      <c r="X511">
        <v>6.1779539161510799E-2</v>
      </c>
      <c r="Y511">
        <v>9.4503017648933194E-2</v>
      </c>
      <c r="Z511">
        <v>0.15628255681044401</v>
      </c>
      <c r="AA511">
        <v>225.98968542005201</v>
      </c>
      <c r="AB511">
        <v>5176.1006707768402</v>
      </c>
      <c r="AC511" s="1">
        <v>580.74527724538996</v>
      </c>
      <c r="AD511">
        <v>171374.85411382999</v>
      </c>
      <c r="AE511" s="1" t="e">
        <v>#N/A</v>
      </c>
      <c r="AF511">
        <v>40648.474999999999</v>
      </c>
      <c r="AG511" s="1">
        <v>62542.020782905303</v>
      </c>
      <c r="AH511" s="1">
        <v>38.688942762941103</v>
      </c>
      <c r="AI511">
        <v>20.847177348799502</v>
      </c>
      <c r="AJ511">
        <v>26.389524868949099</v>
      </c>
      <c r="AK511">
        <v>1.9279999999999999</v>
      </c>
      <c r="AL511">
        <v>1.2762281499999999</v>
      </c>
      <c r="AM511">
        <v>1.7691265</v>
      </c>
      <c r="AN511">
        <v>2213.7480555024799</v>
      </c>
      <c r="AO511" s="1">
        <v>1.4773708996617401</v>
      </c>
      <c r="AP511">
        <v>2623.9954127032202</v>
      </c>
      <c r="AQ511" s="1">
        <v>3667.55345786204</v>
      </c>
      <c r="AR511" s="1">
        <v>9552.4213868150891</v>
      </c>
      <c r="AS511" s="1">
        <v>947.24329644215595</v>
      </c>
      <c r="AT511">
        <v>480.22799008164202</v>
      </c>
      <c r="AU511">
        <v>17271.4415439041</v>
      </c>
      <c r="AV511" s="1">
        <v>9908.8359921500196</v>
      </c>
      <c r="AW511" s="1">
        <v>0.50333676326999999</v>
      </c>
      <c r="AX511">
        <v>6540.7212084982802</v>
      </c>
      <c r="AY511" s="1">
        <v>0.32907816511999999</v>
      </c>
      <c r="AZ511">
        <v>1652.6148067046399</v>
      </c>
      <c r="BA511">
        <v>8.3876235330000007E-2</v>
      </c>
      <c r="BB511">
        <v>1681.2038483717199</v>
      </c>
      <c r="BC511" s="1">
        <v>8.3708836265000003E-2</v>
      </c>
      <c r="BD511">
        <v>19783.375855724698</v>
      </c>
      <c r="BE511" s="1">
        <v>0.53828802779249196</v>
      </c>
      <c r="BF511">
        <v>0.23849750019610899</v>
      </c>
      <c r="BG511">
        <v>0.15674292552358299</v>
      </c>
      <c r="BH511">
        <v>3.9270664579777501E-2</v>
      </c>
      <c r="BI511">
        <v>2.7200881908038699E-2</v>
      </c>
    </row>
    <row r="512" spans="1:61" x14ac:dyDescent="0.35">
      <c r="A512" t="s">
        <v>1755</v>
      </c>
      <c r="B512" t="s">
        <v>1137</v>
      </c>
      <c r="C512">
        <v>65.5</v>
      </c>
      <c r="D512">
        <v>22.242174698497401</v>
      </c>
      <c r="E512">
        <v>1357.9588575499999</v>
      </c>
      <c r="F512">
        <v>1.11418179812997E-2</v>
      </c>
      <c r="G512">
        <v>1.48555290494909E-2</v>
      </c>
      <c r="H512" t="e">
        <v>#N/A</v>
      </c>
      <c r="I512">
        <v>5.0449829933569099E-2</v>
      </c>
      <c r="J512">
        <v>0.889910058040842</v>
      </c>
      <c r="K512">
        <v>4.1223989637804E-2</v>
      </c>
      <c r="L512">
        <v>0.428171898483171</v>
      </c>
      <c r="M512">
        <v>1.6860751824155602E-2</v>
      </c>
      <c r="N512">
        <v>0.143861409245263</v>
      </c>
      <c r="O512">
        <v>66488.225816487495</v>
      </c>
      <c r="P512" s="1">
        <v>0.17648288621747399</v>
      </c>
      <c r="Q512">
        <v>0.162280975124135</v>
      </c>
      <c r="R512">
        <v>0.66123613865839104</v>
      </c>
      <c r="S512">
        <v>12.473000000000001</v>
      </c>
      <c r="T512">
        <v>86754.068351790993</v>
      </c>
      <c r="U512" s="1">
        <v>115.263029999672</v>
      </c>
      <c r="V512">
        <v>269086.549076828</v>
      </c>
      <c r="W512" s="1">
        <v>0.75527210730477701</v>
      </c>
      <c r="X512">
        <v>0.13494659022434299</v>
      </c>
      <c r="Y512">
        <v>0.10978130247088</v>
      </c>
      <c r="Z512">
        <v>0.24472789269522299</v>
      </c>
      <c r="AA512">
        <v>269.08654907682802</v>
      </c>
      <c r="AB512">
        <v>7265.3912648445003</v>
      </c>
      <c r="AC512" s="1">
        <v>686.61207464286394</v>
      </c>
      <c r="AD512">
        <v>212514.68604014901</v>
      </c>
      <c r="AE512" s="1" t="e">
        <v>#N/A</v>
      </c>
      <c r="AF512">
        <v>42629.625</v>
      </c>
      <c r="AG512" s="1">
        <v>70820.614140182501</v>
      </c>
      <c r="AH512" s="1">
        <v>43.109513763058601</v>
      </c>
      <c r="AI512">
        <v>24.359406829351499</v>
      </c>
      <c r="AJ512">
        <v>28.527155081177899</v>
      </c>
      <c r="AK512">
        <v>1.9255</v>
      </c>
      <c r="AL512">
        <v>1.3036663500000001</v>
      </c>
      <c r="AM512">
        <v>1.6719820999999999</v>
      </c>
      <c r="AN512">
        <v>814.54292805575301</v>
      </c>
      <c r="AO512" s="1">
        <v>1.0273145871299501</v>
      </c>
      <c r="AP512">
        <v>1978.0552861594799</v>
      </c>
      <c r="AQ512" s="1">
        <v>2731.77190738021</v>
      </c>
      <c r="AR512" s="1">
        <v>8366.1170963857494</v>
      </c>
      <c r="AS512" s="1">
        <v>887.798645461197</v>
      </c>
      <c r="AT512">
        <v>451.52955068557299</v>
      </c>
      <c r="AU512">
        <v>14415.272486072199</v>
      </c>
      <c r="AV512" s="1">
        <v>6399.16893379672</v>
      </c>
      <c r="AW512" s="1">
        <v>0.39374204591</v>
      </c>
      <c r="AX512">
        <v>6956.12120159601</v>
      </c>
      <c r="AY512" s="1">
        <v>0.41936905072000003</v>
      </c>
      <c r="AZ512">
        <v>1549.0103305898001</v>
      </c>
      <c r="BA512">
        <v>9.2602047085E-2</v>
      </c>
      <c r="BB512">
        <v>1528.5549471091899</v>
      </c>
      <c r="BC512" s="1">
        <v>9.4286856284999998E-2</v>
      </c>
      <c r="BD512">
        <v>16432.8554130917</v>
      </c>
      <c r="BE512" s="1">
        <v>0.54989514512081294</v>
      </c>
      <c r="BF512">
        <v>0.238050906155307</v>
      </c>
      <c r="BG512">
        <v>0.157641435649195</v>
      </c>
      <c r="BH512">
        <v>3.4706834002143999E-2</v>
      </c>
      <c r="BI512">
        <v>1.97056790725413E-2</v>
      </c>
    </row>
    <row r="513" spans="1:61" x14ac:dyDescent="0.35">
      <c r="A513" t="s">
        <v>1756</v>
      </c>
      <c r="B513" t="s">
        <v>1138</v>
      </c>
      <c r="C513">
        <v>188.15</v>
      </c>
      <c r="D513">
        <v>7.9244536385538504</v>
      </c>
      <c r="E513">
        <v>1317.8046503999999</v>
      </c>
      <c r="F513">
        <v>3.7687351146214799E-3</v>
      </c>
      <c r="G513">
        <v>1.3400152281888801E-2</v>
      </c>
      <c r="H513" t="e">
        <v>#N/A</v>
      </c>
      <c r="I513">
        <v>1.74844256817757E-2</v>
      </c>
      <c r="J513">
        <v>0.956536112209876</v>
      </c>
      <c r="K513">
        <v>2.2369991947797999E-2</v>
      </c>
      <c r="L513">
        <v>0.50550758532921403</v>
      </c>
      <c r="M513">
        <v>9.3055552075797E-3</v>
      </c>
      <c r="N513">
        <v>0.161429814791411</v>
      </c>
      <c r="O513">
        <v>65173.558894734997</v>
      </c>
      <c r="P513" s="1">
        <v>0.19113270972618501</v>
      </c>
      <c r="Q513">
        <v>0.15872589000561599</v>
      </c>
      <c r="R513">
        <v>0.650141400268199</v>
      </c>
      <c r="S513">
        <v>13.006</v>
      </c>
      <c r="T513">
        <v>87650.786057169506</v>
      </c>
      <c r="U513" s="1">
        <v>111.565415497863</v>
      </c>
      <c r="V513">
        <v>291610.64730155002</v>
      </c>
      <c r="W513" s="1">
        <v>0.67386738199384799</v>
      </c>
      <c r="X513">
        <v>9.4820086626621294E-2</v>
      </c>
      <c r="Y513">
        <v>0.23131253137953101</v>
      </c>
      <c r="Z513">
        <v>0.32613261800615201</v>
      </c>
      <c r="AA513">
        <v>291.61064730154999</v>
      </c>
      <c r="AB513">
        <v>8094.5020900033496</v>
      </c>
      <c r="AC513" s="1">
        <v>512.81009633766598</v>
      </c>
      <c r="AD513">
        <v>239868.48624737599</v>
      </c>
      <c r="AE513" s="1" t="e">
        <v>#N/A</v>
      </c>
      <c r="AF513">
        <v>39817.699999999997</v>
      </c>
      <c r="AG513" s="1">
        <v>65889.529222205994</v>
      </c>
      <c r="AH513" s="1">
        <v>30.209996181127099</v>
      </c>
      <c r="AI513">
        <v>20.7206155543299</v>
      </c>
      <c r="AJ513">
        <v>22.719001037681</v>
      </c>
      <c r="AK513">
        <v>1.3774999999999999</v>
      </c>
      <c r="AL513">
        <v>1.0310131</v>
      </c>
      <c r="AM513">
        <v>1.1943545499999999</v>
      </c>
      <c r="AN513">
        <v>722.64518828740597</v>
      </c>
      <c r="AO513" s="1">
        <v>1.01973731742628</v>
      </c>
      <c r="AP513">
        <v>2087.8091780312998</v>
      </c>
      <c r="AQ513" s="1">
        <v>3634.24233976183</v>
      </c>
      <c r="AR513" s="1">
        <v>9208.2770744382706</v>
      </c>
      <c r="AS513" s="1">
        <v>990.31054074480505</v>
      </c>
      <c r="AT513">
        <v>490.56231594873299</v>
      </c>
      <c r="AU513">
        <v>16411.201448924901</v>
      </c>
      <c r="AV513" s="1">
        <v>8001.04294813256</v>
      </c>
      <c r="AW513" s="1">
        <v>0.45790196658499999</v>
      </c>
      <c r="AX513">
        <v>6645.8719256311497</v>
      </c>
      <c r="AY513" s="1">
        <v>0.36445947703999998</v>
      </c>
      <c r="AZ513">
        <v>1306.2899013721301</v>
      </c>
      <c r="BA513">
        <v>7.2697394925000006E-2</v>
      </c>
      <c r="BB513">
        <v>1855.6808501496801</v>
      </c>
      <c r="BC513" s="1">
        <v>0.10494116145</v>
      </c>
      <c r="BD513">
        <v>17808.8856252855</v>
      </c>
      <c r="BE513" s="1">
        <v>0.53947982602936195</v>
      </c>
      <c r="BF513">
        <v>0.25401915903794697</v>
      </c>
      <c r="BG513">
        <v>0.13816073114652999</v>
      </c>
      <c r="BH513">
        <v>4.3260774818901802E-2</v>
      </c>
      <c r="BI513">
        <v>2.5079508967259301E-2</v>
      </c>
    </row>
    <row r="514" spans="1:61" x14ac:dyDescent="0.35">
      <c r="A514" t="s">
        <v>1757</v>
      </c>
      <c r="B514" t="s">
        <v>1139</v>
      </c>
      <c r="C514">
        <v>22.95</v>
      </c>
      <c r="D514">
        <v>330.71618088701001</v>
      </c>
      <c r="E514">
        <v>5356.2325862500002</v>
      </c>
      <c r="F514">
        <v>9.4132399860467703E-2</v>
      </c>
      <c r="G514">
        <v>5.7428133224128299E-2</v>
      </c>
      <c r="H514">
        <v>2.24422710713646E-3</v>
      </c>
      <c r="I514">
        <v>5.5878014538070397E-2</v>
      </c>
      <c r="J514">
        <v>0.73283844720344604</v>
      </c>
      <c r="K514">
        <v>5.8473530623067503E-2</v>
      </c>
      <c r="L514">
        <v>0.170713021780909</v>
      </c>
      <c r="M514">
        <v>3.9271349088471297E-2</v>
      </c>
      <c r="N514">
        <v>0.132543518504603</v>
      </c>
      <c r="O514">
        <v>85514.816013935997</v>
      </c>
      <c r="P514" s="1">
        <v>0.15198884466586601</v>
      </c>
      <c r="Q514">
        <v>0.14908460024631201</v>
      </c>
      <c r="R514">
        <v>0.69892655508782198</v>
      </c>
      <c r="S514">
        <v>35.317999999999998</v>
      </c>
      <c r="T514">
        <v>111228.470957058</v>
      </c>
      <c r="U514" s="1">
        <v>150.01373921627101</v>
      </c>
      <c r="V514">
        <v>352463.86392904399</v>
      </c>
      <c r="W514" s="1">
        <v>0.81744504144945795</v>
      </c>
      <c r="X514">
        <v>0.15659049168873601</v>
      </c>
      <c r="Y514">
        <v>2.5964466861805601E-2</v>
      </c>
      <c r="Z514">
        <v>0.18255495855054199</v>
      </c>
      <c r="AA514">
        <v>352.46386392904401</v>
      </c>
      <c r="AB514">
        <v>13725.1313036051</v>
      </c>
      <c r="AC514" s="1">
        <v>1208.0268095582601</v>
      </c>
      <c r="AD514" s="1">
        <v>296606.85105583799</v>
      </c>
      <c r="AE514" s="1" t="e">
        <v>#N/A</v>
      </c>
      <c r="AF514">
        <v>67086.399999999994</v>
      </c>
      <c r="AG514" s="1">
        <v>154571.195986184</v>
      </c>
      <c r="AH514" s="1">
        <v>83.534423950694304</v>
      </c>
      <c r="AI514">
        <v>36.907402220706302</v>
      </c>
      <c r="AJ514">
        <v>48.006788148819297</v>
      </c>
      <c r="AK514">
        <v>1.9504999999999999</v>
      </c>
      <c r="AL514">
        <v>1.2883726</v>
      </c>
      <c r="AM514">
        <v>1.5073374500000001</v>
      </c>
      <c r="AN514">
        <v>323.09926024063799</v>
      </c>
      <c r="AO514" s="1">
        <v>0.65475829463643198</v>
      </c>
      <c r="AP514">
        <v>2067.57031896434</v>
      </c>
      <c r="AQ514" s="1">
        <v>2857.5608067431499</v>
      </c>
      <c r="AR514" s="1">
        <v>10244.690566159101</v>
      </c>
      <c r="AS514" s="1">
        <v>1303.44831129114</v>
      </c>
      <c r="AT514" s="1">
        <v>551.64389148104704</v>
      </c>
      <c r="AU514">
        <v>17024.913894638801</v>
      </c>
      <c r="AV514" s="1">
        <v>3253.2359094961298</v>
      </c>
      <c r="AW514" s="1">
        <v>0.19023279367000001</v>
      </c>
      <c r="AX514">
        <v>12059.892191747</v>
      </c>
      <c r="AY514" s="1">
        <v>0.67210954512999999</v>
      </c>
      <c r="AZ514">
        <v>1560.3227414983</v>
      </c>
      <c r="BA514">
        <v>8.9633770725000006E-2</v>
      </c>
      <c r="BB514">
        <v>845.52645020206</v>
      </c>
      <c r="BC514" s="1">
        <v>4.8023890450000002E-2</v>
      </c>
      <c r="BD514">
        <v>17718.9772929434</v>
      </c>
      <c r="BE514" s="1">
        <v>0.60996768124164102</v>
      </c>
      <c r="BF514">
        <v>0.233193421759437</v>
      </c>
      <c r="BG514">
        <v>0.109907091293279</v>
      </c>
      <c r="BH514">
        <v>2.9904678820175501E-2</v>
      </c>
      <c r="BI514">
        <v>1.70271268854672E-2</v>
      </c>
    </row>
    <row r="515" spans="1:61" x14ac:dyDescent="0.35">
      <c r="A515" t="s">
        <v>1758</v>
      </c>
      <c r="B515" t="s">
        <v>1140</v>
      </c>
      <c r="C515">
        <v>30.95</v>
      </c>
      <c r="D515">
        <v>227.57705117414</v>
      </c>
      <c r="E515">
        <v>6837.8371548499999</v>
      </c>
      <c r="F515">
        <v>5.6085007843796199E-2</v>
      </c>
      <c r="G515">
        <v>0.110717896449278</v>
      </c>
      <c r="H515">
        <v>2.6539669913925599E-3</v>
      </c>
      <c r="I515">
        <v>5.8455374194306998E-2</v>
      </c>
      <c r="J515">
        <v>0.71102085771572898</v>
      </c>
      <c r="K515">
        <v>6.2233881345496601E-2</v>
      </c>
      <c r="L515">
        <v>0.29865942707641602</v>
      </c>
      <c r="M515">
        <v>4.6723571789085601E-2</v>
      </c>
      <c r="N515">
        <v>0.15085723866161199</v>
      </c>
      <c r="O515">
        <v>82536.593830521495</v>
      </c>
      <c r="P515" s="1">
        <v>0.17227475990679</v>
      </c>
      <c r="Q515">
        <v>0.189399699346704</v>
      </c>
      <c r="R515">
        <v>0.63832554074650605</v>
      </c>
      <c r="S515">
        <v>44.307499999999997</v>
      </c>
      <c r="T515">
        <v>107880.928668383</v>
      </c>
      <c r="U515" s="1">
        <v>157.647582364318</v>
      </c>
      <c r="V515">
        <v>318617.83213128097</v>
      </c>
      <c r="W515" s="1">
        <v>0.790983751895322</v>
      </c>
      <c r="X515">
        <v>0.17974299558590101</v>
      </c>
      <c r="Y515">
        <v>2.9273252518776299E-2</v>
      </c>
      <c r="Z515">
        <v>0.209016248104678</v>
      </c>
      <c r="AA515">
        <v>318.61783213128098</v>
      </c>
      <c r="AB515">
        <v>11374.6916151321</v>
      </c>
      <c r="AC515" s="1">
        <v>1055.74366852867</v>
      </c>
      <c r="AD515">
        <v>249721.80624826599</v>
      </c>
      <c r="AE515" s="1" t="e">
        <v>#N/A</v>
      </c>
      <c r="AF515">
        <v>53022.75</v>
      </c>
      <c r="AG515" s="1">
        <v>97622.221946952894</v>
      </c>
      <c r="AH515" s="1">
        <v>71.341337277354498</v>
      </c>
      <c r="AI515">
        <v>32.815209570145399</v>
      </c>
      <c r="AJ515">
        <v>40.720736314478998</v>
      </c>
      <c r="AK515">
        <v>2.3035000000000001</v>
      </c>
      <c r="AL515">
        <v>1.6127296499999999</v>
      </c>
      <c r="AM515">
        <v>1.8447169999999999</v>
      </c>
      <c r="AN515">
        <v>113.0495773371</v>
      </c>
      <c r="AO515" s="1">
        <v>0.83880162070772701</v>
      </c>
      <c r="AP515">
        <v>1917.5064645316099</v>
      </c>
      <c r="AQ515" s="1">
        <v>2701.56855441364</v>
      </c>
      <c r="AR515" s="1">
        <v>9347.4017961359095</v>
      </c>
      <c r="AS515" s="1">
        <v>1244.05439206088</v>
      </c>
      <c r="AT515" s="1">
        <v>503.612771777212</v>
      </c>
      <c r="AU515">
        <v>15714.143978919201</v>
      </c>
      <c r="AV515" s="1">
        <v>3825.6202167131901</v>
      </c>
      <c r="AW515" s="1">
        <v>0.23982959924</v>
      </c>
      <c r="AX515">
        <v>9981.5410138358693</v>
      </c>
      <c r="AY515" s="1">
        <v>0.60414541435000002</v>
      </c>
      <c r="AZ515">
        <v>1482.6849030810599</v>
      </c>
      <c r="BA515">
        <v>9.2348161519999999E-2</v>
      </c>
      <c r="BB515">
        <v>1028.9865062132901</v>
      </c>
      <c r="BC515" s="1">
        <v>6.3676824904999998E-2</v>
      </c>
      <c r="BD515">
        <v>16318.8326398434</v>
      </c>
      <c r="BE515" s="1">
        <v>0.587309196475853</v>
      </c>
      <c r="BF515">
        <v>0.23953879177388299</v>
      </c>
      <c r="BG515">
        <v>0.124050044654024</v>
      </c>
      <c r="BH515">
        <v>2.8774018815432002E-2</v>
      </c>
      <c r="BI515">
        <v>2.0327948280807698E-2</v>
      </c>
    </row>
    <row r="516" spans="1:61" x14ac:dyDescent="0.35">
      <c r="A516" t="s">
        <v>1759</v>
      </c>
      <c r="B516" t="s">
        <v>1141</v>
      </c>
      <c r="C516">
        <v>156.1</v>
      </c>
      <c r="D516">
        <v>7.2793913329143098</v>
      </c>
      <c r="E516">
        <v>989.79621314999997</v>
      </c>
      <c r="F516" t="e">
        <v>#N/A</v>
      </c>
      <c r="G516">
        <v>1.3266715410685701E-2</v>
      </c>
      <c r="H516" t="e">
        <v>#N/A</v>
      </c>
      <c r="I516">
        <v>1.5201861773437301E-2</v>
      </c>
      <c r="J516">
        <v>0.95544290908167695</v>
      </c>
      <c r="K516">
        <v>2.9263866465632601E-2</v>
      </c>
      <c r="L516">
        <v>0.85768106575571001</v>
      </c>
      <c r="M516" t="e">
        <v>#N/A</v>
      </c>
      <c r="N516">
        <v>0.179680091711204</v>
      </c>
      <c r="O516">
        <v>63540.808014298003</v>
      </c>
      <c r="P516" s="1">
        <v>0.22175521782997201</v>
      </c>
      <c r="Q516">
        <v>0.16379453381700099</v>
      </c>
      <c r="R516">
        <v>0.61445024835302697</v>
      </c>
      <c r="S516">
        <v>11.081</v>
      </c>
      <c r="T516">
        <v>79679.730979578002</v>
      </c>
      <c r="U516" s="1">
        <v>117.546331717692</v>
      </c>
      <c r="V516">
        <v>214761.01731452299</v>
      </c>
      <c r="W516" s="1">
        <v>0.67446700811451499</v>
      </c>
      <c r="X516">
        <v>8.1846824336337706E-2</v>
      </c>
      <c r="Y516">
        <v>0.24368616754914699</v>
      </c>
      <c r="Z516">
        <v>0.32553299188548501</v>
      </c>
      <c r="AA516">
        <v>214.761017314523</v>
      </c>
      <c r="AB516">
        <v>4503.4903164491398</v>
      </c>
      <c r="AC516" s="1">
        <v>398.13503649154501</v>
      </c>
      <c r="AD516">
        <v>164186.32516902799</v>
      </c>
      <c r="AE516" s="1" t="e">
        <v>#N/A</v>
      </c>
      <c r="AF516">
        <v>36955.775000000001</v>
      </c>
      <c r="AG516" s="1">
        <v>57324.722991474096</v>
      </c>
      <c r="AH516" s="1">
        <v>24.3929677174429</v>
      </c>
      <c r="AI516">
        <v>20.075234535820002</v>
      </c>
      <c r="AJ516">
        <v>21.5162946089733</v>
      </c>
      <c r="AK516">
        <v>0.9425</v>
      </c>
      <c r="AL516">
        <v>0.81205959999999999</v>
      </c>
      <c r="AM516">
        <v>0.86409559999999996</v>
      </c>
      <c r="AN516">
        <v>0.15301869114073499</v>
      </c>
      <c r="AO516">
        <v>0.82810949358305497</v>
      </c>
      <c r="AP516">
        <v>2386.0592855175701</v>
      </c>
      <c r="AQ516" s="1">
        <v>4135.7850057518399</v>
      </c>
      <c r="AR516" s="1">
        <v>10404.049693983799</v>
      </c>
      <c r="AS516" s="1">
        <v>875.6316667694</v>
      </c>
      <c r="AT516">
        <v>486.041639174377</v>
      </c>
      <c r="AU516">
        <v>18062.6933605267</v>
      </c>
      <c r="AV516" s="1">
        <v>12092.635114918199</v>
      </c>
      <c r="AW516" s="1">
        <v>0.59011272589999997</v>
      </c>
      <c r="AX516">
        <v>3860.8338372286298</v>
      </c>
      <c r="AY516" s="1">
        <v>0.19328850014499999</v>
      </c>
      <c r="AZ516">
        <v>1270.0872260630999</v>
      </c>
      <c r="BA516">
        <v>6.2484492340000003E-2</v>
      </c>
      <c r="BB516">
        <v>3136.3464593839399</v>
      </c>
      <c r="BC516" s="1">
        <v>0.15411428159500001</v>
      </c>
      <c r="BD516">
        <v>20359.902637593899</v>
      </c>
      <c r="BE516" s="1">
        <v>0.53428959545870802</v>
      </c>
      <c r="BF516">
        <v>0.248669189003214</v>
      </c>
      <c r="BG516">
        <v>0.14556154625662299</v>
      </c>
      <c r="BH516">
        <v>4.2000209522083998E-2</v>
      </c>
      <c r="BI516">
        <v>2.9479459759371301E-2</v>
      </c>
    </row>
    <row r="517" spans="1:61" x14ac:dyDescent="0.35">
      <c r="A517" t="s">
        <v>1760</v>
      </c>
      <c r="B517" t="s">
        <v>1142</v>
      </c>
      <c r="C517">
        <v>57.45</v>
      </c>
      <c r="D517">
        <v>46.4769570307488</v>
      </c>
      <c r="E517">
        <v>2269.2249480999999</v>
      </c>
      <c r="F517">
        <v>1.4743599087958E-2</v>
      </c>
      <c r="G517">
        <v>2.46412513786534E-2</v>
      </c>
      <c r="H517" t="e">
        <v>#N/A</v>
      </c>
      <c r="I517">
        <v>5.8067814627557598E-2</v>
      </c>
      <c r="J517">
        <v>0.85669771225614599</v>
      </c>
      <c r="K517">
        <v>4.8620321334002702E-2</v>
      </c>
      <c r="L517">
        <v>0.35915176067492399</v>
      </c>
      <c r="M517">
        <v>3.2743689427748697E-2</v>
      </c>
      <c r="N517">
        <v>0.14137984824855199</v>
      </c>
      <c r="O517">
        <v>69569.379681681006</v>
      </c>
      <c r="P517" s="1">
        <v>0.168575701154587</v>
      </c>
      <c r="Q517">
        <v>0.17755661417596699</v>
      </c>
      <c r="R517">
        <v>0.653867684669445</v>
      </c>
      <c r="S517">
        <v>16.341000000000001</v>
      </c>
      <c r="T517">
        <v>93658.896655310993</v>
      </c>
      <c r="U517" s="1">
        <v>145.701958149722</v>
      </c>
      <c r="V517">
        <v>286954.34351060301</v>
      </c>
      <c r="W517" s="1">
        <v>0.75797119153321701</v>
      </c>
      <c r="X517">
        <v>0.17469441740016201</v>
      </c>
      <c r="Y517">
        <v>6.7334391066620994E-2</v>
      </c>
      <c r="Z517">
        <v>0.24202880846678301</v>
      </c>
      <c r="AA517">
        <v>286.954343510603</v>
      </c>
      <c r="AB517">
        <v>8453.5381045474205</v>
      </c>
      <c r="AC517" s="1">
        <v>769.625621216176</v>
      </c>
      <c r="AD517">
        <v>218905.37968916501</v>
      </c>
      <c r="AE517" s="1" t="e">
        <v>#N/A</v>
      </c>
      <c r="AF517">
        <v>44545.35</v>
      </c>
      <c r="AG517" s="1">
        <v>81845.130391470797</v>
      </c>
      <c r="AH517" s="1">
        <v>50.200473495990501</v>
      </c>
      <c r="AI517">
        <v>26.798368413447701</v>
      </c>
      <c r="AJ517">
        <v>32.156082567046901</v>
      </c>
      <c r="AK517">
        <v>1.7084999999999999</v>
      </c>
      <c r="AL517">
        <v>1.0996499500000001</v>
      </c>
      <c r="AM517">
        <v>1.4188123500000001</v>
      </c>
      <c r="AN517">
        <v>781.36077223883501</v>
      </c>
      <c r="AO517" s="1">
        <v>0.95692889563505301</v>
      </c>
      <c r="AP517">
        <v>1815.2993275659001</v>
      </c>
      <c r="AQ517" s="1">
        <v>2686.6106187975602</v>
      </c>
      <c r="AR517" s="1">
        <v>8309.5491451275502</v>
      </c>
      <c r="AS517" s="1">
        <v>908.04604030213295</v>
      </c>
      <c r="AT517">
        <v>389.35522169772702</v>
      </c>
      <c r="AU517">
        <v>14108.8603534909</v>
      </c>
      <c r="AV517" s="1">
        <v>4974.7636575051301</v>
      </c>
      <c r="AW517" s="1">
        <v>0.32455461075999997</v>
      </c>
      <c r="AX517">
        <v>8191.0071410703504</v>
      </c>
      <c r="AY517" s="1">
        <v>0.51150305397499995</v>
      </c>
      <c r="AZ517">
        <v>1365.70267454296</v>
      </c>
      <c r="BA517">
        <v>8.6514631755000002E-2</v>
      </c>
      <c r="BB517">
        <v>1237.8160853818099</v>
      </c>
      <c r="BC517" s="1">
        <v>7.7427703505000001E-2</v>
      </c>
      <c r="BD517">
        <v>15769.289558500301</v>
      </c>
      <c r="BE517" s="1">
        <v>0.55694879066361902</v>
      </c>
      <c r="BF517">
        <v>0.226536079271452</v>
      </c>
      <c r="BG517">
        <v>0.158700906685105</v>
      </c>
      <c r="BH517">
        <v>3.6568113051332098E-2</v>
      </c>
      <c r="BI517">
        <v>2.12461103284909E-2</v>
      </c>
    </row>
    <row r="518" spans="1:61" x14ac:dyDescent="0.35">
      <c r="A518" t="s">
        <v>1761</v>
      </c>
      <c r="B518" t="s">
        <v>1143</v>
      </c>
      <c r="C518">
        <v>24.8</v>
      </c>
      <c r="D518">
        <v>139.50359174235399</v>
      </c>
      <c r="E518">
        <v>2963.10119175</v>
      </c>
      <c r="F518">
        <v>2.2672164826105599E-2</v>
      </c>
      <c r="G518">
        <v>6.5503607469882694E-2</v>
      </c>
      <c r="H518">
        <v>3.3454868263318102E-3</v>
      </c>
      <c r="I518">
        <v>8.504423966704E-2</v>
      </c>
      <c r="J518">
        <v>0.75589388897865095</v>
      </c>
      <c r="K518">
        <v>7.0264760509617705E-2</v>
      </c>
      <c r="L518">
        <v>0.434395116270482</v>
      </c>
      <c r="M518">
        <v>3.2701612914012003E-2</v>
      </c>
      <c r="N518">
        <v>0.159688227951478</v>
      </c>
      <c r="O518">
        <v>74799.434270079</v>
      </c>
      <c r="P518" s="1">
        <v>0.18414659767487301</v>
      </c>
      <c r="Q518">
        <v>0.152045573699538</v>
      </c>
      <c r="R518">
        <v>0.66380782862558996</v>
      </c>
      <c r="S518">
        <v>24.100999999999999</v>
      </c>
      <c r="T518">
        <v>99206.529760769496</v>
      </c>
      <c r="U518" s="1">
        <v>129.17989733700699</v>
      </c>
      <c r="V518">
        <v>270954.42725372501</v>
      </c>
      <c r="W518" s="1">
        <v>0.69842057954193004</v>
      </c>
      <c r="X518">
        <v>0.25386465433043998</v>
      </c>
      <c r="Y518">
        <v>4.7714766127630599E-2</v>
      </c>
      <c r="Z518">
        <v>0.30157942045807001</v>
      </c>
      <c r="AA518">
        <v>270.95442725372499</v>
      </c>
      <c r="AB518">
        <v>9739.0910940399208</v>
      </c>
      <c r="AC518" s="1">
        <v>875.03443887740502</v>
      </c>
      <c r="AD518">
        <v>210724.95627392601</v>
      </c>
      <c r="AE518" s="1" t="e">
        <v>#N/A</v>
      </c>
      <c r="AF518">
        <v>44728.724999999999</v>
      </c>
      <c r="AG518" s="1">
        <v>75137.8898248521</v>
      </c>
      <c r="AH518" s="1">
        <v>61.215784103432199</v>
      </c>
      <c r="AI518">
        <v>32.337138521649102</v>
      </c>
      <c r="AJ518">
        <v>40.581736053694399</v>
      </c>
      <c r="AK518">
        <v>2.4260000000000002</v>
      </c>
      <c r="AL518">
        <v>1.7015731000000001</v>
      </c>
      <c r="AM518">
        <v>2.1019617500000001</v>
      </c>
      <c r="AN518">
        <v>175.488032850271</v>
      </c>
      <c r="AO518" s="1">
        <v>0.90280114680059897</v>
      </c>
      <c r="AP518">
        <v>1992.7640450677</v>
      </c>
      <c r="AQ518" s="1">
        <v>2733.00085040162</v>
      </c>
      <c r="AR518" s="1">
        <v>8951.3221885649</v>
      </c>
      <c r="AS518" s="1">
        <v>1062.0258677730701</v>
      </c>
      <c r="AT518">
        <v>416.95706005206</v>
      </c>
      <c r="AU518">
        <v>15156.0700118594</v>
      </c>
      <c r="AV518" s="1">
        <v>4702.0489911511704</v>
      </c>
      <c r="AW518" s="1">
        <v>0.29528252247499998</v>
      </c>
      <c r="AX518">
        <v>8850.2552013782497</v>
      </c>
      <c r="AY518" s="1">
        <v>0.53282687281499996</v>
      </c>
      <c r="AZ518">
        <v>1325.8705790399199</v>
      </c>
      <c r="BA518">
        <v>8.0777754744999999E-2</v>
      </c>
      <c r="BB518">
        <v>1481.7687621638499</v>
      </c>
      <c r="BC518" s="1">
        <v>9.1112849960000006E-2</v>
      </c>
      <c r="BD518">
        <v>16359.9435337332</v>
      </c>
      <c r="BE518" s="1">
        <v>0.58077349430430603</v>
      </c>
      <c r="BF518">
        <v>0.23433016090589101</v>
      </c>
      <c r="BG518">
        <v>0.13890805717316199</v>
      </c>
      <c r="BH518">
        <v>2.90729801698618E-2</v>
      </c>
      <c r="BI518">
        <v>1.69153074467795E-2</v>
      </c>
    </row>
    <row r="519" spans="1:61" x14ac:dyDescent="0.35">
      <c r="A519" t="s">
        <v>1762</v>
      </c>
      <c r="B519" t="s">
        <v>1144</v>
      </c>
      <c r="C519">
        <v>83.95</v>
      </c>
      <c r="D519">
        <v>33.1110085060674</v>
      </c>
      <c r="E519">
        <v>2621.5237437000001</v>
      </c>
      <c r="F519">
        <v>2.0848350056267301E-2</v>
      </c>
      <c r="G519">
        <v>1.7952586057931701E-2</v>
      </c>
      <c r="H519">
        <v>5.6960136252813404E-3</v>
      </c>
      <c r="I519">
        <v>4.5541099371112698E-2</v>
      </c>
      <c r="J519">
        <v>0.882383595034544</v>
      </c>
      <c r="K519">
        <v>4.0269981274638898E-2</v>
      </c>
      <c r="L519">
        <v>0.38887208265881201</v>
      </c>
      <c r="M519">
        <v>2.1115233489235899E-2</v>
      </c>
      <c r="N519">
        <v>0.15913158079193501</v>
      </c>
      <c r="O519">
        <v>69934.761903753504</v>
      </c>
      <c r="P519" s="1">
        <v>0.18195741495461901</v>
      </c>
      <c r="Q519">
        <v>0.181145290023453</v>
      </c>
      <c r="R519">
        <v>0.63689729502192705</v>
      </c>
      <c r="S519">
        <v>17.8735</v>
      </c>
      <c r="T519">
        <v>94065.716655993005</v>
      </c>
      <c r="U519" s="1">
        <v>151.593135291739</v>
      </c>
      <c r="V519">
        <v>293844.15139679698</v>
      </c>
      <c r="W519" s="1">
        <v>0.786315194014506</v>
      </c>
      <c r="X519">
        <v>0.122028349120078</v>
      </c>
      <c r="Y519">
        <v>9.1656456865416305E-2</v>
      </c>
      <c r="Z519">
        <v>0.213684805985494</v>
      </c>
      <c r="AA519">
        <v>293.84415139679697</v>
      </c>
      <c r="AB519">
        <v>7629.3374371628697</v>
      </c>
      <c r="AC519" s="1">
        <v>756.17478819069095</v>
      </c>
      <c r="AD519">
        <v>223895.15859817099</v>
      </c>
      <c r="AE519" s="1" t="e">
        <v>#N/A</v>
      </c>
      <c r="AF519">
        <v>47308.875</v>
      </c>
      <c r="AG519" s="1">
        <v>79399.160408291194</v>
      </c>
      <c r="AH519" s="1">
        <v>42.739429281751399</v>
      </c>
      <c r="AI519">
        <v>23.5104554566982</v>
      </c>
      <c r="AJ519">
        <v>27.218574419443801</v>
      </c>
      <c r="AK519">
        <v>2.081</v>
      </c>
      <c r="AL519">
        <v>1.4822048000000001</v>
      </c>
      <c r="AM519">
        <v>1.7863104000000001</v>
      </c>
      <c r="AN519">
        <v>1086.9772234295101</v>
      </c>
      <c r="AO519" s="1">
        <v>0.95627655534851397</v>
      </c>
      <c r="AP519">
        <v>1650.87844916481</v>
      </c>
      <c r="AQ519" s="1">
        <v>2690.88425984176</v>
      </c>
      <c r="AR519" s="1">
        <v>8121.8177287377903</v>
      </c>
      <c r="AS519" s="1">
        <v>1026.0640867081099</v>
      </c>
      <c r="AT519">
        <v>383.55124651568798</v>
      </c>
      <c r="AU519">
        <v>13873.195770968199</v>
      </c>
      <c r="AV519" s="1">
        <v>5481.2455468381904</v>
      </c>
      <c r="AW519" s="1">
        <v>0.361788498515</v>
      </c>
      <c r="AX519">
        <v>7374.3953398971298</v>
      </c>
      <c r="AY519" s="1">
        <v>0.47584538877499999</v>
      </c>
      <c r="AZ519">
        <v>1331.7593648147099</v>
      </c>
      <c r="BA519">
        <v>8.7256519120000001E-2</v>
      </c>
      <c r="BB519">
        <v>1138.88159867437</v>
      </c>
      <c r="BC519" s="1">
        <v>7.5109593589999996E-2</v>
      </c>
      <c r="BD519">
        <v>15326.281850224401</v>
      </c>
      <c r="BE519" s="1">
        <v>0.55663183194416199</v>
      </c>
      <c r="BF519">
        <v>0.23573158484892001</v>
      </c>
      <c r="BG519">
        <v>0.15263955805075899</v>
      </c>
      <c r="BH519">
        <v>3.6979199851086803E-2</v>
      </c>
      <c r="BI519">
        <v>1.80178253050726E-2</v>
      </c>
    </row>
    <row r="520" spans="1:61" x14ac:dyDescent="0.35">
      <c r="A520" t="s">
        <v>1763</v>
      </c>
      <c r="B520" t="s">
        <v>1145</v>
      </c>
      <c r="C520">
        <v>49.3</v>
      </c>
      <c r="D520">
        <v>50.491683951953398</v>
      </c>
      <c r="E520">
        <v>2294.2207202499999</v>
      </c>
      <c r="F520">
        <v>9.2257184135952994E-3</v>
      </c>
      <c r="G520">
        <v>3.5074496067341997E-2</v>
      </c>
      <c r="H520">
        <v>5.6960136252813404E-3</v>
      </c>
      <c r="I520">
        <v>8.9969211531451307E-2</v>
      </c>
      <c r="J520">
        <v>0.79343109492490305</v>
      </c>
      <c r="K520">
        <v>7.1601193633238899E-2</v>
      </c>
      <c r="L520">
        <v>0.51636602183725699</v>
      </c>
      <c r="M520">
        <v>2.4111473547923399E-2</v>
      </c>
      <c r="N520">
        <v>0.17355142176593999</v>
      </c>
      <c r="O520">
        <v>68624.406558362505</v>
      </c>
      <c r="P520" s="1">
        <v>0.19881605664993901</v>
      </c>
      <c r="Q520">
        <v>0.16523830730008901</v>
      </c>
      <c r="R520">
        <v>0.63594563604997201</v>
      </c>
      <c r="S520">
        <v>18.481000000000002</v>
      </c>
      <c r="T520">
        <v>90189.197145843995</v>
      </c>
      <c r="U520" s="1">
        <v>127.488835382299</v>
      </c>
      <c r="V520">
        <v>212897.045846383</v>
      </c>
      <c r="W520" s="1">
        <v>0.75284616110619296</v>
      </c>
      <c r="X520">
        <v>0.18017094042717899</v>
      </c>
      <c r="Y520">
        <v>6.6982898466628304E-2</v>
      </c>
      <c r="Z520">
        <v>0.24715383889380699</v>
      </c>
      <c r="AA520">
        <v>212.89704584638301</v>
      </c>
      <c r="AB520">
        <v>6168.3447556024203</v>
      </c>
      <c r="AC520" s="1">
        <v>643.049919596942</v>
      </c>
      <c r="AD520">
        <v>159841.170107293</v>
      </c>
      <c r="AE520" s="1" t="e">
        <v>#N/A</v>
      </c>
      <c r="AF520">
        <v>40099.074999999997</v>
      </c>
      <c r="AG520" s="1">
        <v>63510.969277612698</v>
      </c>
      <c r="AH520" s="1">
        <v>45.958577867149998</v>
      </c>
      <c r="AI520">
        <v>26.458977575573801</v>
      </c>
      <c r="AJ520">
        <v>32.329241681773802</v>
      </c>
      <c r="AK520">
        <v>2.1945000000000001</v>
      </c>
      <c r="AL520">
        <v>1.6277016</v>
      </c>
      <c r="AM520">
        <v>2.0004746999999998</v>
      </c>
      <c r="AN520">
        <v>652.50928989604199</v>
      </c>
      <c r="AO520" s="1">
        <v>1.00877670803288</v>
      </c>
      <c r="AP520">
        <v>1837.1809127843201</v>
      </c>
      <c r="AQ520" s="1">
        <v>2711.3424579377001</v>
      </c>
      <c r="AR520" s="1">
        <v>8780.9760686688696</v>
      </c>
      <c r="AS520" s="1">
        <v>979.33303628840997</v>
      </c>
      <c r="AT520">
        <v>433.40368269848301</v>
      </c>
      <c r="AU520">
        <v>14742.2361583778</v>
      </c>
      <c r="AV520" s="1">
        <v>6880.1534902841104</v>
      </c>
      <c r="AW520" s="1">
        <v>0.43617251510499999</v>
      </c>
      <c r="AX520">
        <v>6088.01173400479</v>
      </c>
      <c r="AY520" s="1">
        <v>0.38543566482000002</v>
      </c>
      <c r="AZ520">
        <v>1127.66998678043</v>
      </c>
      <c r="BA520">
        <v>7.1303553665000005E-2</v>
      </c>
      <c r="BB520">
        <v>1699.1348050374199</v>
      </c>
      <c r="BC520" s="1">
        <v>0.10708826640000001</v>
      </c>
      <c r="BD520">
        <v>15794.970016106799</v>
      </c>
      <c r="BE520" s="1">
        <v>0.55829864902953397</v>
      </c>
      <c r="BF520">
        <v>0.22807009774113199</v>
      </c>
      <c r="BG520">
        <v>0.165652207752187</v>
      </c>
      <c r="BH520">
        <v>3.1958426168108602E-2</v>
      </c>
      <c r="BI520">
        <v>1.6020619309038E-2</v>
      </c>
    </row>
    <row r="521" spans="1:61" x14ac:dyDescent="0.35">
      <c r="A521" t="s">
        <v>1928</v>
      </c>
      <c r="B521" t="s">
        <v>1146</v>
      </c>
      <c r="C521">
        <v>35.200000000000003</v>
      </c>
      <c r="D521">
        <v>82.109439231847603</v>
      </c>
      <c r="E521">
        <v>2489.8825534500002</v>
      </c>
      <c r="F521">
        <v>2.1178532148242401E-2</v>
      </c>
      <c r="G521">
        <v>3.1833110485489299E-2</v>
      </c>
      <c r="H521" t="e">
        <v>#N/A</v>
      </c>
      <c r="I521">
        <v>4.5315719791075099E-2</v>
      </c>
      <c r="J521">
        <v>0.85890185951671905</v>
      </c>
      <c r="K521">
        <v>4.7431461691809597E-2</v>
      </c>
      <c r="L521">
        <v>0.34933913243668502</v>
      </c>
      <c r="M521">
        <v>2.4286403065353099E-2</v>
      </c>
      <c r="N521">
        <v>0.14353817368684399</v>
      </c>
      <c r="O521">
        <v>70096.133291733495</v>
      </c>
      <c r="P521" s="1">
        <v>0.184353750206905</v>
      </c>
      <c r="Q521">
        <v>0.17118529755766501</v>
      </c>
      <c r="R521">
        <v>0.64446095223543098</v>
      </c>
      <c r="S521">
        <v>19.440000000000001</v>
      </c>
      <c r="T521">
        <v>89920.609447239505</v>
      </c>
      <c r="U521" s="1">
        <v>158.54299272192799</v>
      </c>
      <c r="V521">
        <v>261978.968762529</v>
      </c>
      <c r="W521" s="1">
        <v>0.78315131100080304</v>
      </c>
      <c r="X521">
        <v>0.14378541873159101</v>
      </c>
      <c r="Y521">
        <v>7.3063270267606298E-2</v>
      </c>
      <c r="Z521">
        <v>0.21684868899919699</v>
      </c>
      <c r="AA521">
        <v>261.97896876252901</v>
      </c>
      <c r="AB521">
        <v>7776.3458380314096</v>
      </c>
      <c r="AC521" s="1">
        <v>815.65146778988503</v>
      </c>
      <c r="AD521">
        <v>205722.74314304499</v>
      </c>
      <c r="AE521" s="1" t="e">
        <v>#N/A</v>
      </c>
      <c r="AF521">
        <v>47175.224999999999</v>
      </c>
      <c r="AG521" s="1">
        <v>80694.754110659196</v>
      </c>
      <c r="AH521" s="1">
        <v>50.064528291258704</v>
      </c>
      <c r="AI521">
        <v>27.078603240188599</v>
      </c>
      <c r="AJ521">
        <v>32.343791986999499</v>
      </c>
      <c r="AK521">
        <v>1.9315</v>
      </c>
      <c r="AL521">
        <v>1.2613834500000001</v>
      </c>
      <c r="AM521">
        <v>1.6019493</v>
      </c>
      <c r="AN521">
        <v>240.45007710548199</v>
      </c>
      <c r="AO521" s="1">
        <v>0.81299328562644302</v>
      </c>
      <c r="AP521">
        <v>1784.2528155346299</v>
      </c>
      <c r="AQ521" s="1">
        <v>2645.29023094284</v>
      </c>
      <c r="AR521" s="1">
        <v>8012.4138367096102</v>
      </c>
      <c r="AS521" s="1">
        <v>942.04126222151206</v>
      </c>
      <c r="AT521">
        <v>331.88878725451502</v>
      </c>
      <c r="AU521">
        <v>13715.886932663099</v>
      </c>
      <c r="AV521" s="1">
        <v>5312.3634345545397</v>
      </c>
      <c r="AW521" s="1">
        <v>0.35775628927999997</v>
      </c>
      <c r="AX521">
        <v>7136.69755200279</v>
      </c>
      <c r="AY521" s="1">
        <v>0.47508196804000002</v>
      </c>
      <c r="AZ521">
        <v>1261.9426639150699</v>
      </c>
      <c r="BA521">
        <v>8.4576213684999998E-2</v>
      </c>
      <c r="BB521">
        <v>1233.2512115377201</v>
      </c>
      <c r="BC521" s="1">
        <v>8.2585528985000003E-2</v>
      </c>
      <c r="BD521">
        <v>14944.254862010101</v>
      </c>
      <c r="BE521" s="1">
        <v>0.55685594021719098</v>
      </c>
      <c r="BF521">
        <v>0.22372171598716201</v>
      </c>
      <c r="BG521">
        <v>0.16789489199462301</v>
      </c>
      <c r="BH521">
        <v>3.4143315780244203E-2</v>
      </c>
      <c r="BI521">
        <v>1.7384136020779799E-2</v>
      </c>
    </row>
    <row r="522" spans="1:61" x14ac:dyDescent="0.35">
      <c r="A522" t="s">
        <v>1764</v>
      </c>
      <c r="B522" t="s">
        <v>1147</v>
      </c>
      <c r="C522">
        <v>45.05</v>
      </c>
      <c r="D522">
        <v>62.171435251401</v>
      </c>
      <c r="E522">
        <v>2208.5872902000001</v>
      </c>
      <c r="F522">
        <v>1.2060965661602601E-2</v>
      </c>
      <c r="G522">
        <v>2.7896940070796201E-2</v>
      </c>
      <c r="H522" t="e">
        <v>#N/A</v>
      </c>
      <c r="I522">
        <v>5.8915342690486497E-2</v>
      </c>
      <c r="J522">
        <v>0.83470869461785402</v>
      </c>
      <c r="K522">
        <v>6.8374629821040103E-2</v>
      </c>
      <c r="L522">
        <v>0.54507569155772095</v>
      </c>
      <c r="M522">
        <v>2.5122894733914099E-2</v>
      </c>
      <c r="N522">
        <v>0.175119858352908</v>
      </c>
      <c r="O522">
        <v>68299.806603730496</v>
      </c>
      <c r="P522" s="1">
        <v>0.189324091292977</v>
      </c>
      <c r="Q522">
        <v>0.13622700413830899</v>
      </c>
      <c r="R522">
        <v>0.67444890456871398</v>
      </c>
      <c r="S522">
        <v>16.957000000000001</v>
      </c>
      <c r="T522">
        <v>91619.57757188</v>
      </c>
      <c r="U522" s="1">
        <v>134.72925351343901</v>
      </c>
      <c r="V522">
        <v>268285.75963592401</v>
      </c>
      <c r="W522" s="1">
        <v>0.74167438296463795</v>
      </c>
      <c r="X522">
        <v>0.19867661167730499</v>
      </c>
      <c r="Y522">
        <v>5.96490053580572E-2</v>
      </c>
      <c r="Z522">
        <v>0.258325617035362</v>
      </c>
      <c r="AA522">
        <v>268.28575963592402</v>
      </c>
      <c r="AB522">
        <v>7815.8988496673601</v>
      </c>
      <c r="AC522" s="1">
        <v>769.92593297700898</v>
      </c>
      <c r="AD522">
        <v>194569.11256906399</v>
      </c>
      <c r="AE522" s="1" t="e">
        <v>#N/A</v>
      </c>
      <c r="AF522">
        <v>39209.75</v>
      </c>
      <c r="AG522" s="1">
        <v>65211.286122073499</v>
      </c>
      <c r="AH522" s="1">
        <v>50.320776552393703</v>
      </c>
      <c r="AI522">
        <v>26.220292512949602</v>
      </c>
      <c r="AJ522">
        <v>32.5901324222882</v>
      </c>
      <c r="AK522">
        <v>2.03335</v>
      </c>
      <c r="AL522">
        <v>1.2597974999999999</v>
      </c>
      <c r="AM522">
        <v>1.67385585</v>
      </c>
      <c r="AN522">
        <v>454.85820094250101</v>
      </c>
      <c r="AO522" s="1">
        <v>1.0399189828379301</v>
      </c>
      <c r="AP522">
        <v>1966.05012969218</v>
      </c>
      <c r="AQ522" s="1">
        <v>2930.1718476081101</v>
      </c>
      <c r="AR522" s="1">
        <v>8794.2187843626507</v>
      </c>
      <c r="AS522" s="1">
        <v>1043.4639476055299</v>
      </c>
      <c r="AT522">
        <v>509.45175053364301</v>
      </c>
      <c r="AU522">
        <v>15243.3564598021</v>
      </c>
      <c r="AV522" s="1">
        <v>6240.5456894377703</v>
      </c>
      <c r="AW522" s="1">
        <v>0.38757771273000002</v>
      </c>
      <c r="AX522">
        <v>7156.77713871981</v>
      </c>
      <c r="AY522" s="1">
        <v>0.42924662014499998</v>
      </c>
      <c r="AZ522">
        <v>1167.19515752046</v>
      </c>
      <c r="BA522">
        <v>7.0267378665000005E-2</v>
      </c>
      <c r="BB522">
        <v>1855.06701338634</v>
      </c>
      <c r="BC522" s="1">
        <v>0.112908288435</v>
      </c>
      <c r="BD522">
        <v>16419.584999064398</v>
      </c>
      <c r="BE522" s="1">
        <v>0.54684628449617401</v>
      </c>
      <c r="BF522">
        <v>0.23571818920919299</v>
      </c>
      <c r="BG522">
        <v>0.16983208561510399</v>
      </c>
      <c r="BH522">
        <v>3.05960495656219E-2</v>
      </c>
      <c r="BI522">
        <v>1.7007391113907099E-2</v>
      </c>
    </row>
    <row r="523" spans="1:61" x14ac:dyDescent="0.35">
      <c r="A523" t="s">
        <v>1765</v>
      </c>
      <c r="B523" t="s">
        <v>1148</v>
      </c>
      <c r="C523">
        <v>43.5</v>
      </c>
      <c r="D523">
        <v>65.047350553530507</v>
      </c>
      <c r="E523">
        <v>2536.0359092499998</v>
      </c>
      <c r="F523">
        <v>1.1949164246652599E-2</v>
      </c>
      <c r="G523">
        <v>1.93580477273428E-2</v>
      </c>
      <c r="H523">
        <v>2.6264908988314802E-3</v>
      </c>
      <c r="I523">
        <v>3.8524290566981902E-2</v>
      </c>
      <c r="J523">
        <v>0.88975452753716</v>
      </c>
      <c r="K523">
        <v>4.0862025714828901E-2</v>
      </c>
      <c r="L523">
        <v>0.30801704992454798</v>
      </c>
      <c r="M523">
        <v>1.4313442306777301E-2</v>
      </c>
      <c r="N523">
        <v>0.13918273458611599</v>
      </c>
      <c r="O523">
        <v>71960.539249872498</v>
      </c>
      <c r="P523" s="1">
        <v>0.16627200225935401</v>
      </c>
      <c r="Q523">
        <v>0.15739119738443999</v>
      </c>
      <c r="R523">
        <v>0.67633680035620602</v>
      </c>
      <c r="S523">
        <v>18.873999999999999</v>
      </c>
      <c r="T523">
        <v>97316.609499710001</v>
      </c>
      <c r="U523" s="1">
        <v>140.29351243815501</v>
      </c>
      <c r="V523">
        <v>290855.81751973799</v>
      </c>
      <c r="W523" s="1">
        <v>0.80714342442210496</v>
      </c>
      <c r="X523">
        <v>0.124845148311377</v>
      </c>
      <c r="Y523">
        <v>6.8011427266518001E-2</v>
      </c>
      <c r="Z523">
        <v>0.19285657557789501</v>
      </c>
      <c r="AA523">
        <v>290.85581751973803</v>
      </c>
      <c r="AB523">
        <v>8322.8780054107592</v>
      </c>
      <c r="AC523" s="1">
        <v>866.29891740405503</v>
      </c>
      <c r="AD523">
        <v>223467.03751393099</v>
      </c>
      <c r="AE523" s="1" t="e">
        <v>#N/A</v>
      </c>
      <c r="AF523">
        <v>47836.675000000003</v>
      </c>
      <c r="AG523" s="1">
        <v>88361.210411475404</v>
      </c>
      <c r="AH523" s="1">
        <v>51.515388622181902</v>
      </c>
      <c r="AI523">
        <v>26.530225676863399</v>
      </c>
      <c r="AJ523">
        <v>31.017232523954199</v>
      </c>
      <c r="AK523">
        <v>1.8465</v>
      </c>
      <c r="AL523">
        <v>1.348427</v>
      </c>
      <c r="AM523">
        <v>1.5980042000000001</v>
      </c>
      <c r="AN523">
        <v>240.45007710548199</v>
      </c>
      <c r="AO523" s="1">
        <v>0.78809480461967796</v>
      </c>
      <c r="AP523">
        <v>1787.3887234321201</v>
      </c>
      <c r="AQ523" s="1">
        <v>2756.8029376193599</v>
      </c>
      <c r="AR523" s="1">
        <v>8038.9495651887601</v>
      </c>
      <c r="AS523" s="1">
        <v>979.90937654260097</v>
      </c>
      <c r="AT523">
        <v>435.50435672100201</v>
      </c>
      <c r="AU523">
        <v>13998.554959503899</v>
      </c>
      <c r="AV523" s="1">
        <v>5150.3516608831596</v>
      </c>
      <c r="AW523" s="1">
        <v>0.34934302745000001</v>
      </c>
      <c r="AX523">
        <v>7526.7182420331501</v>
      </c>
      <c r="AY523" s="1">
        <v>0.500730449405</v>
      </c>
      <c r="AZ523">
        <v>1241.2478712125801</v>
      </c>
      <c r="BA523">
        <v>8.3118629449999995E-2</v>
      </c>
      <c r="BB523">
        <v>983.50464275467505</v>
      </c>
      <c r="BC523" s="1">
        <v>6.6807893684999994E-2</v>
      </c>
      <c r="BD523">
        <v>14901.8224168836</v>
      </c>
      <c r="BE523" s="1">
        <v>0.57094004524379005</v>
      </c>
      <c r="BF523">
        <v>0.22675413621464199</v>
      </c>
      <c r="BG523">
        <v>0.150099796030322</v>
      </c>
      <c r="BH523">
        <v>3.5959089843885898E-2</v>
      </c>
      <c r="BI523">
        <v>1.6246932667360402E-2</v>
      </c>
    </row>
    <row r="524" spans="1:61" x14ac:dyDescent="0.35">
      <c r="A524" t="s">
        <v>1766</v>
      </c>
      <c r="B524" t="s">
        <v>1149</v>
      </c>
      <c r="C524">
        <v>43.1</v>
      </c>
      <c r="D524">
        <v>309.91686729529403</v>
      </c>
      <c r="E524">
        <v>12213.32368645</v>
      </c>
      <c r="F524">
        <v>2.6076301218187398E-2</v>
      </c>
      <c r="G524">
        <v>0.38583670278641402</v>
      </c>
      <c r="H524">
        <v>2.0009243045822299E-3</v>
      </c>
      <c r="I524">
        <v>0.15468573930961199</v>
      </c>
      <c r="J524">
        <v>0.32842753742483299</v>
      </c>
      <c r="K524">
        <v>0.104514988843562</v>
      </c>
      <c r="L524">
        <v>0.91295967887800999</v>
      </c>
      <c r="M524">
        <v>9.6175698544731195E-2</v>
      </c>
      <c r="N524">
        <v>0.19546357419091101</v>
      </c>
      <c r="O524">
        <v>73382.326067627495</v>
      </c>
      <c r="P524" s="1">
        <v>0.25772026052793001</v>
      </c>
      <c r="Q524">
        <v>0.19705593088354401</v>
      </c>
      <c r="R524">
        <v>0.54522380858852604</v>
      </c>
      <c r="S524">
        <v>137.71199999999999</v>
      </c>
      <c r="T524">
        <v>97509.117596347001</v>
      </c>
      <c r="U524" s="1">
        <v>107.42748448755</v>
      </c>
      <c r="V524">
        <v>191259.08959299899</v>
      </c>
      <c r="W524" s="1">
        <v>0.67976138199064795</v>
      </c>
      <c r="X524">
        <v>0.25175828302791797</v>
      </c>
      <c r="Y524">
        <v>6.8480334981434299E-2</v>
      </c>
      <c r="Z524">
        <v>0.32023861800935199</v>
      </c>
      <c r="AA524">
        <v>191.259089592999</v>
      </c>
      <c r="AB524">
        <v>6949.6714770688304</v>
      </c>
      <c r="AC524" s="1">
        <v>648.40443558568995</v>
      </c>
      <c r="AD524">
        <v>103718.260332609</v>
      </c>
      <c r="AE524" s="1" t="e">
        <v>#N/A</v>
      </c>
      <c r="AF524">
        <v>34698</v>
      </c>
      <c r="AG524" s="1">
        <v>52151.894303413501</v>
      </c>
      <c r="AH524" s="1">
        <v>62.666618302759296</v>
      </c>
      <c r="AI524">
        <v>32.236596378951297</v>
      </c>
      <c r="AJ524">
        <v>43.754049127613797</v>
      </c>
      <c r="AK524">
        <v>2.2905000000000002</v>
      </c>
      <c r="AL524">
        <v>1.6985064999999999</v>
      </c>
      <c r="AM524">
        <v>2.0036876000000001</v>
      </c>
      <c r="AN524">
        <v>49.314713465168303</v>
      </c>
      <c r="AO524">
        <v>1.1048234771247101</v>
      </c>
      <c r="AP524">
        <v>2625.01137533479</v>
      </c>
      <c r="AQ524" s="1">
        <v>4176.4710601375</v>
      </c>
      <c r="AR524" s="1">
        <v>10237.810157301799</v>
      </c>
      <c r="AS524" s="1">
        <v>1535.5572705920499</v>
      </c>
      <c r="AT524" s="1">
        <v>838.62152750180906</v>
      </c>
      <c r="AU524">
        <v>19413.4713908679</v>
      </c>
      <c r="AV524" s="1">
        <v>9415.0408299482897</v>
      </c>
      <c r="AW524" s="1">
        <v>0.44426359962</v>
      </c>
      <c r="AX524">
        <v>6242.0465014096599</v>
      </c>
      <c r="AY524" s="1">
        <v>0.29345865848500002</v>
      </c>
      <c r="AZ524">
        <v>1197.40120251602</v>
      </c>
      <c r="BA524">
        <v>5.7485830175000002E-2</v>
      </c>
      <c r="BB524">
        <v>4589.4693270438902</v>
      </c>
      <c r="BC524" s="1">
        <v>0.20479191172</v>
      </c>
      <c r="BD524">
        <v>21443.957860917901</v>
      </c>
      <c r="BE524" s="1">
        <v>0.56684701872945797</v>
      </c>
      <c r="BF524">
        <v>0.22189272000976601</v>
      </c>
      <c r="BG524">
        <v>0.16643185829035601</v>
      </c>
      <c r="BH524">
        <v>3.25733562929073E-2</v>
      </c>
      <c r="BI524">
        <v>1.22550466775125E-2</v>
      </c>
    </row>
    <row r="525" spans="1:61" x14ac:dyDescent="0.35">
      <c r="A525" t="s">
        <v>1767</v>
      </c>
      <c r="B525" t="s">
        <v>1150</v>
      </c>
      <c r="C525">
        <v>13.95</v>
      </c>
      <c r="D525">
        <v>116.526178368391</v>
      </c>
      <c r="E525">
        <v>1149.6275419999999</v>
      </c>
      <c r="F525">
        <v>2.1365331211565499E-2</v>
      </c>
      <c r="G525">
        <v>3.5694497915373699E-2</v>
      </c>
      <c r="H525" t="e">
        <v>#N/A</v>
      </c>
      <c r="I525">
        <v>5.3981992429077898E-2</v>
      </c>
      <c r="J525">
        <v>0.85684435906655099</v>
      </c>
      <c r="K525">
        <v>5.38785731472897E-2</v>
      </c>
      <c r="L525">
        <v>0.54974926053323403</v>
      </c>
      <c r="M525">
        <v>2.4417209192682299E-2</v>
      </c>
      <c r="N525">
        <v>0.165581868533272</v>
      </c>
      <c r="O525">
        <v>65084.444103586</v>
      </c>
      <c r="P525" s="1">
        <v>0.20653684100223299</v>
      </c>
      <c r="Q525">
        <v>0.17891125460688101</v>
      </c>
      <c r="R525">
        <v>0.61455190439088703</v>
      </c>
      <c r="S525">
        <v>12.1455</v>
      </c>
      <c r="T525">
        <v>84751.535997647006</v>
      </c>
      <c r="U525" s="1">
        <v>99.839734974348602</v>
      </c>
      <c r="V525">
        <v>206796.94262378701</v>
      </c>
      <c r="W525" s="1">
        <v>0.74835102219507599</v>
      </c>
      <c r="X525">
        <v>0.16831090120407</v>
      </c>
      <c r="Y525">
        <v>8.3338076600854197E-2</v>
      </c>
      <c r="Z525">
        <v>0.25164897780492501</v>
      </c>
      <c r="AA525">
        <v>206.796942623787</v>
      </c>
      <c r="AB525">
        <v>6455.3469317032304</v>
      </c>
      <c r="AC525" s="1">
        <v>676.42218370135004</v>
      </c>
      <c r="AD525">
        <v>150313.887431857</v>
      </c>
      <c r="AE525" s="1" t="e">
        <v>#N/A</v>
      </c>
      <c r="AF525">
        <v>38968.625</v>
      </c>
      <c r="AG525" s="1">
        <v>60780.647822142797</v>
      </c>
      <c r="AH525" s="1">
        <v>52.0905188426892</v>
      </c>
      <c r="AI525">
        <v>27.598071138869599</v>
      </c>
      <c r="AJ525">
        <v>36.110178160998402</v>
      </c>
      <c r="AK525">
        <v>1.8075000000000001</v>
      </c>
      <c r="AL525">
        <v>1.13477465</v>
      </c>
      <c r="AM525">
        <v>1.4828706</v>
      </c>
      <c r="AN525">
        <v>137.027904516348</v>
      </c>
      <c r="AO525">
        <v>0.96191439509555798</v>
      </c>
      <c r="AP525">
        <v>2275.4013201816902</v>
      </c>
      <c r="AQ525" s="1">
        <v>2917.6346042048499</v>
      </c>
      <c r="AR525" s="1">
        <v>8758.1611682471103</v>
      </c>
      <c r="AS525" s="1">
        <v>1030.2307034441801</v>
      </c>
      <c r="AT525">
        <v>433.04288449148299</v>
      </c>
      <c r="AU525">
        <v>15414.4706805693</v>
      </c>
      <c r="AV525" s="1">
        <v>8443.4421105873607</v>
      </c>
      <c r="AW525" s="1">
        <v>0.49198976345500001</v>
      </c>
      <c r="AX525">
        <v>5753.6483667549901</v>
      </c>
      <c r="AY525" s="1">
        <v>0.33166576147999999</v>
      </c>
      <c r="AZ525">
        <v>1305.2800211895701</v>
      </c>
      <c r="BA525">
        <v>7.5571603735000006E-2</v>
      </c>
      <c r="BB525">
        <v>1742.77907373423</v>
      </c>
      <c r="BC525" s="1">
        <v>0.100772871315</v>
      </c>
      <c r="BD525">
        <v>17245.149572266098</v>
      </c>
      <c r="BE525" s="1">
        <v>0.53774243906779895</v>
      </c>
      <c r="BF525">
        <v>0.23475470211045901</v>
      </c>
      <c r="BG525">
        <v>0.17424900268979601</v>
      </c>
      <c r="BH525">
        <v>3.26279750277143E-2</v>
      </c>
      <c r="BI525">
        <v>2.0625881104232299E-2</v>
      </c>
    </row>
    <row r="526" spans="1:61" x14ac:dyDescent="0.35">
      <c r="A526" t="s">
        <v>1768</v>
      </c>
      <c r="B526" t="s">
        <v>1151</v>
      </c>
      <c r="C526">
        <v>75.650000000000006</v>
      </c>
      <c r="D526">
        <v>11.278732132201601</v>
      </c>
      <c r="E526">
        <v>814.22095085000001</v>
      </c>
      <c r="F526">
        <v>2.37136802801345E-2</v>
      </c>
      <c r="G526" t="e">
        <v>#N/A</v>
      </c>
      <c r="H526" t="e">
        <v>#N/A</v>
      </c>
      <c r="I526">
        <v>2.4457530925745201E-2</v>
      </c>
      <c r="J526">
        <v>0.94288924693847898</v>
      </c>
      <c r="K526">
        <v>2.7981786525443E-2</v>
      </c>
      <c r="L526">
        <v>0.43116830538975598</v>
      </c>
      <c r="M526">
        <v>2.2399519500295E-2</v>
      </c>
      <c r="N526">
        <v>0.14876490469583001</v>
      </c>
      <c r="O526">
        <v>61690.473519212501</v>
      </c>
      <c r="P526" s="1">
        <v>0.25128479092410999</v>
      </c>
      <c r="Q526">
        <v>0.195608220818342</v>
      </c>
      <c r="R526">
        <v>0.553106988257548</v>
      </c>
      <c r="S526">
        <v>9.5344999999999995</v>
      </c>
      <c r="T526">
        <v>76741.055475101995</v>
      </c>
      <c r="U526" s="1">
        <v>90.316574163633106</v>
      </c>
      <c r="V526">
        <v>242083.71672254099</v>
      </c>
      <c r="W526" s="1">
        <v>0.83810514771737898</v>
      </c>
      <c r="X526">
        <v>4.6313972827203301E-2</v>
      </c>
      <c r="Y526">
        <v>0.11558087945541699</v>
      </c>
      <c r="Z526">
        <v>0.16189485228262099</v>
      </c>
      <c r="AA526">
        <v>242.083716722541</v>
      </c>
      <c r="AB526">
        <v>5740.9906406117598</v>
      </c>
      <c r="AC526" s="1">
        <v>596.60045100951697</v>
      </c>
      <c r="AD526">
        <v>181697.898906296</v>
      </c>
      <c r="AE526" s="1" t="e">
        <v>#N/A</v>
      </c>
      <c r="AF526">
        <v>41846.224999999999</v>
      </c>
      <c r="AG526" s="1">
        <v>65314.988599627097</v>
      </c>
      <c r="AH526" s="1">
        <v>32.101812785240497</v>
      </c>
      <c r="AI526">
        <v>21.3739593188456</v>
      </c>
      <c r="AJ526">
        <v>22.6753967702527</v>
      </c>
      <c r="AK526">
        <v>2.1869999999999998</v>
      </c>
      <c r="AL526">
        <v>1.14101495</v>
      </c>
      <c r="AM526">
        <v>1.5250042500000001</v>
      </c>
      <c r="AN526">
        <v>1332.04053291132</v>
      </c>
      <c r="AO526" s="1">
        <v>1.26045661095937</v>
      </c>
      <c r="AP526">
        <v>2160.2050404562401</v>
      </c>
      <c r="AQ526" s="1">
        <v>3329.61489985144</v>
      </c>
      <c r="AR526" s="1">
        <v>8756.82855791566</v>
      </c>
      <c r="AS526" s="1">
        <v>908.52475119242297</v>
      </c>
      <c r="AT526">
        <v>560.32349890448995</v>
      </c>
      <c r="AU526">
        <v>15715.4967483202</v>
      </c>
      <c r="AV526" s="1">
        <v>8964.3612512364307</v>
      </c>
      <c r="AW526" s="1">
        <v>0.50738497643000002</v>
      </c>
      <c r="AX526">
        <v>6052.6137862959504</v>
      </c>
      <c r="AY526" s="1">
        <v>0.32780094386000003</v>
      </c>
      <c r="AZ526">
        <v>1399.0860769659801</v>
      </c>
      <c r="BA526">
        <v>7.8766871355000004E-2</v>
      </c>
      <c r="BB526">
        <v>1538.00088919161</v>
      </c>
      <c r="BC526" s="1">
        <v>8.6047208345000001E-2</v>
      </c>
      <c r="BD526">
        <v>17954.06200369</v>
      </c>
      <c r="BE526" s="1">
        <v>0.53006584785138</v>
      </c>
      <c r="BF526">
        <v>0.23832707920363699</v>
      </c>
      <c r="BG526">
        <v>0.16691601447405399</v>
      </c>
      <c r="BH526">
        <v>4.1246807185973997E-2</v>
      </c>
      <c r="BI526">
        <v>2.3444251284955302E-2</v>
      </c>
    </row>
    <row r="527" spans="1:61" x14ac:dyDescent="0.35">
      <c r="A527" t="s">
        <v>1929</v>
      </c>
      <c r="B527" t="s">
        <v>1152</v>
      </c>
      <c r="C527">
        <v>139.25</v>
      </c>
      <c r="D527">
        <v>14.4722371525589</v>
      </c>
      <c r="E527">
        <v>1735.7365051500001</v>
      </c>
      <c r="F527">
        <v>7.2726787386825399E-3</v>
      </c>
      <c r="G527">
        <v>9.6902680813996406E-3</v>
      </c>
      <c r="H527" t="e">
        <v>#N/A</v>
      </c>
      <c r="I527">
        <v>2.8274076811725501E-2</v>
      </c>
      <c r="J527">
        <v>0.92685781819767299</v>
      </c>
      <c r="K527">
        <v>3.2103053550386201E-2</v>
      </c>
      <c r="L527">
        <v>0.43472683821167302</v>
      </c>
      <c r="M527">
        <v>1.00149725946272E-2</v>
      </c>
      <c r="N527">
        <v>0.16371520695960201</v>
      </c>
      <c r="O527">
        <v>64648.4568323395</v>
      </c>
      <c r="P527" s="1">
        <v>0.19588893748507399</v>
      </c>
      <c r="Q527">
        <v>0.15810761368238899</v>
      </c>
      <c r="R527">
        <v>0.64600344883253702</v>
      </c>
      <c r="S527">
        <v>14.999499999999999</v>
      </c>
      <c r="T527">
        <v>86914.034273444995</v>
      </c>
      <c r="U527" s="1">
        <v>120.059830160041</v>
      </c>
      <c r="V527">
        <v>273013.38715031999</v>
      </c>
      <c r="W527" s="1">
        <v>0.80885478445423697</v>
      </c>
      <c r="X527">
        <v>7.6865428282129999E-2</v>
      </c>
      <c r="Y527">
        <v>0.114279787263633</v>
      </c>
      <c r="Z527">
        <v>0.191145215545763</v>
      </c>
      <c r="AA527">
        <v>273.01338715032</v>
      </c>
      <c r="AB527">
        <v>6573.4319131584998</v>
      </c>
      <c r="AC527" s="1">
        <v>651.03878092108698</v>
      </c>
      <c r="AD527">
        <v>218030.438377543</v>
      </c>
      <c r="AE527" s="1" t="e">
        <v>#N/A</v>
      </c>
      <c r="AF527">
        <v>43335.925000000003</v>
      </c>
      <c r="AG527" s="1">
        <v>72715.896324803703</v>
      </c>
      <c r="AH527" s="1">
        <v>35.211891844280302</v>
      </c>
      <c r="AI527">
        <v>22.007123907346799</v>
      </c>
      <c r="AJ527">
        <v>24.691175187598098</v>
      </c>
      <c r="AK527">
        <v>2.028</v>
      </c>
      <c r="AL527">
        <v>1.14390565</v>
      </c>
      <c r="AM527">
        <v>1.56247015</v>
      </c>
      <c r="AN527">
        <v>1187.5291936946501</v>
      </c>
      <c r="AO527" s="1">
        <v>1.0866179150938</v>
      </c>
      <c r="AP527">
        <v>1866.3315609649401</v>
      </c>
      <c r="AQ527" s="1">
        <v>3023.0146741673698</v>
      </c>
      <c r="AR527" s="1">
        <v>7949.7142901692696</v>
      </c>
      <c r="AS527" s="1">
        <v>971.63005611198196</v>
      </c>
      <c r="AT527">
        <v>345.33774878410497</v>
      </c>
      <c r="AU527">
        <v>14156.0283301977</v>
      </c>
      <c r="AV527" s="1">
        <v>6694.2302867148001</v>
      </c>
      <c r="AW527" s="1">
        <v>0.42629144393000001</v>
      </c>
      <c r="AX527">
        <v>6601.3857680698402</v>
      </c>
      <c r="AY527" s="1">
        <v>0.40274039189999999</v>
      </c>
      <c r="AZ527">
        <v>1271.9800219045401</v>
      </c>
      <c r="BA527">
        <v>7.8906663939999996E-2</v>
      </c>
      <c r="BB527">
        <v>1488.2189125152499</v>
      </c>
      <c r="BC527" s="1">
        <v>9.2061500229999996E-2</v>
      </c>
      <c r="BD527">
        <v>16055.8149892044</v>
      </c>
      <c r="BE527" s="1">
        <v>0.55306541997745895</v>
      </c>
      <c r="BF527">
        <v>0.23727203763499899</v>
      </c>
      <c r="BG527">
        <v>0.147937282628649</v>
      </c>
      <c r="BH527">
        <v>4.3359416864833702E-2</v>
      </c>
      <c r="BI527">
        <v>1.8365842894059899E-2</v>
      </c>
    </row>
    <row r="528" spans="1:61" x14ac:dyDescent="0.35">
      <c r="A528" t="s">
        <v>1769</v>
      </c>
      <c r="B528" t="s">
        <v>1153</v>
      </c>
      <c r="C528">
        <v>129.69999999999999</v>
      </c>
      <c r="D528">
        <v>7.1877676560709398</v>
      </c>
      <c r="E528">
        <v>845.52668430000006</v>
      </c>
      <c r="F528" t="e">
        <v>#N/A</v>
      </c>
      <c r="G528" t="e">
        <v>#N/A</v>
      </c>
      <c r="H528" t="e">
        <v>#N/A</v>
      </c>
      <c r="I528">
        <v>2.1530050622059399E-2</v>
      </c>
      <c r="J528">
        <v>0.95545148758006204</v>
      </c>
      <c r="K528">
        <v>2.1710416797416199E-2</v>
      </c>
      <c r="L528">
        <v>0.46921240753960602</v>
      </c>
      <c r="M528" t="e">
        <v>#N/A</v>
      </c>
      <c r="N528">
        <v>0.154572474235219</v>
      </c>
      <c r="O528">
        <v>63471.081713694497</v>
      </c>
      <c r="P528" s="1">
        <v>0.188715542717413</v>
      </c>
      <c r="Q528">
        <v>0.161943324366154</v>
      </c>
      <c r="R528">
        <v>0.64934113291643303</v>
      </c>
      <c r="S528">
        <v>8.6315000000000008</v>
      </c>
      <c r="T528">
        <v>85770.686410440496</v>
      </c>
      <c r="U528" s="1">
        <v>102.637833798201</v>
      </c>
      <c r="V528">
        <v>305506.49869182397</v>
      </c>
      <c r="W528" s="1">
        <v>0.729378067559869</v>
      </c>
      <c r="X528">
        <v>6.1019626927447598E-2</v>
      </c>
      <c r="Y528">
        <v>0.209602305512683</v>
      </c>
      <c r="Z528">
        <v>0.270621932440131</v>
      </c>
      <c r="AA528">
        <v>305.50649869182399</v>
      </c>
      <c r="AB528">
        <v>7804.65842789829</v>
      </c>
      <c r="AC528" s="1">
        <v>570.64325404791805</v>
      </c>
      <c r="AD528">
        <v>238422.49462514999</v>
      </c>
      <c r="AE528" s="1" t="e">
        <v>#N/A</v>
      </c>
      <c r="AF528">
        <v>39775.550000000003</v>
      </c>
      <c r="AG528" s="1">
        <v>65794.401701797906</v>
      </c>
      <c r="AH528" s="1">
        <v>32.604339045061799</v>
      </c>
      <c r="AI528">
        <v>21.097293658408201</v>
      </c>
      <c r="AJ528">
        <v>23.045978471479401</v>
      </c>
      <c r="AK528">
        <v>1.415</v>
      </c>
      <c r="AL528">
        <v>0.71595765</v>
      </c>
      <c r="AM528">
        <v>0.90167485000000003</v>
      </c>
      <c r="AN528">
        <v>1226.63873883817</v>
      </c>
      <c r="AO528" s="1">
        <v>1.2379922748144101</v>
      </c>
      <c r="AP528">
        <v>2377.320474225</v>
      </c>
      <c r="AQ528" s="1">
        <v>3717.4438348520298</v>
      </c>
      <c r="AR528" s="1">
        <v>9545.5963874086392</v>
      </c>
      <c r="AS528" s="1">
        <v>862.37640537066295</v>
      </c>
      <c r="AT528">
        <v>558.03918352143899</v>
      </c>
      <c r="AU528">
        <v>17060.7762853778</v>
      </c>
      <c r="AV528" s="1">
        <v>8579.0308177634506</v>
      </c>
      <c r="AW528" s="1">
        <v>0.45674232125500003</v>
      </c>
      <c r="AX528">
        <v>7263.7852466533104</v>
      </c>
      <c r="AY528" s="1">
        <v>0.36096888635500002</v>
      </c>
      <c r="AZ528">
        <v>1757.21560019504</v>
      </c>
      <c r="BA528">
        <v>8.8696354074999997E-2</v>
      </c>
      <c r="BB528">
        <v>1786.9651799615799</v>
      </c>
      <c r="BC528" s="1">
        <v>9.3592438294999997E-2</v>
      </c>
      <c r="BD528">
        <v>19386.996844573401</v>
      </c>
      <c r="BE528" s="1">
        <v>0.52430144397246703</v>
      </c>
      <c r="BF528">
        <v>0.24591067998381</v>
      </c>
      <c r="BG528">
        <v>0.15350573193527001</v>
      </c>
      <c r="BH528">
        <v>4.2177006626171298E-2</v>
      </c>
      <c r="BI528">
        <v>3.4105137482280702E-2</v>
      </c>
    </row>
    <row r="529" spans="1:61" x14ac:dyDescent="0.35">
      <c r="A529" t="s">
        <v>1770</v>
      </c>
      <c r="B529" t="s">
        <v>1154</v>
      </c>
      <c r="C529">
        <v>95.75</v>
      </c>
      <c r="D529">
        <v>10.205884475796999</v>
      </c>
      <c r="E529">
        <v>853.44021454999995</v>
      </c>
      <c r="F529">
        <v>2.37136802801345E-2</v>
      </c>
      <c r="G529">
        <v>2.8854626089782801E-2</v>
      </c>
      <c r="H529" t="e">
        <v>#N/A</v>
      </c>
      <c r="I529">
        <v>3.5297241314211997E-2</v>
      </c>
      <c r="J529">
        <v>0.92441020659542095</v>
      </c>
      <c r="K529">
        <v>3.1287920696161403E-2</v>
      </c>
      <c r="L529">
        <v>0.423621851028054</v>
      </c>
      <c r="M529">
        <v>2.05617351180102E-2</v>
      </c>
      <c r="N529">
        <v>0.162704200681387</v>
      </c>
      <c r="O529">
        <v>63558.176107027997</v>
      </c>
      <c r="P529" s="1">
        <v>0.26359846141619497</v>
      </c>
      <c r="Q529">
        <v>0.187678103200422</v>
      </c>
      <c r="R529">
        <v>0.54872343538338297</v>
      </c>
      <c r="S529">
        <v>9.827</v>
      </c>
      <c r="T529">
        <v>74790.955455491494</v>
      </c>
      <c r="U529" s="1">
        <v>91.498264168096199</v>
      </c>
      <c r="V529">
        <v>265602.944985123</v>
      </c>
      <c r="W529" s="1">
        <v>0.80314067190246696</v>
      </c>
      <c r="X529">
        <v>5.27787374172718E-2</v>
      </c>
      <c r="Y529">
        <v>0.14408059068026099</v>
      </c>
      <c r="Z529">
        <v>0.19685932809753301</v>
      </c>
      <c r="AA529">
        <v>265.60294498512297</v>
      </c>
      <c r="AB529">
        <v>6428.9467975371499</v>
      </c>
      <c r="AC529" s="1">
        <v>605.31939986566704</v>
      </c>
      <c r="AD529">
        <v>201645.14208925699</v>
      </c>
      <c r="AE529" s="1" t="e">
        <v>#N/A</v>
      </c>
      <c r="AF529">
        <v>43244.55</v>
      </c>
      <c r="AG529" s="1">
        <v>68796.968046887298</v>
      </c>
      <c r="AH529" s="1">
        <v>35.736975867747297</v>
      </c>
      <c r="AI529">
        <v>20.874686688656201</v>
      </c>
      <c r="AJ529">
        <v>24.7100146096294</v>
      </c>
      <c r="AK529">
        <v>1.8245</v>
      </c>
      <c r="AL529">
        <v>0.94660655000000005</v>
      </c>
      <c r="AM529">
        <v>1.4829224999999999</v>
      </c>
      <c r="AN529">
        <v>1937.1489498558501</v>
      </c>
      <c r="AO529" s="1">
        <v>1.26093596830958</v>
      </c>
      <c r="AP529">
        <v>2320.66200029316</v>
      </c>
      <c r="AQ529" s="1">
        <v>3372.7215276819002</v>
      </c>
      <c r="AR529" s="1">
        <v>9049.3262356578307</v>
      </c>
      <c r="AS529" s="1">
        <v>978.07936417750602</v>
      </c>
      <c r="AT529">
        <v>476.30021501417798</v>
      </c>
      <c r="AU529">
        <v>16197.0893428246</v>
      </c>
      <c r="AV529" s="1">
        <v>8087.0099114492996</v>
      </c>
      <c r="AW529" s="1">
        <v>0.45036245578</v>
      </c>
      <c r="AX529">
        <v>7233.8047840098798</v>
      </c>
      <c r="AY529" s="1">
        <v>0.386087219225</v>
      </c>
      <c r="AZ529">
        <v>1600.6758005531699</v>
      </c>
      <c r="BA529">
        <v>8.7682555489999994E-2</v>
      </c>
      <c r="BB529">
        <v>1374.05821938958</v>
      </c>
      <c r="BC529" s="1">
        <v>7.5867769500000001E-2</v>
      </c>
      <c r="BD529">
        <v>18295.548715401899</v>
      </c>
      <c r="BE529" s="1">
        <v>0.53680049423450404</v>
      </c>
      <c r="BF529">
        <v>0.23496032378675699</v>
      </c>
      <c r="BG529">
        <v>0.16602577604592</v>
      </c>
      <c r="BH529">
        <v>4.0268181908633703E-2</v>
      </c>
      <c r="BI529">
        <v>2.19452240241855E-2</v>
      </c>
    </row>
    <row r="530" spans="1:61" x14ac:dyDescent="0.35">
      <c r="A530" t="s">
        <v>1771</v>
      </c>
      <c r="B530" t="s">
        <v>1155</v>
      </c>
      <c r="C530">
        <v>88.25</v>
      </c>
      <c r="D530">
        <v>14.732509540735901</v>
      </c>
      <c r="E530">
        <v>1077.4355859499999</v>
      </c>
      <c r="F530" t="e">
        <v>#N/A</v>
      </c>
      <c r="G530">
        <v>1.4462110248966299E-2</v>
      </c>
      <c r="H530" t="e">
        <v>#N/A</v>
      </c>
      <c r="I530">
        <v>1.8642981665592001E-2</v>
      </c>
      <c r="J530">
        <v>0.94311497825049195</v>
      </c>
      <c r="K530">
        <v>3.0903007807438401E-2</v>
      </c>
      <c r="L530">
        <v>0.89281431927284505</v>
      </c>
      <c r="M530" t="e">
        <v>#N/A</v>
      </c>
      <c r="N530">
        <v>0.18717214718297101</v>
      </c>
      <c r="O530">
        <v>61977.051837765503</v>
      </c>
      <c r="P530" s="1">
        <v>0.20290525180639599</v>
      </c>
      <c r="Q530">
        <v>0.17298588559804101</v>
      </c>
      <c r="R530">
        <v>0.62410886259556297</v>
      </c>
      <c r="S530">
        <v>12.654999999999999</v>
      </c>
      <c r="T530">
        <v>80995.187399511997</v>
      </c>
      <c r="U530" s="1">
        <v>85.069559329376602</v>
      </c>
      <c r="V530">
        <v>175505.44350310299</v>
      </c>
      <c r="W530" s="1">
        <v>0.670298498738222</v>
      </c>
      <c r="X530">
        <v>0.10837840725597001</v>
      </c>
      <c r="Y530">
        <v>0.22132309400580799</v>
      </c>
      <c r="Z530">
        <v>0.329701501261778</v>
      </c>
      <c r="AA530">
        <v>175.50544350310301</v>
      </c>
      <c r="AB530">
        <v>4161.7037146306702</v>
      </c>
      <c r="AC530" s="1">
        <v>383.00988453404199</v>
      </c>
      <c r="AD530">
        <v>126671.266000073</v>
      </c>
      <c r="AE530" s="1" t="e">
        <v>#N/A</v>
      </c>
      <c r="AF530">
        <v>36359.824999999997</v>
      </c>
      <c r="AG530" s="1">
        <v>54322.943157396003</v>
      </c>
      <c r="AH530" s="1">
        <v>28.502293114283301</v>
      </c>
      <c r="AI530">
        <v>21.034911890576499</v>
      </c>
      <c r="AJ530">
        <v>22.598319688175401</v>
      </c>
      <c r="AK530">
        <v>1.2450000000000001</v>
      </c>
      <c r="AL530">
        <v>0.99020474999999997</v>
      </c>
      <c r="AM530">
        <v>1.12974975</v>
      </c>
      <c r="AN530">
        <v>25.6556515602127</v>
      </c>
      <c r="AO530">
        <v>0.81138070625744296</v>
      </c>
      <c r="AP530">
        <v>2264.66478277943</v>
      </c>
      <c r="AQ530" s="1">
        <v>3954.8990807703499</v>
      </c>
      <c r="AR530" s="1">
        <v>9924.6474509647105</v>
      </c>
      <c r="AS530" s="1">
        <v>844.30811638509601</v>
      </c>
      <c r="AT530">
        <v>491.37128946348201</v>
      </c>
      <c r="AU530">
        <v>17479.890720363099</v>
      </c>
      <c r="AV530" s="1">
        <v>11742.5294249982</v>
      </c>
      <c r="AW530" s="1">
        <v>0.60666673929500003</v>
      </c>
      <c r="AX530">
        <v>3447.5055043923899</v>
      </c>
      <c r="AY530" s="1">
        <v>0.17901591924499999</v>
      </c>
      <c r="AZ530">
        <v>860.95280440149998</v>
      </c>
      <c r="BA530">
        <v>4.4123309885000003E-2</v>
      </c>
      <c r="BB530">
        <v>3329.8062425227399</v>
      </c>
      <c r="BC530" s="1">
        <v>0.17019403156499999</v>
      </c>
      <c r="BD530">
        <v>19380.793976314799</v>
      </c>
      <c r="BE530" s="1">
        <v>0.52304280097359002</v>
      </c>
      <c r="BF530">
        <v>0.253310321776478</v>
      </c>
      <c r="BG530">
        <v>0.15394561092365</v>
      </c>
      <c r="BH530">
        <v>3.89485615384495E-2</v>
      </c>
      <c r="BI530">
        <v>3.0752704787832499E-2</v>
      </c>
    </row>
    <row r="531" spans="1:61" x14ac:dyDescent="0.35">
      <c r="A531" t="s">
        <v>1772</v>
      </c>
      <c r="B531" t="s">
        <v>1156</v>
      </c>
      <c r="C531">
        <v>86.15</v>
      </c>
      <c r="D531">
        <v>16.922970555331101</v>
      </c>
      <c r="E531">
        <v>1357.10308685</v>
      </c>
      <c r="F531">
        <v>8.1868913215808903E-3</v>
      </c>
      <c r="G531">
        <v>1.06441158672952E-2</v>
      </c>
      <c r="H531" t="e">
        <v>#N/A</v>
      </c>
      <c r="I531">
        <v>3.2822973279844597E-2</v>
      </c>
      <c r="J531">
        <v>0.92281104025604399</v>
      </c>
      <c r="K531">
        <v>3.2938892278193702E-2</v>
      </c>
      <c r="L531">
        <v>0.43451829078516202</v>
      </c>
      <c r="M531">
        <v>1.3631083497232899E-2</v>
      </c>
      <c r="N531">
        <v>0.156827982381464</v>
      </c>
      <c r="O531">
        <v>63274.733382024999</v>
      </c>
      <c r="P531" s="1">
        <v>0.177925862096699</v>
      </c>
      <c r="Q531">
        <v>0.179565641465013</v>
      </c>
      <c r="R531">
        <v>0.642508496438289</v>
      </c>
      <c r="S531">
        <v>12.247</v>
      </c>
      <c r="T531">
        <v>84410.483859076994</v>
      </c>
      <c r="U531" s="1">
        <v>114.75646854111</v>
      </c>
      <c r="V531">
        <v>253167.59492454401</v>
      </c>
      <c r="W531" s="1">
        <v>0.81481938772334594</v>
      </c>
      <c r="X531">
        <v>8.8451569628960294E-2</v>
      </c>
      <c r="Y531">
        <v>9.67290426476939E-2</v>
      </c>
      <c r="Z531">
        <v>0.185180612276654</v>
      </c>
      <c r="AA531">
        <v>253.16759492454401</v>
      </c>
      <c r="AB531">
        <v>6416.0546504491003</v>
      </c>
      <c r="AC531" s="1">
        <v>647.503553679113</v>
      </c>
      <c r="AD531">
        <v>203784.40570294199</v>
      </c>
      <c r="AE531" s="1" t="e">
        <v>#N/A</v>
      </c>
      <c r="AF531">
        <v>41841.199999999997</v>
      </c>
      <c r="AG531" s="1">
        <v>69414.214488524201</v>
      </c>
      <c r="AH531" s="1">
        <v>40.310439951635502</v>
      </c>
      <c r="AI531">
        <v>22.825686370046199</v>
      </c>
      <c r="AJ531">
        <v>25.237138261034598</v>
      </c>
      <c r="AK531">
        <v>1.3975</v>
      </c>
      <c r="AL531">
        <v>0.72134739999999997</v>
      </c>
      <c r="AM531">
        <v>0.99549394999999996</v>
      </c>
      <c r="AN531">
        <v>878.82340489995295</v>
      </c>
      <c r="AO531" s="1">
        <v>1.02059860645268</v>
      </c>
      <c r="AP531">
        <v>1945.35193877955</v>
      </c>
      <c r="AQ531" s="1">
        <v>3254.1885486433698</v>
      </c>
      <c r="AR531" s="1">
        <v>8117.19884803686</v>
      </c>
      <c r="AS531" s="1">
        <v>928.35352084923795</v>
      </c>
      <c r="AT531">
        <v>362.91997760783801</v>
      </c>
      <c r="AU531">
        <v>14608.0128339169</v>
      </c>
      <c r="AV531" s="1">
        <v>7287.2477365551804</v>
      </c>
      <c r="AW531" s="1">
        <v>0.446998534645</v>
      </c>
      <c r="AX531">
        <v>6153.0281523005297</v>
      </c>
      <c r="AY531" s="1">
        <v>0.37091242936000002</v>
      </c>
      <c r="AZ531">
        <v>1412.5013289415799</v>
      </c>
      <c r="BA531">
        <v>8.4755976595000004E-2</v>
      </c>
      <c r="BB531">
        <v>1610.6949919516701</v>
      </c>
      <c r="BC531" s="1">
        <v>9.7333059400000005E-2</v>
      </c>
      <c r="BD531">
        <v>16463.472209749001</v>
      </c>
      <c r="BE531" s="1">
        <v>0.54388886285642002</v>
      </c>
      <c r="BF531">
        <v>0.23626709970336801</v>
      </c>
      <c r="BG531">
        <v>0.163976515904975</v>
      </c>
      <c r="BH531">
        <v>4.0326091752972602E-2</v>
      </c>
      <c r="BI531">
        <v>1.5541429782264801E-2</v>
      </c>
    </row>
    <row r="532" spans="1:61" x14ac:dyDescent="0.35">
      <c r="A532" t="s">
        <v>1773</v>
      </c>
      <c r="B532" t="s">
        <v>1157</v>
      </c>
      <c r="C532">
        <v>22.85</v>
      </c>
      <c r="D532">
        <v>232.82162100426399</v>
      </c>
      <c r="E532">
        <v>2518.4266980000002</v>
      </c>
      <c r="F532">
        <v>7.7245751922080403E-3</v>
      </c>
      <c r="G532">
        <v>0.36066734187724198</v>
      </c>
      <c r="H532">
        <v>2.2396524177622501E-3</v>
      </c>
      <c r="I532">
        <v>0.16972713109628099</v>
      </c>
      <c r="J532">
        <v>0.35643739213426301</v>
      </c>
      <c r="K532">
        <v>0.124450362018917</v>
      </c>
      <c r="L532">
        <v>0.94731948238190999</v>
      </c>
      <c r="M532">
        <v>5.3984827818009798E-2</v>
      </c>
      <c r="N532">
        <v>0.205680116934571</v>
      </c>
      <c r="O532">
        <v>65870.870355666004</v>
      </c>
      <c r="P532" s="1">
        <v>0.25885683892188599</v>
      </c>
      <c r="Q532">
        <v>0.196042416579117</v>
      </c>
      <c r="R532">
        <v>0.54510074449899704</v>
      </c>
      <c r="S532">
        <v>33.340000000000003</v>
      </c>
      <c r="T532">
        <v>90721.014459312501</v>
      </c>
      <c r="U532" s="1">
        <v>82.284286151545203</v>
      </c>
      <c r="V532">
        <v>171986.83310719699</v>
      </c>
      <c r="W532" s="1">
        <v>0.65647904717255501</v>
      </c>
      <c r="X532">
        <v>0.261585237983194</v>
      </c>
      <c r="Y532">
        <v>8.1935714844250898E-2</v>
      </c>
      <c r="Z532">
        <v>0.34352095282744499</v>
      </c>
      <c r="AA532">
        <v>171.98683310719699</v>
      </c>
      <c r="AB532">
        <v>6173.7573655686501</v>
      </c>
      <c r="AC532" s="1">
        <v>598.14506258792198</v>
      </c>
      <c r="AD532">
        <v>100364.023997094</v>
      </c>
      <c r="AE532" s="1" t="e">
        <v>#N/A</v>
      </c>
      <c r="AF532">
        <v>32102.825000000001</v>
      </c>
      <c r="AG532" s="1">
        <v>46725.5246555146</v>
      </c>
      <c r="AH532" s="1">
        <v>56.694712419106501</v>
      </c>
      <c r="AI532">
        <v>31.348722329413398</v>
      </c>
      <c r="AJ532">
        <v>40.003660764883698</v>
      </c>
      <c r="AK532">
        <v>1.8015000000000001</v>
      </c>
      <c r="AL532">
        <v>1.2177471499999999</v>
      </c>
      <c r="AM532">
        <v>1.62205705</v>
      </c>
      <c r="AN532">
        <v>163.92471873947699</v>
      </c>
      <c r="AO532">
        <v>1.1478677676749101</v>
      </c>
      <c r="AP532">
        <v>2830.8460933749898</v>
      </c>
      <c r="AQ532" s="1">
        <v>4337.8043383101704</v>
      </c>
      <c r="AR532" s="1">
        <v>10334.530524527599</v>
      </c>
      <c r="AS532" s="1">
        <v>1330.7321149355901</v>
      </c>
      <c r="AT532" s="1">
        <v>738.676420349571</v>
      </c>
      <c r="AU532">
        <v>19572.589491498002</v>
      </c>
      <c r="AV532" s="1">
        <v>10282.347508757301</v>
      </c>
      <c r="AW532" s="1">
        <v>0.48752501858000002</v>
      </c>
      <c r="AX532">
        <v>5488.5453545165901</v>
      </c>
      <c r="AY532" s="1">
        <v>0.25800067696000001</v>
      </c>
      <c r="AZ532">
        <v>1242.4194238423599</v>
      </c>
      <c r="BA532">
        <v>5.6458939695000002E-2</v>
      </c>
      <c r="BB532">
        <v>4312.3646604599498</v>
      </c>
      <c r="BC532" s="1">
        <v>0.19801536477000001</v>
      </c>
      <c r="BD532">
        <v>21325.676947576201</v>
      </c>
      <c r="BE532" s="1">
        <v>0.54697812652579103</v>
      </c>
      <c r="BF532">
        <v>0.23397957268407399</v>
      </c>
      <c r="BG532">
        <v>0.176206098115405</v>
      </c>
      <c r="BH532">
        <v>2.7492725220266599E-2</v>
      </c>
      <c r="BI532">
        <v>1.53434774544628E-2</v>
      </c>
    </row>
    <row r="533" spans="1:61" x14ac:dyDescent="0.35">
      <c r="A533" t="s">
        <v>1774</v>
      </c>
      <c r="B533" t="s">
        <v>1158</v>
      </c>
      <c r="C533">
        <v>32.35</v>
      </c>
      <c r="D533">
        <v>127.310590906801</v>
      </c>
      <c r="E533">
        <v>3547.7143342999998</v>
      </c>
      <c r="F533">
        <v>2.5546005309199801E-2</v>
      </c>
      <c r="G533">
        <v>7.4660858155683907E-2</v>
      </c>
      <c r="H533">
        <v>2.31907129473419E-3</v>
      </c>
      <c r="I533">
        <v>8.7436885188997795E-2</v>
      </c>
      <c r="J533">
        <v>0.748083681063205</v>
      </c>
      <c r="K533">
        <v>6.2646910112119494E-2</v>
      </c>
      <c r="L533">
        <v>0.43412712896111499</v>
      </c>
      <c r="M533">
        <v>3.49704698216632E-2</v>
      </c>
      <c r="N533">
        <v>0.15648141074024699</v>
      </c>
      <c r="O533">
        <v>74061.888490644997</v>
      </c>
      <c r="P533" s="1">
        <v>0.19843139742806901</v>
      </c>
      <c r="Q533">
        <v>0.165973690860312</v>
      </c>
      <c r="R533">
        <v>0.63559491171161897</v>
      </c>
      <c r="S533">
        <v>25.172000000000001</v>
      </c>
      <c r="T533">
        <v>100611.762303621</v>
      </c>
      <c r="U533" s="1">
        <v>143.65328875003499</v>
      </c>
      <c r="V533">
        <v>269598.12618683599</v>
      </c>
      <c r="W533" s="1">
        <v>0.73947691466146603</v>
      </c>
      <c r="X533">
        <v>0.21097047143914199</v>
      </c>
      <c r="Y533">
        <v>4.9552613899392202E-2</v>
      </c>
      <c r="Z533">
        <v>0.26052308533853402</v>
      </c>
      <c r="AA533">
        <v>269.598126186836</v>
      </c>
      <c r="AB533">
        <v>9451.4697322276006</v>
      </c>
      <c r="AC533" s="1">
        <v>906.48899720680299</v>
      </c>
      <c r="AD533">
        <v>204503.590304162</v>
      </c>
      <c r="AE533" s="1" t="e">
        <v>#N/A</v>
      </c>
      <c r="AF533">
        <v>45043.9</v>
      </c>
      <c r="AG533" s="1">
        <v>76524.893488237605</v>
      </c>
      <c r="AH533" s="1">
        <v>60.960853141967299</v>
      </c>
      <c r="AI533">
        <v>31.743828237945099</v>
      </c>
      <c r="AJ533">
        <v>40.370335906049398</v>
      </c>
      <c r="AK533">
        <v>2.016</v>
      </c>
      <c r="AL533">
        <v>1.4470199500000001</v>
      </c>
      <c r="AM533">
        <v>1.7753238</v>
      </c>
      <c r="AN533">
        <v>0</v>
      </c>
      <c r="AO533" s="1">
        <v>0.87889931258856402</v>
      </c>
      <c r="AP533">
        <v>1832.46470100478</v>
      </c>
      <c r="AQ533" s="1">
        <v>2797.7537501172001</v>
      </c>
      <c r="AR533" s="1">
        <v>8860.4020578069394</v>
      </c>
      <c r="AS533" s="1">
        <v>1052.6864802110299</v>
      </c>
      <c r="AT533">
        <v>440.85119254878498</v>
      </c>
      <c r="AU533">
        <v>14984.158181688799</v>
      </c>
      <c r="AV533" s="1">
        <v>4806.5142967832599</v>
      </c>
      <c r="AW533" s="1">
        <v>0.31014454988500001</v>
      </c>
      <c r="AX533">
        <v>8261.3044008043307</v>
      </c>
      <c r="AY533" s="1">
        <v>0.51599140254499998</v>
      </c>
      <c r="AZ533">
        <v>1266.51015521257</v>
      </c>
      <c r="BA533">
        <v>8.0816805810000003E-2</v>
      </c>
      <c r="BB533">
        <v>1465.8539404212499</v>
      </c>
      <c r="BC533" s="1">
        <v>9.3047241749999995E-2</v>
      </c>
      <c r="BD533">
        <v>15800.1827932214</v>
      </c>
      <c r="BE533" s="1">
        <v>0.57326178386023396</v>
      </c>
      <c r="BF533">
        <v>0.23670099628275201</v>
      </c>
      <c r="BG533">
        <v>0.14121832345941401</v>
      </c>
      <c r="BH533">
        <v>2.9544065904237301E-2</v>
      </c>
      <c r="BI533">
        <v>1.9274830493361698E-2</v>
      </c>
    </row>
    <row r="534" spans="1:61" x14ac:dyDescent="0.35">
      <c r="A534" t="s">
        <v>1775</v>
      </c>
      <c r="B534" t="s">
        <v>1159</v>
      </c>
      <c r="C534">
        <v>92.4</v>
      </c>
      <c r="D534">
        <v>16.1276093591711</v>
      </c>
      <c r="E534">
        <v>1280.7445777999999</v>
      </c>
      <c r="F534" t="e">
        <v>#N/A</v>
      </c>
      <c r="G534">
        <v>8.7954639884803704E-3</v>
      </c>
      <c r="H534" t="e">
        <v>#N/A</v>
      </c>
      <c r="I534">
        <v>2.1290467330200701E-2</v>
      </c>
      <c r="J534">
        <v>0.94434443872407403</v>
      </c>
      <c r="K534">
        <v>2.7846935397916901E-2</v>
      </c>
      <c r="L534">
        <v>0.392314147033131</v>
      </c>
      <c r="M534">
        <v>8.0201248018386493E-3</v>
      </c>
      <c r="N534">
        <v>0.151084441988178</v>
      </c>
      <c r="O534">
        <v>64403.806790069997</v>
      </c>
      <c r="P534" s="1">
        <v>0.170267631972017</v>
      </c>
      <c r="Q534">
        <v>0.182504921790339</v>
      </c>
      <c r="R534">
        <v>0.64722744623764406</v>
      </c>
      <c r="S534">
        <v>12.230499999999999</v>
      </c>
      <c r="T534">
        <v>86096.402730832502</v>
      </c>
      <c r="U534" s="1">
        <v>112.826985804968</v>
      </c>
      <c r="V534">
        <v>243485.63679279399</v>
      </c>
      <c r="W534" s="1">
        <v>0.80150182293765204</v>
      </c>
      <c r="X534">
        <v>7.9404569713132603E-2</v>
      </c>
      <c r="Y534">
        <v>0.11909360734921499</v>
      </c>
      <c r="Z534">
        <v>0.19849817706234801</v>
      </c>
      <c r="AA534">
        <v>243.485636792794</v>
      </c>
      <c r="AB534">
        <v>5957.60381894478</v>
      </c>
      <c r="AC534" s="1">
        <v>568.979679291906</v>
      </c>
      <c r="AD534">
        <v>197525.93390400501</v>
      </c>
      <c r="AE534" s="1" t="e">
        <v>#N/A</v>
      </c>
      <c r="AF534">
        <v>42869.55</v>
      </c>
      <c r="AG534" s="1">
        <v>70167.398845696094</v>
      </c>
      <c r="AH534" s="1">
        <v>38.892141873896399</v>
      </c>
      <c r="AI534">
        <v>21.2483541928062</v>
      </c>
      <c r="AJ534">
        <v>24.218138083762799</v>
      </c>
      <c r="AK534">
        <v>1.6319999999999999</v>
      </c>
      <c r="AL534">
        <v>0.97566529999999996</v>
      </c>
      <c r="AM534">
        <v>1.2964710500000001</v>
      </c>
      <c r="AN534">
        <v>1617.80582728481</v>
      </c>
      <c r="AO534" s="1">
        <v>1.1568577208117701</v>
      </c>
      <c r="AP534">
        <v>1998.0621537884999</v>
      </c>
      <c r="AQ534" s="1">
        <v>3151.9001835151598</v>
      </c>
      <c r="AR534" s="1">
        <v>8187.7950312882303</v>
      </c>
      <c r="AS534" s="1">
        <v>900.69652743503502</v>
      </c>
      <c r="AT534">
        <v>396.93154673666299</v>
      </c>
      <c r="AU534">
        <v>14635.3854427636</v>
      </c>
      <c r="AV534" s="1">
        <v>7388.0751321374701</v>
      </c>
      <c r="AW534" s="1">
        <v>0.44395660440000001</v>
      </c>
      <c r="AX534">
        <v>6452.3307590507802</v>
      </c>
      <c r="AY534" s="1">
        <v>0.38237604337499997</v>
      </c>
      <c r="AZ534">
        <v>1508.4988304327501</v>
      </c>
      <c r="BA534">
        <v>8.9831293960000003E-2</v>
      </c>
      <c r="BB534">
        <v>1408.5228517380699</v>
      </c>
      <c r="BC534" s="1">
        <v>8.383605828E-2</v>
      </c>
      <c r="BD534">
        <v>16757.427573359098</v>
      </c>
      <c r="BE534" s="1">
        <v>0.54880123960888805</v>
      </c>
      <c r="BF534">
        <v>0.238766065777889</v>
      </c>
      <c r="BG534">
        <v>0.15466163286451101</v>
      </c>
      <c r="BH534">
        <v>4.0173562199503403E-2</v>
      </c>
      <c r="BI534">
        <v>1.7597499549208199E-2</v>
      </c>
    </row>
    <row r="535" spans="1:61" x14ac:dyDescent="0.35">
      <c r="A535" t="s">
        <v>1776</v>
      </c>
      <c r="B535" t="s">
        <v>1160</v>
      </c>
      <c r="C535">
        <v>73.349999999999994</v>
      </c>
      <c r="D535">
        <v>19.7770095856966</v>
      </c>
      <c r="E535">
        <v>1303.1735567000001</v>
      </c>
      <c r="F535">
        <v>9.9245305709326492E-3</v>
      </c>
      <c r="G535">
        <v>1.32913104806388E-2</v>
      </c>
      <c r="H535" t="e">
        <v>#N/A</v>
      </c>
      <c r="I535">
        <v>2.8887208155573899E-2</v>
      </c>
      <c r="J535">
        <v>0.92490856250254005</v>
      </c>
      <c r="K535">
        <v>3.5520464790450498E-2</v>
      </c>
      <c r="L535">
        <v>0.39635750046019202</v>
      </c>
      <c r="M535">
        <v>1.17045711572101E-2</v>
      </c>
      <c r="N535">
        <v>0.15119989898869299</v>
      </c>
      <c r="O535">
        <v>66230.000502209499</v>
      </c>
      <c r="P535" s="1">
        <v>0.19900368690859499</v>
      </c>
      <c r="Q535">
        <v>0.18898888155886501</v>
      </c>
      <c r="R535">
        <v>0.61200743153254</v>
      </c>
      <c r="S535">
        <v>10.78</v>
      </c>
      <c r="T535">
        <v>90570.353298657006</v>
      </c>
      <c r="U535" s="1">
        <v>125.56103740110601</v>
      </c>
      <c r="V535">
        <v>289577.576825973</v>
      </c>
      <c r="W535" s="1">
        <v>0.76775877507943802</v>
      </c>
      <c r="X535">
        <v>8.6659804098224699E-2</v>
      </c>
      <c r="Y535">
        <v>0.14558142082233699</v>
      </c>
      <c r="Z535">
        <v>0.23224122492056201</v>
      </c>
      <c r="AA535">
        <v>289.57757682597298</v>
      </c>
      <c r="AB535">
        <v>7684.9594883523896</v>
      </c>
      <c r="AC535" s="1">
        <v>681.75247385791704</v>
      </c>
      <c r="AD535">
        <v>237081.80371816101</v>
      </c>
      <c r="AE535" s="1" t="e">
        <v>#N/A</v>
      </c>
      <c r="AF535">
        <v>43570.400000000001</v>
      </c>
      <c r="AG535" s="1">
        <v>72115.591383877094</v>
      </c>
      <c r="AH535" s="1">
        <v>41.074726109286701</v>
      </c>
      <c r="AI535">
        <v>22.805178319529301</v>
      </c>
      <c r="AJ535">
        <v>25.935858324990701</v>
      </c>
      <c r="AK535">
        <v>1.9450000000000001</v>
      </c>
      <c r="AL535">
        <v>1.2335503999999999</v>
      </c>
      <c r="AM535">
        <v>1.5312832999999999</v>
      </c>
      <c r="AN535">
        <v>1566.5670775071701</v>
      </c>
      <c r="AO535" s="1">
        <v>1.1240295297232501</v>
      </c>
      <c r="AP535">
        <v>2048.7398860164599</v>
      </c>
      <c r="AQ535" s="1">
        <v>3172.93333786326</v>
      </c>
      <c r="AR535" s="1">
        <v>8415.0835235935701</v>
      </c>
      <c r="AS535" s="1">
        <v>1044.8275111594</v>
      </c>
      <c r="AT535">
        <v>400.44496407750898</v>
      </c>
      <c r="AU535">
        <v>15082.0292227102</v>
      </c>
      <c r="AV535" s="1">
        <v>6718.0791012443897</v>
      </c>
      <c r="AW535" s="1">
        <v>0.39554627857000002</v>
      </c>
      <c r="AX535">
        <v>7604.1450330411799</v>
      </c>
      <c r="AY535" s="1">
        <v>0.43536406058999999</v>
      </c>
      <c r="AZ535">
        <v>1482.43094813065</v>
      </c>
      <c r="BA535">
        <v>8.7292220810000001E-2</v>
      </c>
      <c r="BB535">
        <v>1384.2286310843599</v>
      </c>
      <c r="BC535" s="1">
        <v>8.1797440030000002E-2</v>
      </c>
      <c r="BD535">
        <v>17188.8837135006</v>
      </c>
      <c r="BE535" s="1">
        <v>0.535734592260525</v>
      </c>
      <c r="BF535">
        <v>0.22955496260977801</v>
      </c>
      <c r="BG535">
        <v>0.17908015872451</v>
      </c>
      <c r="BH535">
        <v>3.8751343998953101E-2</v>
      </c>
      <c r="BI535">
        <v>1.6878942406234099E-2</v>
      </c>
    </row>
    <row r="536" spans="1:61" x14ac:dyDescent="0.35">
      <c r="A536" t="s">
        <v>1777</v>
      </c>
      <c r="B536" t="s">
        <v>1161</v>
      </c>
      <c r="C536">
        <v>94.8</v>
      </c>
      <c r="D536">
        <v>9.3088064858744506</v>
      </c>
      <c r="E536">
        <v>830.8372104</v>
      </c>
      <c r="F536" t="e">
        <v>#N/A</v>
      </c>
      <c r="G536">
        <v>1.03611147054806E-2</v>
      </c>
      <c r="H536" t="e">
        <v>#N/A</v>
      </c>
      <c r="I536">
        <v>1.8644454525452402E-2</v>
      </c>
      <c r="J536">
        <v>0.95319582095798705</v>
      </c>
      <c r="K536">
        <v>2.6997284860610201E-2</v>
      </c>
      <c r="L536">
        <v>0.43627542222915799</v>
      </c>
      <c r="M536" t="e">
        <v>#N/A</v>
      </c>
      <c r="N536">
        <v>0.15072577629388001</v>
      </c>
      <c r="O536">
        <v>61762.769150412503</v>
      </c>
      <c r="P536" s="1">
        <v>0.18906550119651599</v>
      </c>
      <c r="Q536">
        <v>0.165955971756062</v>
      </c>
      <c r="R536">
        <v>0.64497852704742298</v>
      </c>
      <c r="S536">
        <v>8.6615000000000002</v>
      </c>
      <c r="T536">
        <v>83047.130086796999</v>
      </c>
      <c r="U536" s="1">
        <v>103.272034086978</v>
      </c>
      <c r="V536">
        <v>313755.29731621902</v>
      </c>
      <c r="W536" s="1">
        <v>0.69577867031783902</v>
      </c>
      <c r="X536">
        <v>5.5869262536047702E-2</v>
      </c>
      <c r="Y536">
        <v>0.24835206714611399</v>
      </c>
      <c r="Z536">
        <v>0.30422132968216098</v>
      </c>
      <c r="AA536">
        <v>313.75529731621901</v>
      </c>
      <c r="AB536">
        <v>8998.8296629960405</v>
      </c>
      <c r="AC536" s="1">
        <v>592.64954071472005</v>
      </c>
      <c r="AD536">
        <v>244353.427441326</v>
      </c>
      <c r="AE536" s="1" t="e">
        <v>#N/A</v>
      </c>
      <c r="AF536">
        <v>40918.074999999997</v>
      </c>
      <c r="AG536" s="1">
        <v>67579.031199430101</v>
      </c>
      <c r="AH536" s="1">
        <v>33.8426619957391</v>
      </c>
      <c r="AI536">
        <v>21.670931037221798</v>
      </c>
      <c r="AJ536">
        <v>23.619754129053</v>
      </c>
      <c r="AK536">
        <v>2.0219999999999998</v>
      </c>
      <c r="AL536">
        <v>1.15225055</v>
      </c>
      <c r="AM536">
        <v>1.4217533499999999</v>
      </c>
      <c r="AN536">
        <v>1060.5198351292199</v>
      </c>
      <c r="AO536" s="1">
        <v>1.1376719023850299</v>
      </c>
      <c r="AP536">
        <v>2195.7239266797101</v>
      </c>
      <c r="AQ536" s="1">
        <v>3328.04688200398</v>
      </c>
      <c r="AR536" s="1">
        <v>8957.07011175361</v>
      </c>
      <c r="AS536" s="1">
        <v>952.87555887494796</v>
      </c>
      <c r="AT536">
        <v>517.01398377229998</v>
      </c>
      <c r="AU536">
        <v>15950.730463084499</v>
      </c>
      <c r="AV536" s="1">
        <v>8384.6022508337992</v>
      </c>
      <c r="AW536" s="1">
        <v>0.45889904543999999</v>
      </c>
      <c r="AX536">
        <v>7553.11336247295</v>
      </c>
      <c r="AY536" s="1">
        <v>0.38049928037500003</v>
      </c>
      <c r="AZ536">
        <v>1561.6927406023101</v>
      </c>
      <c r="BA536">
        <v>8.0289828255000001E-2</v>
      </c>
      <c r="BB536">
        <v>1497.96571024681</v>
      </c>
      <c r="BC536" s="1">
        <v>8.0311845935000001E-2</v>
      </c>
      <c r="BD536">
        <v>18997.374064155902</v>
      </c>
      <c r="BE536" s="1">
        <v>0.54196909699554596</v>
      </c>
      <c r="BF536">
        <v>0.23935309012079001</v>
      </c>
      <c r="BG536">
        <v>0.157105352432933</v>
      </c>
      <c r="BH536">
        <v>4.1265683159066001E-2</v>
      </c>
      <c r="BI536">
        <v>2.0306777291664999E-2</v>
      </c>
    </row>
    <row r="537" spans="1:61" x14ac:dyDescent="0.35">
      <c r="A537" t="s">
        <v>1778</v>
      </c>
      <c r="B537" t="s">
        <v>1162</v>
      </c>
      <c r="C537">
        <v>28.8</v>
      </c>
      <c r="D537">
        <v>186.00034400144801</v>
      </c>
      <c r="E537">
        <v>5298.9986679000003</v>
      </c>
      <c r="F537">
        <v>6.9554899567487394E-2</v>
      </c>
      <c r="G537">
        <v>0.10646840389824</v>
      </c>
      <c r="H537">
        <v>2.64529617283E-3</v>
      </c>
      <c r="I537">
        <v>5.7542329332380099E-2</v>
      </c>
      <c r="J537">
        <v>0.70543370598626498</v>
      </c>
      <c r="K537">
        <v>5.94811277746079E-2</v>
      </c>
      <c r="L537">
        <v>0.27493509267937399</v>
      </c>
      <c r="M537">
        <v>4.4562491279856099E-2</v>
      </c>
      <c r="N537">
        <v>0.14305519838377101</v>
      </c>
      <c r="O537">
        <v>80340.148161375502</v>
      </c>
      <c r="P537" s="1">
        <v>0.17944602912730401</v>
      </c>
      <c r="Q537">
        <v>0.17935659064215201</v>
      </c>
      <c r="R537">
        <v>0.64119738023054396</v>
      </c>
      <c r="S537">
        <v>36.015000000000001</v>
      </c>
      <c r="T537">
        <v>107670.57335317299</v>
      </c>
      <c r="U537" s="1">
        <v>154.51834515054699</v>
      </c>
      <c r="V537">
        <v>332159.11885384901</v>
      </c>
      <c r="W537" s="1">
        <v>0.76569624837752803</v>
      </c>
      <c r="X537">
        <v>0.196235012096346</v>
      </c>
      <c r="Y537">
        <v>3.80687395261258E-2</v>
      </c>
      <c r="Z537">
        <v>0.234303751622472</v>
      </c>
      <c r="AA537">
        <v>332.15911885384901</v>
      </c>
      <c r="AB537">
        <v>11804.9860424074</v>
      </c>
      <c r="AC537" s="1">
        <v>1092.50841117304</v>
      </c>
      <c r="AD537">
        <v>272305.068486023</v>
      </c>
      <c r="AE537" s="1" t="e">
        <v>#N/A</v>
      </c>
      <c r="AF537">
        <v>54271.875</v>
      </c>
      <c r="AG537" s="1">
        <v>103739.70725148699</v>
      </c>
      <c r="AH537" s="1">
        <v>67.510833421809295</v>
      </c>
      <c r="AI537">
        <v>33.450251313236997</v>
      </c>
      <c r="AJ537">
        <v>39.375699300296098</v>
      </c>
      <c r="AK537">
        <v>1.9570000000000001</v>
      </c>
      <c r="AL537">
        <v>1.3571475500000001</v>
      </c>
      <c r="AM537">
        <v>1.5771660000000001</v>
      </c>
      <c r="AN537">
        <v>308.396756653929</v>
      </c>
      <c r="AO537" s="1">
        <v>0.82173226758390605</v>
      </c>
      <c r="AP537">
        <v>1970.7909331616199</v>
      </c>
      <c r="AQ537" s="1">
        <v>2868.6845455440398</v>
      </c>
      <c r="AR537" s="1">
        <v>9353.6743771693109</v>
      </c>
      <c r="AS537" s="1">
        <v>1240.6172505182001</v>
      </c>
      <c r="AT537" s="1">
        <v>455.43188408960901</v>
      </c>
      <c r="AU537">
        <v>15889.198990482801</v>
      </c>
      <c r="AV537" s="1">
        <v>3674.39099439349</v>
      </c>
      <c r="AW537" s="1">
        <v>0.22563421286499999</v>
      </c>
      <c r="AX537">
        <v>10583.646029801201</v>
      </c>
      <c r="AY537" s="1">
        <v>0.62576274741000004</v>
      </c>
      <c r="AZ537">
        <v>1418.3293895357699</v>
      </c>
      <c r="BA537">
        <v>8.5329963834999994E-2</v>
      </c>
      <c r="BB537">
        <v>1055.62260815575</v>
      </c>
      <c r="BC537" s="1">
        <v>6.3273075885000002E-2</v>
      </c>
      <c r="BD537">
        <v>16731.989021886198</v>
      </c>
      <c r="BE537" s="1">
        <v>0.58545027176717801</v>
      </c>
      <c r="BF537">
        <v>0.23492268643552999</v>
      </c>
      <c r="BG537">
        <v>0.13143967066560899</v>
      </c>
      <c r="BH537">
        <v>3.0567945909233701E-2</v>
      </c>
      <c r="BI537">
        <v>1.7619425222449001E-2</v>
      </c>
    </row>
    <row r="538" spans="1:61" x14ac:dyDescent="0.35">
      <c r="A538" t="s">
        <v>1779</v>
      </c>
      <c r="B538" t="s">
        <v>1163</v>
      </c>
      <c r="C538">
        <v>128.55000000000001</v>
      </c>
      <c r="D538">
        <v>10.666229177101</v>
      </c>
      <c r="E538">
        <v>1220.2238242000001</v>
      </c>
      <c r="F538" t="e">
        <v>#N/A</v>
      </c>
      <c r="G538">
        <v>1.0328109442492499E-2</v>
      </c>
      <c r="H538" t="e">
        <v>#N/A</v>
      </c>
      <c r="I538">
        <v>1.7950852521618099E-2</v>
      </c>
      <c r="J538">
        <v>0.94879812813903697</v>
      </c>
      <c r="K538">
        <v>2.5567039780237201E-2</v>
      </c>
      <c r="L538">
        <v>0.43978190375481302</v>
      </c>
      <c r="M538" t="e">
        <v>#N/A</v>
      </c>
      <c r="N538">
        <v>0.155868675069218</v>
      </c>
      <c r="O538">
        <v>63029.194655608997</v>
      </c>
      <c r="P538" s="1">
        <v>0.21354613965117</v>
      </c>
      <c r="Q538">
        <v>0.15504074052161099</v>
      </c>
      <c r="R538">
        <v>0.63141311982722004</v>
      </c>
      <c r="S538">
        <v>11.138999999999999</v>
      </c>
      <c r="T538">
        <v>83357.342150672004</v>
      </c>
      <c r="U538" s="1">
        <v>114.97609742354101</v>
      </c>
      <c r="V538">
        <v>252070.849953664</v>
      </c>
      <c r="W538" s="1">
        <v>0.82229622927841095</v>
      </c>
      <c r="X538">
        <v>4.1092332543430199E-2</v>
      </c>
      <c r="Y538">
        <v>0.13661143817815899</v>
      </c>
      <c r="Z538">
        <v>0.17770377072158899</v>
      </c>
      <c r="AA538">
        <v>252.07084995366401</v>
      </c>
      <c r="AB538">
        <v>5762.3397477721601</v>
      </c>
      <c r="AC538" s="1">
        <v>566.23188168090599</v>
      </c>
      <c r="AD538">
        <v>188003.168971279</v>
      </c>
      <c r="AE538" s="1" t="e">
        <v>#N/A</v>
      </c>
      <c r="AF538">
        <v>41572.25</v>
      </c>
      <c r="AG538" s="1">
        <v>65522.049071977301</v>
      </c>
      <c r="AH538" s="1">
        <v>31.365989410246101</v>
      </c>
      <c r="AI538">
        <v>20.841466908319799</v>
      </c>
      <c r="AJ538">
        <v>21.6390564326232</v>
      </c>
      <c r="AK538">
        <v>1.577</v>
      </c>
      <c r="AL538">
        <v>0.86820005</v>
      </c>
      <c r="AM538">
        <v>1.18121535</v>
      </c>
      <c r="AN538">
        <v>1489.8260090758899</v>
      </c>
      <c r="AO538" s="1">
        <v>1.30905726009604</v>
      </c>
      <c r="AP538">
        <v>1913.7094815606399</v>
      </c>
      <c r="AQ538" s="1">
        <v>3169.9368439732498</v>
      </c>
      <c r="AR538" s="1">
        <v>8550.6780184037998</v>
      </c>
      <c r="AS538" s="1">
        <v>862.34448169293705</v>
      </c>
      <c r="AT538">
        <v>418.60681441694499</v>
      </c>
      <c r="AU538">
        <v>14915.275640047599</v>
      </c>
      <c r="AV538" s="1">
        <v>8040.5244479360999</v>
      </c>
      <c r="AW538" s="1">
        <v>0.47331648306000002</v>
      </c>
      <c r="AX538">
        <v>6158.4178330361801</v>
      </c>
      <c r="AY538" s="1">
        <v>0.36162178807000001</v>
      </c>
      <c r="AZ538">
        <v>1266.90691759639</v>
      </c>
      <c r="BA538">
        <v>7.4223825290000003E-2</v>
      </c>
      <c r="BB538">
        <v>1554.5855043199899</v>
      </c>
      <c r="BC538" s="1">
        <v>9.0837903580000004E-2</v>
      </c>
      <c r="BD538">
        <v>17020.434702888699</v>
      </c>
      <c r="BE538" s="1">
        <v>0.54360840509214503</v>
      </c>
      <c r="BF538">
        <v>0.24470925795839699</v>
      </c>
      <c r="BG538">
        <v>0.14040975982696399</v>
      </c>
      <c r="BH538">
        <v>4.7130803974352702E-2</v>
      </c>
      <c r="BI538">
        <v>2.4141773148140699E-2</v>
      </c>
    </row>
    <row r="539" spans="1:61" x14ac:dyDescent="0.35">
      <c r="A539" t="s">
        <v>1780</v>
      </c>
      <c r="B539" t="s">
        <v>1164</v>
      </c>
      <c r="C539">
        <v>76.599999999999994</v>
      </c>
      <c r="D539">
        <v>26.146416852297399</v>
      </c>
      <c r="E539">
        <v>1759.6162301500001</v>
      </c>
      <c r="F539">
        <v>1.5248927530485901E-2</v>
      </c>
      <c r="G539">
        <v>1.6699139380562798E-2</v>
      </c>
      <c r="H539">
        <v>5.6960136252813404E-3</v>
      </c>
      <c r="I539">
        <v>5.2448401497730501E-2</v>
      </c>
      <c r="J539">
        <v>0.87341412371289895</v>
      </c>
      <c r="K539">
        <v>4.8523604754894499E-2</v>
      </c>
      <c r="L539">
        <v>0.48220543274695898</v>
      </c>
      <c r="M539">
        <v>1.4329930295804099E-2</v>
      </c>
      <c r="N539">
        <v>0.16316786944082801</v>
      </c>
      <c r="O539">
        <v>65856.251893459499</v>
      </c>
      <c r="P539" s="1">
        <v>0.17778956898144299</v>
      </c>
      <c r="Q539">
        <v>0.159443176686863</v>
      </c>
      <c r="R539">
        <v>0.66276725433169403</v>
      </c>
      <c r="S539">
        <v>14.651</v>
      </c>
      <c r="T539">
        <v>87671.363519456005</v>
      </c>
      <c r="U539" s="1">
        <v>127.272525458282</v>
      </c>
      <c r="V539">
        <v>264815.320405351</v>
      </c>
      <c r="W539" s="1">
        <v>0.76130339349245102</v>
      </c>
      <c r="X539">
        <v>0.146605551464871</v>
      </c>
      <c r="Y539">
        <v>9.2091055042678296E-2</v>
      </c>
      <c r="Z539">
        <v>0.23869660650754901</v>
      </c>
      <c r="AA539">
        <v>264.81532040535097</v>
      </c>
      <c r="AB539">
        <v>7513.4282356338699</v>
      </c>
      <c r="AC539" s="1">
        <v>689.04883667773004</v>
      </c>
      <c r="AD539">
        <v>199685.704428989</v>
      </c>
      <c r="AE539" s="1" t="e">
        <v>#N/A</v>
      </c>
      <c r="AF539">
        <v>41590.25</v>
      </c>
      <c r="AG539" s="1">
        <v>67790.994422325501</v>
      </c>
      <c r="AH539" s="1">
        <v>41.687315587109403</v>
      </c>
      <c r="AI539">
        <v>23.9162791195597</v>
      </c>
      <c r="AJ539">
        <v>28.580881395136998</v>
      </c>
      <c r="AK539">
        <v>1.992</v>
      </c>
      <c r="AL539">
        <v>1.4420518</v>
      </c>
      <c r="AM539">
        <v>1.8081670999999999</v>
      </c>
      <c r="AN539">
        <v>981.51933237506103</v>
      </c>
      <c r="AO539" s="1">
        <v>1.0984396659758799</v>
      </c>
      <c r="AP539">
        <v>1805.91045827005</v>
      </c>
      <c r="AQ539" s="1">
        <v>2905.0236876922299</v>
      </c>
      <c r="AR539" s="1">
        <v>8135.8210696035003</v>
      </c>
      <c r="AS539" s="1">
        <v>1034.15913041525</v>
      </c>
      <c r="AT539">
        <v>425.98545302659301</v>
      </c>
      <c r="AU539">
        <v>14306.8997990076</v>
      </c>
      <c r="AV539" s="1">
        <v>6418.4232974266797</v>
      </c>
      <c r="AW539" s="1">
        <v>0.40121313593000002</v>
      </c>
      <c r="AX539">
        <v>6703.9180031045098</v>
      </c>
      <c r="AY539" s="1">
        <v>0.41626242250500001</v>
      </c>
      <c r="AZ539">
        <v>1300.79651789122</v>
      </c>
      <c r="BA539">
        <v>8.1463876955E-2</v>
      </c>
      <c r="BB539">
        <v>1628.10067303352</v>
      </c>
      <c r="BC539" s="1">
        <v>0.101060564605</v>
      </c>
      <c r="BD539">
        <v>16051.238491455901</v>
      </c>
      <c r="BE539" s="1">
        <v>0.545797004144016</v>
      </c>
      <c r="BF539">
        <v>0.234444025604717</v>
      </c>
      <c r="BG539">
        <v>0.16677311443911899</v>
      </c>
      <c r="BH539">
        <v>3.47220463059396E-2</v>
      </c>
      <c r="BI539">
        <v>1.8263809506207599E-2</v>
      </c>
    </row>
    <row r="540" spans="1:61" x14ac:dyDescent="0.35">
      <c r="A540" t="s">
        <v>1781</v>
      </c>
      <c r="B540" t="s">
        <v>1165</v>
      </c>
      <c r="C540">
        <v>98.2</v>
      </c>
      <c r="D540">
        <v>10.3261672948664</v>
      </c>
      <c r="E540">
        <v>951.22188100000005</v>
      </c>
      <c r="F540" t="e">
        <v>#N/A</v>
      </c>
      <c r="G540">
        <v>1.03611147054806E-2</v>
      </c>
      <c r="H540" t="e">
        <v>#N/A</v>
      </c>
      <c r="I540">
        <v>1.8389297454512898E-2</v>
      </c>
      <c r="J540">
        <v>0.95382202595556598</v>
      </c>
      <c r="K540">
        <v>2.4073725428470499E-2</v>
      </c>
      <c r="L540">
        <v>0.424294825055131</v>
      </c>
      <c r="M540" t="e">
        <v>#N/A</v>
      </c>
      <c r="N540">
        <v>0.147409260120173</v>
      </c>
      <c r="O540">
        <v>61911.899258187499</v>
      </c>
      <c r="P540" s="1">
        <v>0.20176306899256199</v>
      </c>
      <c r="Q540">
        <v>0.15896654855546599</v>
      </c>
      <c r="R540">
        <v>0.63927038245197199</v>
      </c>
      <c r="S540">
        <v>9.5525000000000002</v>
      </c>
      <c r="T540">
        <v>82260.174220675995</v>
      </c>
      <c r="U540" s="1">
        <v>107.904301894366</v>
      </c>
      <c r="V540">
        <v>266593.15359288501</v>
      </c>
      <c r="W540" s="1">
        <v>0.81301761955373297</v>
      </c>
      <c r="X540">
        <v>5.6219910870121001E-2</v>
      </c>
      <c r="Y540">
        <v>0.13076246957614601</v>
      </c>
      <c r="Z540">
        <v>0.186982380446267</v>
      </c>
      <c r="AA540">
        <v>266.59315359288502</v>
      </c>
      <c r="AB540">
        <v>7007.8845771466904</v>
      </c>
      <c r="AC540" s="1">
        <v>587.85994394772604</v>
      </c>
      <c r="AD540">
        <v>197093.17566192799</v>
      </c>
      <c r="AE540" s="1" t="e">
        <v>#N/A</v>
      </c>
      <c r="AF540">
        <v>40768.925000000003</v>
      </c>
      <c r="AG540" s="1">
        <v>65068.747194135402</v>
      </c>
      <c r="AH540" s="1">
        <v>33.046283930398403</v>
      </c>
      <c r="AI540">
        <v>21.4920228458788</v>
      </c>
      <c r="AJ540">
        <v>23.2100781997251</v>
      </c>
      <c r="AK540">
        <v>1.7470000000000001</v>
      </c>
      <c r="AL540">
        <v>0.85504230000000003</v>
      </c>
      <c r="AM540">
        <v>1.23317805</v>
      </c>
      <c r="AN540">
        <v>1614.44542776716</v>
      </c>
      <c r="AO540" s="1">
        <v>1.3743863580942</v>
      </c>
      <c r="AP540">
        <v>1976.1610499871299</v>
      </c>
      <c r="AQ540" s="1">
        <v>3164.1545434492</v>
      </c>
      <c r="AR540" s="1">
        <v>8532.3972605494691</v>
      </c>
      <c r="AS540" s="1">
        <v>949.26011296013996</v>
      </c>
      <c r="AT540">
        <v>512.80246965992706</v>
      </c>
      <c r="AU540">
        <v>15134.7754366059</v>
      </c>
      <c r="AV540" s="1">
        <v>8294.3415820882292</v>
      </c>
      <c r="AW540" s="1">
        <v>0.477135864465</v>
      </c>
      <c r="AX540">
        <v>6647.3417972969</v>
      </c>
      <c r="AY540" s="1">
        <v>0.36705686412999999</v>
      </c>
      <c r="AZ540">
        <v>1337.51160843598</v>
      </c>
      <c r="BA540">
        <v>7.5214471345000006E-2</v>
      </c>
      <c r="BB540">
        <v>1429.32204009149</v>
      </c>
      <c r="BC540" s="1">
        <v>8.0592800039999996E-2</v>
      </c>
      <c r="BD540">
        <v>17708.5170279126</v>
      </c>
      <c r="BE540" s="1">
        <v>0.53622946842185504</v>
      </c>
      <c r="BF540">
        <v>0.247309357865579</v>
      </c>
      <c r="BG540">
        <v>0.149068671764261</v>
      </c>
      <c r="BH540">
        <v>4.1214169132632802E-2</v>
      </c>
      <c r="BI540">
        <v>2.6178332815671002E-2</v>
      </c>
    </row>
    <row r="541" spans="1:61" x14ac:dyDescent="0.35">
      <c r="A541" t="s">
        <v>1782</v>
      </c>
      <c r="B541" t="s">
        <v>1166</v>
      </c>
      <c r="C541">
        <v>19.3125</v>
      </c>
      <c r="D541">
        <v>404.840580962442</v>
      </c>
      <c r="E541">
        <v>4410.2911427500003</v>
      </c>
      <c r="F541">
        <v>8.9258012626809699E-2</v>
      </c>
      <c r="G541">
        <v>4.6935737981215003E-2</v>
      </c>
      <c r="H541">
        <v>2.3876905042233901E-3</v>
      </c>
      <c r="I541">
        <v>4.7102940778312903E-2</v>
      </c>
      <c r="J541">
        <v>0.759399506654863</v>
      </c>
      <c r="K541">
        <v>5.6211316097261897E-2</v>
      </c>
      <c r="L541">
        <v>0.113270647265601</v>
      </c>
      <c r="M541">
        <v>3.1558204832151403E-2</v>
      </c>
      <c r="N541">
        <v>0.114287621677704</v>
      </c>
      <c r="O541">
        <v>86928.071443932495</v>
      </c>
      <c r="P541" s="1">
        <v>0.14472977641368401</v>
      </c>
      <c r="Q541">
        <v>0.15902664062815</v>
      </c>
      <c r="R541">
        <v>0.69624358295816602</v>
      </c>
      <c r="S541">
        <v>32.170625000000001</v>
      </c>
      <c r="T541">
        <v>107930.802201951</v>
      </c>
      <c r="U541" s="1">
        <v>130.96546632386799</v>
      </c>
      <c r="V541">
        <v>379599.196777554</v>
      </c>
      <c r="W541" s="1">
        <v>0.877822210032423</v>
      </c>
      <c r="X541">
        <v>9.7201516338838903E-2</v>
      </c>
      <c r="Y541">
        <v>2.4976273628737899E-2</v>
      </c>
      <c r="Z541">
        <v>0.122177789967577</v>
      </c>
      <c r="AA541">
        <v>379.59919677755403</v>
      </c>
      <c r="AB541">
        <v>14324.826957458599</v>
      </c>
      <c r="AC541" s="1">
        <v>1412.3231538130799</v>
      </c>
      <c r="AD541" s="1">
        <v>324356.28003318497</v>
      </c>
      <c r="AE541" s="1" t="e">
        <v>#N/A</v>
      </c>
      <c r="AF541">
        <v>78862.46875</v>
      </c>
      <c r="AG541" s="1">
        <v>227249.13333060799</v>
      </c>
      <c r="AH541" s="1">
        <v>94.925587342692594</v>
      </c>
      <c r="AI541">
        <v>37.912048809396602</v>
      </c>
      <c r="AJ541">
        <v>52.395999853346801</v>
      </c>
      <c r="AK541">
        <v>1.7725</v>
      </c>
      <c r="AL541">
        <v>1.3458161875000001</v>
      </c>
      <c r="AM541">
        <v>1.4433250625</v>
      </c>
      <c r="AN541">
        <v>586.919541185659</v>
      </c>
      <c r="AO541" s="1">
        <v>0.54815200020633603</v>
      </c>
      <c r="AP541">
        <v>2340.3911125387799</v>
      </c>
      <c r="AQ541" s="1">
        <v>2760.6324951779002</v>
      </c>
      <c r="AR541" s="1">
        <v>11016.2880317442</v>
      </c>
      <c r="AS541" s="1">
        <v>1347.1126753701401</v>
      </c>
      <c r="AT541">
        <v>619.36611302207405</v>
      </c>
      <c r="AU541">
        <v>18083.790427853099</v>
      </c>
      <c r="AV541" s="1">
        <v>3469.22688226333</v>
      </c>
      <c r="AW541" s="1">
        <v>0.18938066905625001</v>
      </c>
      <c r="AX541">
        <v>13095.0601369956</v>
      </c>
      <c r="AY541" s="1">
        <v>0.67954414783124995</v>
      </c>
      <c r="AZ541">
        <v>1759.31600424981</v>
      </c>
      <c r="BA541" s="1">
        <v>9.2698670324999996E-2</v>
      </c>
      <c r="BB541">
        <v>726.042218097106</v>
      </c>
      <c r="BC541" s="1">
        <v>3.8376512756250002E-2</v>
      </c>
      <c r="BD541">
        <v>19049.645241605798</v>
      </c>
      <c r="BE541" s="1">
        <v>0.59906468602813101</v>
      </c>
      <c r="BF541">
        <v>0.21993297426216199</v>
      </c>
      <c r="BG541">
        <v>0.129008579645991</v>
      </c>
      <c r="BH541">
        <v>3.2309322499137198E-2</v>
      </c>
      <c r="BI541">
        <v>1.9684437564578199E-2</v>
      </c>
    </row>
    <row r="542" spans="1:61" x14ac:dyDescent="0.35">
      <c r="A542" t="s">
        <v>1783</v>
      </c>
      <c r="B542" t="s">
        <v>1167</v>
      </c>
      <c r="C542">
        <v>93.75</v>
      </c>
      <c r="D542">
        <v>15.4998313076673</v>
      </c>
      <c r="E542">
        <v>1391.0290209499999</v>
      </c>
      <c r="F542">
        <v>1.02113183053817E-2</v>
      </c>
      <c r="G542">
        <v>1.338496300831E-2</v>
      </c>
      <c r="H542" t="e">
        <v>#N/A</v>
      </c>
      <c r="I542">
        <v>6.0665930520605302E-2</v>
      </c>
      <c r="J542">
        <v>0.886360276721333</v>
      </c>
      <c r="K542">
        <v>3.69840617993306E-2</v>
      </c>
      <c r="L542">
        <v>0.45207298395788897</v>
      </c>
      <c r="M542">
        <v>1.1481864354333699E-2</v>
      </c>
      <c r="N542">
        <v>0.161162403846806</v>
      </c>
      <c r="O542">
        <v>64574.779160905498</v>
      </c>
      <c r="P542" s="1">
        <v>0.18576705716887301</v>
      </c>
      <c r="Q542">
        <v>0.160233034733126</v>
      </c>
      <c r="R542">
        <v>0.65399990809800201</v>
      </c>
      <c r="S542">
        <v>12.662000000000001</v>
      </c>
      <c r="T542">
        <v>84598.166052568005</v>
      </c>
      <c r="U542" s="1">
        <v>114.62727586586399</v>
      </c>
      <c r="V542">
        <v>292364.11767378502</v>
      </c>
      <c r="W542" s="1">
        <v>0.76515824717180103</v>
      </c>
      <c r="X542">
        <v>0.12969939937514099</v>
      </c>
      <c r="Y542">
        <v>0.105142353453058</v>
      </c>
      <c r="Z542">
        <v>0.234841752828199</v>
      </c>
      <c r="AA542">
        <v>292.36411767378502</v>
      </c>
      <c r="AB542">
        <v>8034.9772459113501</v>
      </c>
      <c r="AC542" s="1">
        <v>757.64228213393994</v>
      </c>
      <c r="AD542">
        <v>227705.697668234</v>
      </c>
      <c r="AE542" s="1" t="e">
        <v>#N/A</v>
      </c>
      <c r="AF542">
        <v>41397.800000000003</v>
      </c>
      <c r="AG542" s="1">
        <v>68456.676601761399</v>
      </c>
      <c r="AH542" s="1">
        <v>42.655140417469298</v>
      </c>
      <c r="AI542">
        <v>24.238625800397902</v>
      </c>
      <c r="AJ542">
        <v>29.284701918912798</v>
      </c>
      <c r="AK542">
        <v>1.6</v>
      </c>
      <c r="AL542">
        <v>1.07297095</v>
      </c>
      <c r="AM542">
        <v>1.3987741499999999</v>
      </c>
      <c r="AN542">
        <v>935.60656991274504</v>
      </c>
      <c r="AO542" s="1">
        <v>1.1891174080593401</v>
      </c>
      <c r="AP542">
        <v>1969.3732691743601</v>
      </c>
      <c r="AQ542" s="1">
        <v>2893.9713201034901</v>
      </c>
      <c r="AR542" s="1">
        <v>8359.9223404249205</v>
      </c>
      <c r="AS542" s="1">
        <v>1055.4464926819301</v>
      </c>
      <c r="AT542">
        <v>467.551792105603</v>
      </c>
      <c r="AU542">
        <v>14746.2652144903</v>
      </c>
      <c r="AV542" s="1">
        <v>6398.6604834506797</v>
      </c>
      <c r="AW542" s="1">
        <v>0.38575075496</v>
      </c>
      <c r="AX542">
        <v>7489.7880811638797</v>
      </c>
      <c r="AY542" s="1">
        <v>0.43987597765499997</v>
      </c>
      <c r="AZ542">
        <v>1470.92585213809</v>
      </c>
      <c r="BA542">
        <v>8.7211866560000004E-2</v>
      </c>
      <c r="BB542">
        <v>1460.97335025853</v>
      </c>
      <c r="BC542" s="1">
        <v>8.7161400804999997E-2</v>
      </c>
      <c r="BD542">
        <v>16820.347767011201</v>
      </c>
      <c r="BE542" s="1">
        <v>0.54726550737507695</v>
      </c>
      <c r="BF542">
        <v>0.23491113761558599</v>
      </c>
      <c r="BG542">
        <v>0.160198093861565</v>
      </c>
      <c r="BH542">
        <v>3.8455955378230801E-2</v>
      </c>
      <c r="BI542">
        <v>1.9169305769540599E-2</v>
      </c>
    </row>
    <row r="543" spans="1:61" x14ac:dyDescent="0.35">
      <c r="A543" t="s">
        <v>1784</v>
      </c>
      <c r="B543" t="s">
        <v>1168</v>
      </c>
      <c r="C543">
        <v>78.349999999999994</v>
      </c>
      <c r="D543">
        <v>7.8884618249396103</v>
      </c>
      <c r="E543">
        <v>546.69598980000001</v>
      </c>
      <c r="F543" t="e">
        <v>#N/A</v>
      </c>
      <c r="G543">
        <v>4.3382060814633E-2</v>
      </c>
      <c r="H543" t="e">
        <v>#N/A</v>
      </c>
      <c r="I543">
        <v>4.89117315992934E-2</v>
      </c>
      <c r="J543">
        <v>0.91381893441223105</v>
      </c>
      <c r="K543">
        <v>3.9399932481935497E-2</v>
      </c>
      <c r="L543">
        <v>0.54040985019951304</v>
      </c>
      <c r="M543">
        <v>2.1841663805727701E-2</v>
      </c>
      <c r="N543">
        <v>0.17418035474559601</v>
      </c>
      <c r="O543">
        <v>59393.946854109003</v>
      </c>
      <c r="P543" s="1">
        <v>0.23696599214393299</v>
      </c>
      <c r="Q543">
        <v>0.20858509654981899</v>
      </c>
      <c r="R543">
        <v>0.55444891130624796</v>
      </c>
      <c r="S543">
        <v>7.2264999999999997</v>
      </c>
      <c r="T543">
        <v>77458.117817719496</v>
      </c>
      <c r="U543" s="1">
        <v>81.825183624732404</v>
      </c>
      <c r="V543">
        <v>247755.91213874001</v>
      </c>
      <c r="W543" s="1">
        <v>0.83537039587086603</v>
      </c>
      <c r="X543">
        <v>6.8604373534500607E-2</v>
      </c>
      <c r="Y543">
        <v>9.6025230594633304E-2</v>
      </c>
      <c r="Z543">
        <v>0.16462960412913399</v>
      </c>
      <c r="AA543">
        <v>247.75591213874</v>
      </c>
      <c r="AB543">
        <v>5938.6710185270704</v>
      </c>
      <c r="AC543" s="1">
        <v>646.69223687638998</v>
      </c>
      <c r="AD543">
        <v>182887.70496740099</v>
      </c>
      <c r="AE543" s="1" t="e">
        <v>#N/A</v>
      </c>
      <c r="AF543">
        <v>39807.925000000003</v>
      </c>
      <c r="AG543" s="1">
        <v>61031.959059274297</v>
      </c>
      <c r="AH543" s="1">
        <v>36.269401164964201</v>
      </c>
      <c r="AI543">
        <v>21.761432698231001</v>
      </c>
      <c r="AJ543">
        <v>25.179493672524</v>
      </c>
      <c r="AK543">
        <v>1.1525000000000001</v>
      </c>
      <c r="AL543">
        <v>0.83587354999999997</v>
      </c>
      <c r="AM543">
        <v>1.0633079999999999</v>
      </c>
      <c r="AN543">
        <v>1891.64032483247</v>
      </c>
      <c r="AO543" s="1">
        <v>1.4368649361091901</v>
      </c>
      <c r="AP543">
        <v>2633.4165295858402</v>
      </c>
      <c r="AQ543" s="1">
        <v>4246.89535228761</v>
      </c>
      <c r="AR543" s="1">
        <v>9797.4905811158696</v>
      </c>
      <c r="AS543" s="1">
        <v>1008.06504039707</v>
      </c>
      <c r="AT543">
        <v>568.596176647937</v>
      </c>
      <c r="AU543">
        <v>18254.4636800343</v>
      </c>
      <c r="AV543" s="1">
        <v>10062.6697526685</v>
      </c>
      <c r="AW543" s="1">
        <v>0.48626953220000002</v>
      </c>
      <c r="AX543">
        <v>6975.8670097573204</v>
      </c>
      <c r="AY543" s="1">
        <v>0.32459931977500001</v>
      </c>
      <c r="AZ543">
        <v>1987.38429117994</v>
      </c>
      <c r="BA543">
        <v>8.9742008105000007E-2</v>
      </c>
      <c r="BB543">
        <v>2061.47291269382</v>
      </c>
      <c r="BC543" s="1">
        <v>9.9389139905000007E-2</v>
      </c>
      <c r="BD543">
        <v>21087.393966299602</v>
      </c>
      <c r="BE543" s="1">
        <v>0.52853930027614504</v>
      </c>
      <c r="BF543">
        <v>0.236501454839182</v>
      </c>
      <c r="BG543">
        <v>0.16344351008133201</v>
      </c>
      <c r="BH543">
        <v>4.2382603600964401E-2</v>
      </c>
      <c r="BI543">
        <v>2.91331312023759E-2</v>
      </c>
    </row>
    <row r="544" spans="1:61" x14ac:dyDescent="0.35">
      <c r="A544" t="s">
        <v>1785</v>
      </c>
      <c r="B544" t="s">
        <v>1169</v>
      </c>
      <c r="C544">
        <v>62.45</v>
      </c>
      <c r="D544">
        <v>39.506712466347302</v>
      </c>
      <c r="E544">
        <v>1999.33344455</v>
      </c>
      <c r="F544">
        <v>1.3673386917450099E-2</v>
      </c>
      <c r="G544">
        <v>3.3262540839958603E-2</v>
      </c>
      <c r="H544" t="e">
        <v>#N/A</v>
      </c>
      <c r="I544">
        <v>6.6998485288115806E-2</v>
      </c>
      <c r="J544">
        <v>0.81725546782708203</v>
      </c>
      <c r="K544">
        <v>7.0342960704761995E-2</v>
      </c>
      <c r="L544">
        <v>0.53737564115825098</v>
      </c>
      <c r="M544">
        <v>2.49306188145954E-2</v>
      </c>
      <c r="N544">
        <v>0.168530068916491</v>
      </c>
      <c r="O544">
        <v>65322.345090709998</v>
      </c>
      <c r="P544" s="1">
        <v>0.21259363375882501</v>
      </c>
      <c r="Q544">
        <v>0.16576700636119901</v>
      </c>
      <c r="R544">
        <v>0.62163935987997698</v>
      </c>
      <c r="S544">
        <v>17.137499999999999</v>
      </c>
      <c r="T544">
        <v>85915.430535983498</v>
      </c>
      <c r="U544" s="1">
        <v>124.920536145147</v>
      </c>
      <c r="V544">
        <v>254478.93069795999</v>
      </c>
      <c r="W544" s="1">
        <v>0.733407190812285</v>
      </c>
      <c r="X544">
        <v>0.18245103260472501</v>
      </c>
      <c r="Y544">
        <v>8.4141776582990102E-2</v>
      </c>
      <c r="Z544">
        <v>0.266592809187715</v>
      </c>
      <c r="AA544">
        <v>254.47893069796001</v>
      </c>
      <c r="AB544">
        <v>7219.0934855248597</v>
      </c>
      <c r="AC544" s="1">
        <v>667.28696153392195</v>
      </c>
      <c r="AD544">
        <v>183721.45586573801</v>
      </c>
      <c r="AE544" s="1" t="e">
        <v>#N/A</v>
      </c>
      <c r="AF544">
        <v>39158.699999999997</v>
      </c>
      <c r="AG544" s="1">
        <v>65749.849488237494</v>
      </c>
      <c r="AH544" s="1">
        <v>40.812480931777003</v>
      </c>
      <c r="AI544">
        <v>24.413929814204501</v>
      </c>
      <c r="AJ544">
        <v>29.153675719705401</v>
      </c>
      <c r="AK544">
        <v>1.52285</v>
      </c>
      <c r="AL544">
        <v>0.94993755000000002</v>
      </c>
      <c r="AM544">
        <v>1.31574985</v>
      </c>
      <c r="AN544">
        <v>785.60295146167095</v>
      </c>
      <c r="AO544" s="1">
        <v>1.0287176654305299</v>
      </c>
      <c r="AP544">
        <v>1884.4075701337399</v>
      </c>
      <c r="AQ544" s="1">
        <v>3032.5793127772799</v>
      </c>
      <c r="AR544" s="1">
        <v>8475.6758676383306</v>
      </c>
      <c r="AS544" s="1">
        <v>1006.31595676324</v>
      </c>
      <c r="AT544">
        <v>453.67724890046298</v>
      </c>
      <c r="AU544">
        <v>14852.655956213101</v>
      </c>
      <c r="AV544" s="1">
        <v>6498.5534519972198</v>
      </c>
      <c r="AW544" s="1">
        <v>0.41035515080500001</v>
      </c>
      <c r="AX544">
        <v>6312.4284683556698</v>
      </c>
      <c r="AY544" s="1">
        <v>0.39086698653000002</v>
      </c>
      <c r="AZ544">
        <v>1057.1138422210099</v>
      </c>
      <c r="BA544">
        <v>6.6110421715000006E-2</v>
      </c>
      <c r="BB544">
        <v>2131.6701332918801</v>
      </c>
      <c r="BC544" s="1">
        <v>0.13266744092999999</v>
      </c>
      <c r="BD544">
        <v>15999.765895865799</v>
      </c>
      <c r="BE544" s="1">
        <v>0.55202455796081695</v>
      </c>
      <c r="BF544">
        <v>0.23083391758046101</v>
      </c>
      <c r="BG544">
        <v>0.16603665750208399</v>
      </c>
      <c r="BH544">
        <v>3.4520422147776397E-2</v>
      </c>
      <c r="BI544">
        <v>1.6584444808860999E-2</v>
      </c>
    </row>
    <row r="545" spans="1:61" x14ac:dyDescent="0.35">
      <c r="A545" t="s">
        <v>1786</v>
      </c>
      <c r="B545" t="s">
        <v>1170</v>
      </c>
      <c r="C545">
        <v>78.650000000000006</v>
      </c>
      <c r="D545">
        <v>16.714305479337</v>
      </c>
      <c r="E545">
        <v>1188.8514706000001</v>
      </c>
      <c r="F545">
        <v>8.1868913215808903E-3</v>
      </c>
      <c r="G545">
        <v>1.01202555384588E-2</v>
      </c>
      <c r="H545" t="e">
        <v>#N/A</v>
      </c>
      <c r="I545">
        <v>2.7500925986798399E-2</v>
      </c>
      <c r="J545">
        <v>0.92758094880023401</v>
      </c>
      <c r="K545">
        <v>3.2900874132655099E-2</v>
      </c>
      <c r="L545">
        <v>0.47826956966226303</v>
      </c>
      <c r="M545">
        <v>1.10429230698205E-2</v>
      </c>
      <c r="N545">
        <v>0.165797910251123</v>
      </c>
      <c r="O545">
        <v>62791.434456601499</v>
      </c>
      <c r="P545" s="1">
        <v>0.20291720165844199</v>
      </c>
      <c r="Q545">
        <v>0.172127380197069</v>
      </c>
      <c r="R545">
        <v>0.62495541814448896</v>
      </c>
      <c r="S545">
        <v>10.754</v>
      </c>
      <c r="T545">
        <v>86508.686439723504</v>
      </c>
      <c r="U545" s="1">
        <v>116.561475798972</v>
      </c>
      <c r="V545">
        <v>260427.31394117899</v>
      </c>
      <c r="W545" s="1">
        <v>0.80817071148359398</v>
      </c>
      <c r="X545">
        <v>9.0559512697430997E-2</v>
      </c>
      <c r="Y545">
        <v>0.10126977581897501</v>
      </c>
      <c r="Z545">
        <v>0.19182928851640599</v>
      </c>
      <c r="AA545">
        <v>260.42731394117902</v>
      </c>
      <c r="AB545">
        <v>6696.8505208513998</v>
      </c>
      <c r="AC545" s="1">
        <v>667.79480372711396</v>
      </c>
      <c r="AD545">
        <v>200973.160850824</v>
      </c>
      <c r="AE545" s="1" t="e">
        <v>#N/A</v>
      </c>
      <c r="AF545">
        <v>41039.125</v>
      </c>
      <c r="AG545" s="1">
        <v>65438.248877208098</v>
      </c>
      <c r="AH545" s="1">
        <v>40.528698061246601</v>
      </c>
      <c r="AI545">
        <v>22.798974532241999</v>
      </c>
      <c r="AJ545">
        <v>26.5379769302222</v>
      </c>
      <c r="AK545">
        <v>1.6525000000000001</v>
      </c>
      <c r="AL545">
        <v>0.95276799999999995</v>
      </c>
      <c r="AM545">
        <v>1.3034169499999999</v>
      </c>
      <c r="AN545">
        <v>1066.4126327198501</v>
      </c>
      <c r="AO545" s="1">
        <v>1.1269818834165699</v>
      </c>
      <c r="AP545">
        <v>2060.9894272381398</v>
      </c>
      <c r="AQ545" s="1">
        <v>3361.6972350227402</v>
      </c>
      <c r="AR545" s="1">
        <v>8332.0625199629503</v>
      </c>
      <c r="AS545" s="1">
        <v>1032.5840951881401</v>
      </c>
      <c r="AT545">
        <v>461.995477873271</v>
      </c>
      <c r="AU545">
        <v>15249.3287552852</v>
      </c>
      <c r="AV545" s="1">
        <v>7655.3767859323998</v>
      </c>
      <c r="AW545" s="1">
        <v>0.44894395675499998</v>
      </c>
      <c r="AX545">
        <v>6337.4227864107797</v>
      </c>
      <c r="AY545" s="1">
        <v>0.36102199888499997</v>
      </c>
      <c r="AZ545">
        <v>1467.53947978625</v>
      </c>
      <c r="BA545">
        <v>8.3746673534999996E-2</v>
      </c>
      <c r="BB545">
        <v>1841.3847434526399</v>
      </c>
      <c r="BC545" s="1">
        <v>0.10628737083000001</v>
      </c>
      <c r="BD545">
        <v>17301.7237955821</v>
      </c>
      <c r="BE545" s="1">
        <v>0.53687870277383598</v>
      </c>
      <c r="BF545">
        <v>0.239363828961285</v>
      </c>
      <c r="BG545">
        <v>0.16998685674710001</v>
      </c>
      <c r="BH545">
        <v>3.6635694808933798E-2</v>
      </c>
      <c r="BI545">
        <v>1.7134916708845E-2</v>
      </c>
    </row>
    <row r="546" spans="1:61" x14ac:dyDescent="0.35">
      <c r="A546" t="s">
        <v>1787</v>
      </c>
      <c r="B546" t="s">
        <v>1171</v>
      </c>
      <c r="C546">
        <v>64.650000000000006</v>
      </c>
      <c r="D546">
        <v>26.3800295195493</v>
      </c>
      <c r="E546">
        <v>1540.4768949500001</v>
      </c>
      <c r="F546">
        <v>9.3583404373142401E-3</v>
      </c>
      <c r="G546">
        <v>1.19526491735978E-2</v>
      </c>
      <c r="H546" t="e">
        <v>#N/A</v>
      </c>
      <c r="I546">
        <v>3.4805715491334502E-2</v>
      </c>
      <c r="J546">
        <v>0.91351631629116503</v>
      </c>
      <c r="K546">
        <v>3.7044090723076503E-2</v>
      </c>
      <c r="L546">
        <v>0.41697072903707499</v>
      </c>
      <c r="M546">
        <v>1.23435535547859E-2</v>
      </c>
      <c r="N546">
        <v>0.15042643540164399</v>
      </c>
      <c r="O546">
        <v>65783.721846592496</v>
      </c>
      <c r="P546" s="1">
        <v>0.21837901806728699</v>
      </c>
      <c r="Q546">
        <v>0.157779529774741</v>
      </c>
      <c r="R546">
        <v>0.62384145215797204</v>
      </c>
      <c r="S546">
        <v>11.878</v>
      </c>
      <c r="T546">
        <v>90420.161770886494</v>
      </c>
      <c r="U546" s="1">
        <v>138.08326005874301</v>
      </c>
      <c r="V546">
        <v>271982.17648133897</v>
      </c>
      <c r="W546" s="1">
        <v>0.818777237460528</v>
      </c>
      <c r="X546">
        <v>0.104906561480673</v>
      </c>
      <c r="Y546">
        <v>7.6316201058799396E-2</v>
      </c>
      <c r="Z546">
        <v>0.181222762539472</v>
      </c>
      <c r="AA546">
        <v>271.98217648133902</v>
      </c>
      <c r="AB546">
        <v>7071.58003189598</v>
      </c>
      <c r="AC546" s="1">
        <v>733.69915597678198</v>
      </c>
      <c r="AD546">
        <v>212726.33369850399</v>
      </c>
      <c r="AE546" s="1" t="e">
        <v>#N/A</v>
      </c>
      <c r="AF546">
        <v>44904.525000000001</v>
      </c>
      <c r="AG546" s="1">
        <v>75831.415337632294</v>
      </c>
      <c r="AH546" s="1">
        <v>43.525459544818403</v>
      </c>
      <c r="AI546">
        <v>23.964501116997301</v>
      </c>
      <c r="AJ546">
        <v>28.4307386276956</v>
      </c>
      <c r="AK546">
        <v>1.6465000000000001</v>
      </c>
      <c r="AL546">
        <v>1.18186155</v>
      </c>
      <c r="AM546">
        <v>1.44205925</v>
      </c>
      <c r="AN546">
        <v>1138.9700805124201</v>
      </c>
      <c r="AO546" s="1">
        <v>1.0326815702451499</v>
      </c>
      <c r="AP546">
        <v>1825.18058314889</v>
      </c>
      <c r="AQ546" s="1">
        <v>2773.6697418407898</v>
      </c>
      <c r="AR546" s="1">
        <v>8082.3408371588202</v>
      </c>
      <c r="AS546" s="1">
        <v>942.858843685289</v>
      </c>
      <c r="AT546">
        <v>402.356438487942</v>
      </c>
      <c r="AU546">
        <v>14026.406444321699</v>
      </c>
      <c r="AV546" s="1">
        <v>6004.86030809778</v>
      </c>
      <c r="AW546" s="1">
        <v>0.38817935226</v>
      </c>
      <c r="AX546">
        <v>7105.2880716003801</v>
      </c>
      <c r="AY546" s="1">
        <v>0.441018209035</v>
      </c>
      <c r="AZ546">
        <v>1432.77715552571</v>
      </c>
      <c r="BA546">
        <v>8.8723294095000002E-2</v>
      </c>
      <c r="BB546">
        <v>1264.90302072232</v>
      </c>
      <c r="BC546" s="1">
        <v>8.2079144625000003E-2</v>
      </c>
      <c r="BD546">
        <v>15807.8285559462</v>
      </c>
      <c r="BE546" s="1">
        <v>0.54472192578719902</v>
      </c>
      <c r="BF546">
        <v>0.231580866690275</v>
      </c>
      <c r="BG546">
        <v>0.16284826184224399</v>
      </c>
      <c r="BH546">
        <v>4.0919003039243701E-2</v>
      </c>
      <c r="BI546">
        <v>1.9929942641039599E-2</v>
      </c>
    </row>
    <row r="547" spans="1:61" x14ac:dyDescent="0.35">
      <c r="A547" t="s">
        <v>1788</v>
      </c>
      <c r="B547" t="s">
        <v>1172</v>
      </c>
      <c r="C547">
        <v>50.65</v>
      </c>
      <c r="D547">
        <v>30.483096359542799</v>
      </c>
      <c r="E547">
        <v>1455.5859297</v>
      </c>
      <c r="F547">
        <v>1.8488176287267601E-2</v>
      </c>
      <c r="G547">
        <v>1.6212794966893099E-2</v>
      </c>
      <c r="H547" t="e">
        <v>#N/A</v>
      </c>
      <c r="I547">
        <v>4.4323918233825699E-2</v>
      </c>
      <c r="J547">
        <v>0.89941706583881298</v>
      </c>
      <c r="K547">
        <v>3.0404519377426501E-2</v>
      </c>
      <c r="L547">
        <v>0.25391461410521798</v>
      </c>
      <c r="M547">
        <v>4.2445079684843803E-2</v>
      </c>
      <c r="N547">
        <v>0.121572293372658</v>
      </c>
      <c r="O547">
        <v>68627.439990726998</v>
      </c>
      <c r="P547" s="1">
        <v>0.17295437214567999</v>
      </c>
      <c r="Q547">
        <v>0.15505828787928999</v>
      </c>
      <c r="R547">
        <v>0.67198733997503002</v>
      </c>
      <c r="S547">
        <v>11.653499999999999</v>
      </c>
      <c r="T547">
        <v>93254.203059001506</v>
      </c>
      <c r="U547" s="1">
        <v>131.47780501176399</v>
      </c>
      <c r="V547">
        <v>291688.41937607498</v>
      </c>
      <c r="W547" s="1">
        <v>0.83414778689607605</v>
      </c>
      <c r="X547">
        <v>0.103924272016911</v>
      </c>
      <c r="Y547">
        <v>6.1927941087012703E-2</v>
      </c>
      <c r="Z547">
        <v>0.16585221310392401</v>
      </c>
      <c r="AA547">
        <v>291.68841937607499</v>
      </c>
      <c r="AB547">
        <v>7842.3414219000197</v>
      </c>
      <c r="AC547" s="1">
        <v>844.24413831438301</v>
      </c>
      <c r="AD547">
        <v>222261.464525599</v>
      </c>
      <c r="AE547" s="1" t="e">
        <v>#N/A</v>
      </c>
      <c r="AF547">
        <v>49569.974999999999</v>
      </c>
      <c r="AG547" s="1">
        <v>94392.699088550304</v>
      </c>
      <c r="AH547" s="1">
        <v>47.270679056133702</v>
      </c>
      <c r="AI547">
        <v>24.9256688596898</v>
      </c>
      <c r="AJ547">
        <v>28.1941921724897</v>
      </c>
      <c r="AK547">
        <v>1.944</v>
      </c>
      <c r="AL547">
        <v>1.2642499</v>
      </c>
      <c r="AM547">
        <v>1.5565519000000001</v>
      </c>
      <c r="AN547">
        <v>1345.3176554096001</v>
      </c>
      <c r="AO547" s="1">
        <v>0.95755967070038095</v>
      </c>
      <c r="AP547">
        <v>1887.05825262848</v>
      </c>
      <c r="AQ547" s="1">
        <v>2655.7855286827598</v>
      </c>
      <c r="AR547" s="1">
        <v>7985.9516028437001</v>
      </c>
      <c r="AS547" s="1">
        <v>803.23966145153804</v>
      </c>
      <c r="AT547">
        <v>451.71571880826599</v>
      </c>
      <c r="AU547">
        <v>13783.750764414701</v>
      </c>
      <c r="AV547" s="1">
        <v>5329.7805835048603</v>
      </c>
      <c r="AW547" s="1">
        <v>0.34446349253500003</v>
      </c>
      <c r="AX547">
        <v>8151.0645932796497</v>
      </c>
      <c r="AY547" s="1">
        <v>0.50497334421499995</v>
      </c>
      <c r="AZ547">
        <v>1523.7967302781501</v>
      </c>
      <c r="BA547">
        <v>9.5986608345000002E-2</v>
      </c>
      <c r="BB547">
        <v>858.05710783085499</v>
      </c>
      <c r="BC547" s="1">
        <v>5.4576554894999997E-2</v>
      </c>
      <c r="BD547">
        <v>15862.6990148935</v>
      </c>
      <c r="BE547" s="1">
        <v>0.56612576405391102</v>
      </c>
      <c r="BF547">
        <v>0.228781310891541</v>
      </c>
      <c r="BG547">
        <v>0.15138051951110801</v>
      </c>
      <c r="BH547">
        <v>3.5764210426006499E-2</v>
      </c>
      <c r="BI547">
        <v>1.7948195117433299E-2</v>
      </c>
    </row>
    <row r="548" spans="1:61" x14ac:dyDescent="0.35">
      <c r="A548" t="s">
        <v>1789</v>
      </c>
      <c r="B548" t="s">
        <v>1173</v>
      </c>
      <c r="C548">
        <v>84.7</v>
      </c>
      <c r="D548">
        <v>28.4628275524217</v>
      </c>
      <c r="E548">
        <v>1905.4777319499999</v>
      </c>
      <c r="F548">
        <v>1.48118368513326E-2</v>
      </c>
      <c r="G548">
        <v>2.1021998510363502E-2</v>
      </c>
      <c r="H548" t="e">
        <v>#N/A</v>
      </c>
      <c r="I548">
        <v>5.5139080914776997E-2</v>
      </c>
      <c r="J548">
        <v>0.85967908791936298</v>
      </c>
      <c r="K548">
        <v>5.3571981790292302E-2</v>
      </c>
      <c r="L548">
        <v>0.51553506399722104</v>
      </c>
      <c r="M548">
        <v>1.2649924015500901E-2</v>
      </c>
      <c r="N548">
        <v>0.16932330500696399</v>
      </c>
      <c r="O548">
        <v>64688.760612977501</v>
      </c>
      <c r="P548" s="1">
        <v>0.200485647136464</v>
      </c>
      <c r="Q548">
        <v>0.16336417847700499</v>
      </c>
      <c r="R548">
        <v>0.63615017438653099</v>
      </c>
      <c r="S548">
        <v>15.736499999999999</v>
      </c>
      <c r="T548">
        <v>85987.124506772001</v>
      </c>
      <c r="U548" s="1">
        <v>132.814044835065</v>
      </c>
      <c r="V548">
        <v>244126.97903135</v>
      </c>
      <c r="W548" s="1">
        <v>0.75170933395699402</v>
      </c>
      <c r="X548">
        <v>0.17407327681081999</v>
      </c>
      <c r="Y548">
        <v>7.4217389232186098E-2</v>
      </c>
      <c r="Z548">
        <v>0.24829066604300601</v>
      </c>
      <c r="AA548">
        <v>244.12697903135</v>
      </c>
      <c r="AB548">
        <v>6720.7527132004398</v>
      </c>
      <c r="AC548" s="1">
        <v>649.49972023497901</v>
      </c>
      <c r="AD548">
        <v>175214.53109968701</v>
      </c>
      <c r="AE548" s="1" t="e">
        <v>#N/A</v>
      </c>
      <c r="AF548">
        <v>38995.974999999999</v>
      </c>
      <c r="AG548" s="1">
        <v>64793.196012648303</v>
      </c>
      <c r="AH548" s="1">
        <v>40.543171957878002</v>
      </c>
      <c r="AI548">
        <v>23.298754648420601</v>
      </c>
      <c r="AJ548">
        <v>28.9673492085122</v>
      </c>
      <c r="AK548">
        <v>1.8228500000000001</v>
      </c>
      <c r="AL548">
        <v>1.1731008000000001</v>
      </c>
      <c r="AM548">
        <v>1.5886844499999999</v>
      </c>
      <c r="AN548">
        <v>1149.3465408155701</v>
      </c>
      <c r="AO548" s="1">
        <v>1.1160956314037001</v>
      </c>
      <c r="AP548">
        <v>1800.4970844617401</v>
      </c>
      <c r="AQ548" s="1">
        <v>2967.6110248634</v>
      </c>
      <c r="AR548" s="1">
        <v>8269.9925252151806</v>
      </c>
      <c r="AS548" s="1">
        <v>980.57876677718298</v>
      </c>
      <c r="AT548">
        <v>407.31606546783098</v>
      </c>
      <c r="AU548">
        <v>14425.9954667853</v>
      </c>
      <c r="AV548" s="1">
        <v>6552.2841923726401</v>
      </c>
      <c r="AW548" s="1">
        <v>0.40957749431500001</v>
      </c>
      <c r="AX548">
        <v>6220.4883232620996</v>
      </c>
      <c r="AY548" s="1">
        <v>0.38882097773000002</v>
      </c>
      <c r="AZ548">
        <v>1137.9872200535599</v>
      </c>
      <c r="BA548">
        <v>7.1310371050000002E-2</v>
      </c>
      <c r="BB548">
        <v>2110.0602719675298</v>
      </c>
      <c r="BC548" s="1">
        <v>0.13029115689000001</v>
      </c>
      <c r="BD548">
        <v>16020.820007655801</v>
      </c>
      <c r="BE548" s="1">
        <v>0.54996355285748399</v>
      </c>
      <c r="BF548">
        <v>0.23549057502606799</v>
      </c>
      <c r="BG548">
        <v>0.166324530839631</v>
      </c>
      <c r="BH548">
        <v>3.1461328829329199E-2</v>
      </c>
      <c r="BI548">
        <v>1.6760012447487899E-2</v>
      </c>
    </row>
    <row r="549" spans="1:61" x14ac:dyDescent="0.35">
      <c r="A549" t="s">
        <v>1790</v>
      </c>
      <c r="B549" t="s">
        <v>1174</v>
      </c>
      <c r="C549">
        <v>32.200000000000003</v>
      </c>
      <c r="D549">
        <v>104.29428740854</v>
      </c>
      <c r="E549">
        <v>2756.1596066500001</v>
      </c>
      <c r="F549">
        <v>2.35326083450197E-2</v>
      </c>
      <c r="G549">
        <v>7.1109422315755705E-2</v>
      </c>
      <c r="H549" t="e">
        <v>#N/A</v>
      </c>
      <c r="I549">
        <v>8.85716846529018E-2</v>
      </c>
      <c r="J549">
        <v>0.75133593744491101</v>
      </c>
      <c r="K549">
        <v>6.4159073149292797E-2</v>
      </c>
      <c r="L549">
        <v>0.43095265765853003</v>
      </c>
      <c r="M549">
        <v>3.0386919634385199E-2</v>
      </c>
      <c r="N549">
        <v>0.151546018044841</v>
      </c>
      <c r="O549">
        <v>74235.8752889475</v>
      </c>
      <c r="P549" s="1">
        <v>0.187447363732789</v>
      </c>
      <c r="Q549">
        <v>0.15302456249823199</v>
      </c>
      <c r="R549">
        <v>0.65952807376898004</v>
      </c>
      <c r="S549">
        <v>21.432500000000001</v>
      </c>
      <c r="T549">
        <v>98016.255846181506</v>
      </c>
      <c r="U549" s="1">
        <v>133.49479939790399</v>
      </c>
      <c r="V549">
        <v>266859.47730646998</v>
      </c>
      <c r="W549" s="1">
        <v>0.71529700580851197</v>
      </c>
      <c r="X549">
        <v>0.23175209887453399</v>
      </c>
      <c r="Y549">
        <v>5.29508953169541E-2</v>
      </c>
      <c r="Z549">
        <v>0.28470299419148798</v>
      </c>
      <c r="AA549">
        <v>266.85947730647001</v>
      </c>
      <c r="AB549">
        <v>9256.6990754086</v>
      </c>
      <c r="AC549" s="1">
        <v>830.29589519322406</v>
      </c>
      <c r="AD549">
        <v>213734.51219125799</v>
      </c>
      <c r="AE549" s="1" t="e">
        <v>#N/A</v>
      </c>
      <c r="AF549">
        <v>44914.3</v>
      </c>
      <c r="AG549" s="1">
        <v>76018.1317880243</v>
      </c>
      <c r="AH549" s="1">
        <v>59.987649049150903</v>
      </c>
      <c r="AI549">
        <v>31.116503100768099</v>
      </c>
      <c r="AJ549">
        <v>40.005801099020502</v>
      </c>
      <c r="AK549">
        <v>2.1909999999999998</v>
      </c>
      <c r="AL549">
        <v>1.6374855500000001</v>
      </c>
      <c r="AM549">
        <v>2.0118356500000001</v>
      </c>
      <c r="AN549">
        <v>175.488032850271</v>
      </c>
      <c r="AO549" s="1">
        <v>0.86490339045765496</v>
      </c>
      <c r="AP549">
        <v>1953.5076276857301</v>
      </c>
      <c r="AQ549" s="1">
        <v>2835.4480000522399</v>
      </c>
      <c r="AR549" s="1">
        <v>8788.3137418734896</v>
      </c>
      <c r="AS549" s="1">
        <v>1022.34707252457</v>
      </c>
      <c r="AT549">
        <v>416.96601140923701</v>
      </c>
      <c r="AU549">
        <v>15016.582453545299</v>
      </c>
      <c r="AV549" s="1">
        <v>4800.2936342601497</v>
      </c>
      <c r="AW549" s="1">
        <v>0.30370238977000003</v>
      </c>
      <c r="AX549">
        <v>8517.95022311705</v>
      </c>
      <c r="AY549" s="1">
        <v>0.52373270548999995</v>
      </c>
      <c r="AZ549">
        <v>1396.58722079411</v>
      </c>
      <c r="BA549">
        <v>8.5784024740000006E-2</v>
      </c>
      <c r="BB549">
        <v>1386.6586175274299</v>
      </c>
      <c r="BC549" s="1">
        <v>8.6780879995000004E-2</v>
      </c>
      <c r="BD549">
        <v>16101.4896956987</v>
      </c>
      <c r="BE549" s="1">
        <v>0.58015407779605299</v>
      </c>
      <c r="BF549">
        <v>0.230907121728398</v>
      </c>
      <c r="BG549">
        <v>0.14023625711204399</v>
      </c>
      <c r="BH549">
        <v>3.1332492241055998E-2</v>
      </c>
      <c r="BI549">
        <v>1.7370051122449399E-2</v>
      </c>
    </row>
    <row r="550" spans="1:61" x14ac:dyDescent="0.35">
      <c r="A550" t="s">
        <v>1791</v>
      </c>
      <c r="B550" t="s">
        <v>1175</v>
      </c>
      <c r="C550">
        <v>64.2</v>
      </c>
      <c r="D550">
        <v>8.0165376111018407</v>
      </c>
      <c r="E550">
        <v>446.54300834999998</v>
      </c>
      <c r="F550" t="e">
        <v>#N/A</v>
      </c>
      <c r="G550">
        <v>3.2278444559030603E-2</v>
      </c>
      <c r="H550" t="e">
        <v>#N/A</v>
      </c>
      <c r="I550">
        <v>7.2889899699635302E-2</v>
      </c>
      <c r="J550">
        <v>0.91050785285028801</v>
      </c>
      <c r="K550">
        <v>3.5715181113644502E-2</v>
      </c>
      <c r="L550">
        <v>0.365830275033452</v>
      </c>
      <c r="M550">
        <v>3.2338951835279003E-2</v>
      </c>
      <c r="N550">
        <v>0.14811128323230799</v>
      </c>
      <c r="O550">
        <v>59420.349663825</v>
      </c>
      <c r="P550" s="1">
        <v>0.211535410531701</v>
      </c>
      <c r="Q550">
        <v>0.20271632528810599</v>
      </c>
      <c r="R550">
        <v>0.58574826418019299</v>
      </c>
      <c r="S550">
        <v>5.5034999999999998</v>
      </c>
      <c r="T550">
        <v>77978.3344031085</v>
      </c>
      <c r="U550" s="1">
        <v>88.026169139387903</v>
      </c>
      <c r="V550">
        <v>260191.647897171</v>
      </c>
      <c r="W550" s="1">
        <v>0.835601065664203</v>
      </c>
      <c r="X550">
        <v>5.8490324703096001E-2</v>
      </c>
      <c r="Y550">
        <v>0.105908609632701</v>
      </c>
      <c r="Z550">
        <v>0.164398934335797</v>
      </c>
      <c r="AA550">
        <v>260.19164789717098</v>
      </c>
      <c r="AB550">
        <v>6157.7680558641396</v>
      </c>
      <c r="AC550" s="1">
        <v>664.06863416534202</v>
      </c>
      <c r="AD550">
        <v>188352.57493760801</v>
      </c>
      <c r="AE550" s="1" t="e">
        <v>#N/A</v>
      </c>
      <c r="AF550">
        <v>42658.425000000003</v>
      </c>
      <c r="AG550" s="1">
        <v>66774.840526735701</v>
      </c>
      <c r="AH550" s="1">
        <v>38.426582082591104</v>
      </c>
      <c r="AI550">
        <v>21.2858967974305</v>
      </c>
      <c r="AJ550">
        <v>25.1049975472068</v>
      </c>
      <c r="AK550">
        <v>2.1524999999999999</v>
      </c>
      <c r="AL550">
        <v>1.3673698999999999</v>
      </c>
      <c r="AM550">
        <v>1.8544449999999999</v>
      </c>
      <c r="AN550">
        <v>2244.8183582106599</v>
      </c>
      <c r="AO550" s="1">
        <v>1.4380913253105001</v>
      </c>
      <c r="AP550">
        <v>2668.90100193427</v>
      </c>
      <c r="AQ550" s="1">
        <v>3886.3638741715599</v>
      </c>
      <c r="AR550" s="1">
        <v>9773.6037853123507</v>
      </c>
      <c r="AS550" s="1">
        <v>850.47714470577796</v>
      </c>
      <c r="AT550">
        <v>515.80411151011401</v>
      </c>
      <c r="AU550">
        <v>17695.149917634099</v>
      </c>
      <c r="AV550" s="1">
        <v>9540.2307508882004</v>
      </c>
      <c r="AW550" s="1">
        <v>0.48081549900999998</v>
      </c>
      <c r="AX550">
        <v>7389.0255506942704</v>
      </c>
      <c r="AY550" s="1">
        <v>0.36146135011000002</v>
      </c>
      <c r="AZ550">
        <v>1817.16756938409</v>
      </c>
      <c r="BA550">
        <v>8.8981723895000003E-2</v>
      </c>
      <c r="BB550">
        <v>1390.6850732334301</v>
      </c>
      <c r="BC550" s="1">
        <v>6.8741426965000005E-2</v>
      </c>
      <c r="BD550">
        <v>20137.108944200001</v>
      </c>
      <c r="BE550" s="1">
        <v>0.53709530074980405</v>
      </c>
      <c r="BF550">
        <v>0.234759538783402</v>
      </c>
      <c r="BG550">
        <v>0.16519476789950799</v>
      </c>
      <c r="BH550">
        <v>3.8573830110045199E-2</v>
      </c>
      <c r="BI550">
        <v>2.43765624572406E-2</v>
      </c>
    </row>
    <row r="551" spans="1:61" x14ac:dyDescent="0.35">
      <c r="A551" t="s">
        <v>1792</v>
      </c>
      <c r="B551" t="s">
        <v>1176</v>
      </c>
      <c r="C551">
        <v>38.799999999999997</v>
      </c>
      <c r="D551">
        <v>57.952733510329203</v>
      </c>
      <c r="E551">
        <v>1897.4398540499999</v>
      </c>
      <c r="F551">
        <v>1.22418355064897E-2</v>
      </c>
      <c r="G551">
        <v>2.48369013868825E-2</v>
      </c>
      <c r="H551" t="e">
        <v>#N/A</v>
      </c>
      <c r="I551">
        <v>4.3683922734176497E-2</v>
      </c>
      <c r="J551">
        <v>0.866460738093352</v>
      </c>
      <c r="K551">
        <v>5.4087067977463398E-2</v>
      </c>
      <c r="L551">
        <v>0.422360020108902</v>
      </c>
      <c r="M551">
        <v>1.1955814932338899E-2</v>
      </c>
      <c r="N551">
        <v>0.14984746409112501</v>
      </c>
      <c r="O551">
        <v>65902.263780822002</v>
      </c>
      <c r="P551" s="1">
        <v>0.21431369461661601</v>
      </c>
      <c r="Q551">
        <v>0.16262676215702301</v>
      </c>
      <c r="R551">
        <v>0.62305954322636103</v>
      </c>
      <c r="S551">
        <v>14.971</v>
      </c>
      <c r="T551">
        <v>90492.718615121499</v>
      </c>
      <c r="U551" s="1">
        <v>138.91509970468701</v>
      </c>
      <c r="V551">
        <v>236002.13133240401</v>
      </c>
      <c r="W551" s="1">
        <v>0.74234543437996903</v>
      </c>
      <c r="X551">
        <v>0.17288862654093301</v>
      </c>
      <c r="Y551">
        <v>8.4765939079097893E-2</v>
      </c>
      <c r="Z551">
        <v>0.25765456562003097</v>
      </c>
      <c r="AA551">
        <v>236.00213133240399</v>
      </c>
      <c r="AB551">
        <v>6583.0433706694002</v>
      </c>
      <c r="AC551" s="1">
        <v>637.40404023150904</v>
      </c>
      <c r="AD551">
        <v>178800.67556512699</v>
      </c>
      <c r="AE551" s="1" t="e">
        <v>#N/A</v>
      </c>
      <c r="AF551">
        <v>42442.125</v>
      </c>
      <c r="AG551" s="1">
        <v>69931.938918866406</v>
      </c>
      <c r="AH551" s="1">
        <v>45.863979159293599</v>
      </c>
      <c r="AI551">
        <v>24.825997035227001</v>
      </c>
      <c r="AJ551">
        <v>31.069259682645299</v>
      </c>
      <c r="AK551">
        <v>2.0110000000000001</v>
      </c>
      <c r="AL551">
        <v>1.4286543</v>
      </c>
      <c r="AM551">
        <v>1.7475369999999999</v>
      </c>
      <c r="AN551">
        <v>468.83256632084903</v>
      </c>
      <c r="AO551" s="1">
        <v>0.89590310221861702</v>
      </c>
      <c r="AP551">
        <v>1862.70535379231</v>
      </c>
      <c r="AQ551" s="1">
        <v>2792.6177811335801</v>
      </c>
      <c r="AR551" s="1">
        <v>7755.6385776120496</v>
      </c>
      <c r="AS551" s="1">
        <v>819.91952817973299</v>
      </c>
      <c r="AT551">
        <v>410.83736729932599</v>
      </c>
      <c r="AU551">
        <v>13641.718608016999</v>
      </c>
      <c r="AV551" s="1">
        <v>6182.2461225615598</v>
      </c>
      <c r="AW551" s="1">
        <v>0.40887492682499998</v>
      </c>
      <c r="AX551">
        <v>6361.3838053712998</v>
      </c>
      <c r="AY551" s="1">
        <v>0.41558211880500001</v>
      </c>
      <c r="AZ551">
        <v>1170.0742734435801</v>
      </c>
      <c r="BA551">
        <v>7.6937344074999997E-2</v>
      </c>
      <c r="BB551">
        <v>1499.58198584452</v>
      </c>
      <c r="BC551" s="1">
        <v>9.8605610290000006E-2</v>
      </c>
      <c r="BD551">
        <v>15213.286187221</v>
      </c>
      <c r="BE551" s="1">
        <v>0.55515445344148195</v>
      </c>
      <c r="BF551">
        <v>0.22292490837875201</v>
      </c>
      <c r="BG551">
        <v>0.17031278211035</v>
      </c>
      <c r="BH551">
        <v>3.5568872925671201E-2</v>
      </c>
      <c r="BI551">
        <v>1.6038983143744301E-2</v>
      </c>
    </row>
    <row r="552" spans="1:61" x14ac:dyDescent="0.35">
      <c r="A552" t="s">
        <v>1793</v>
      </c>
      <c r="B552" t="s">
        <v>1177</v>
      </c>
      <c r="C552">
        <v>69.2</v>
      </c>
      <c r="D552">
        <v>20.6344639252459</v>
      </c>
      <c r="E552">
        <v>1216.0949215000001</v>
      </c>
      <c r="F552">
        <v>1.39012484220795E-2</v>
      </c>
      <c r="G552">
        <v>9.1408827435198597E-3</v>
      </c>
      <c r="H552" t="e">
        <v>#N/A</v>
      </c>
      <c r="I552">
        <v>2.1347317497785099E-2</v>
      </c>
      <c r="J552">
        <v>0.95175685558367795</v>
      </c>
      <c r="K552">
        <v>2.3035510799656999E-2</v>
      </c>
      <c r="L552">
        <v>0.25832418247688399</v>
      </c>
      <c r="M552">
        <v>8.7986931215988991E-3</v>
      </c>
      <c r="N552">
        <v>0.11876663765996</v>
      </c>
      <c r="O552">
        <v>68000.717823036</v>
      </c>
      <c r="P552" s="1">
        <v>0.15642260520149701</v>
      </c>
      <c r="Q552">
        <v>0.161013212095278</v>
      </c>
      <c r="R552">
        <v>0.68256418270322505</v>
      </c>
      <c r="S552">
        <v>9.5504999999999995</v>
      </c>
      <c r="T552">
        <v>87835.175117510502</v>
      </c>
      <c r="U552" s="1">
        <v>136.83187781295999</v>
      </c>
      <c r="V552">
        <v>252954.64972682201</v>
      </c>
      <c r="W552" s="1">
        <v>0.84957817544974701</v>
      </c>
      <c r="X552">
        <v>7.6577039564517599E-2</v>
      </c>
      <c r="Y552">
        <v>7.3844784985735407E-2</v>
      </c>
      <c r="Z552">
        <v>0.15042182455025299</v>
      </c>
      <c r="AA552">
        <v>252.954649726822</v>
      </c>
      <c r="AB552">
        <v>5891.2239895169796</v>
      </c>
      <c r="AC552" s="1">
        <v>632.54089067896598</v>
      </c>
      <c r="AD552">
        <v>192233.79907680201</v>
      </c>
      <c r="AE552" s="1" t="e">
        <v>#N/A</v>
      </c>
      <c r="AF552">
        <v>46886.7</v>
      </c>
      <c r="AG552" s="1">
        <v>83808.971767350202</v>
      </c>
      <c r="AH552" s="1">
        <v>38.845596068889797</v>
      </c>
      <c r="AI552">
        <v>21.9664520777524</v>
      </c>
      <c r="AJ552">
        <v>24.613577011451799</v>
      </c>
      <c r="AK552">
        <v>1.6294999999999999</v>
      </c>
      <c r="AL552">
        <v>1.1119412500000001</v>
      </c>
      <c r="AM552">
        <v>1.3490883</v>
      </c>
      <c r="AN552">
        <v>1756.6233874592499</v>
      </c>
      <c r="AO552" s="1">
        <v>1.07234672129799</v>
      </c>
      <c r="AP552">
        <v>1757.1125625188599</v>
      </c>
      <c r="AQ552" s="1">
        <v>2668.1310619994501</v>
      </c>
      <c r="AR552" s="1">
        <v>7860.9909778614001</v>
      </c>
      <c r="AS552" s="1">
        <v>768.77133050531904</v>
      </c>
      <c r="AT552">
        <v>408.02949865796501</v>
      </c>
      <c r="AU552">
        <v>13463.035431543</v>
      </c>
      <c r="AV552" s="1">
        <v>6596.4957606693897</v>
      </c>
      <c r="AW552" s="1">
        <v>0.43029995499500001</v>
      </c>
      <c r="AX552">
        <v>6535.5687672622798</v>
      </c>
      <c r="AY552" s="1">
        <v>0.41725759690000003</v>
      </c>
      <c r="AZ552">
        <v>1475.27343657591</v>
      </c>
      <c r="BA552">
        <v>9.4279826479999995E-2</v>
      </c>
      <c r="BB552">
        <v>892.95355925709498</v>
      </c>
      <c r="BC552" s="1">
        <v>5.8162621635000002E-2</v>
      </c>
      <c r="BD552">
        <v>15500.291523764699</v>
      </c>
      <c r="BE552" s="1">
        <v>0.55828671188685897</v>
      </c>
      <c r="BF552">
        <v>0.24218546181887199</v>
      </c>
      <c r="BG552">
        <v>0.13390634954505901</v>
      </c>
      <c r="BH552">
        <v>3.8522513705883103E-2</v>
      </c>
      <c r="BI552">
        <v>2.7098963043326901E-2</v>
      </c>
    </row>
    <row r="553" spans="1:61" x14ac:dyDescent="0.35">
      <c r="A553" t="s">
        <v>1794</v>
      </c>
      <c r="B553" t="s">
        <v>1178</v>
      </c>
      <c r="C553">
        <v>146.25</v>
      </c>
      <c r="D553">
        <v>8.5634055673584797</v>
      </c>
      <c r="E553">
        <v>1115.2183706999999</v>
      </c>
      <c r="F553" t="e">
        <v>#N/A</v>
      </c>
      <c r="G553">
        <v>1.1645039860013201E-2</v>
      </c>
      <c r="H553" t="e">
        <v>#N/A</v>
      </c>
      <c r="I553">
        <v>1.6721978185252898E-2</v>
      </c>
      <c r="J553">
        <v>0.95652106131564996</v>
      </c>
      <c r="K553">
        <v>2.6977985229459399E-2</v>
      </c>
      <c r="L553">
        <v>0.92339166059945199</v>
      </c>
      <c r="M553" t="e">
        <v>#N/A</v>
      </c>
      <c r="N553">
        <v>0.18658112371750299</v>
      </c>
      <c r="O553">
        <v>63512.325033396497</v>
      </c>
      <c r="P553" s="1">
        <v>0.22342723392967501</v>
      </c>
      <c r="Q553">
        <v>0.178438500403067</v>
      </c>
      <c r="R553">
        <v>0.59813426566725902</v>
      </c>
      <c r="S553">
        <v>12.026</v>
      </c>
      <c r="T553">
        <v>79930.861141193993</v>
      </c>
      <c r="U553" s="1">
        <v>119.087281082639</v>
      </c>
      <c r="V553">
        <v>209742.78370092</v>
      </c>
      <c r="W553" s="1">
        <v>0.65277145439888196</v>
      </c>
      <c r="X553">
        <v>7.2180784478841895E-2</v>
      </c>
      <c r="Y553">
        <v>0.27504776112227602</v>
      </c>
      <c r="Z553">
        <v>0.34722854560111799</v>
      </c>
      <c r="AA553">
        <v>209.74278370092</v>
      </c>
      <c r="AB553">
        <v>4436.6936508013996</v>
      </c>
      <c r="AC553" s="1">
        <v>387.26348888682901</v>
      </c>
      <c r="AD553">
        <v>152065.91637414799</v>
      </c>
      <c r="AE553" s="1" t="e">
        <v>#N/A</v>
      </c>
      <c r="AF553">
        <v>36664.074999999997</v>
      </c>
      <c r="AG553" s="1">
        <v>56250.049660165801</v>
      </c>
      <c r="AH553" s="1">
        <v>23.9929721202313</v>
      </c>
      <c r="AI553">
        <v>20.140969009331599</v>
      </c>
      <c r="AJ553">
        <v>21.302851970965101</v>
      </c>
      <c r="AK553">
        <v>0.98250000000000004</v>
      </c>
      <c r="AL553">
        <v>0.84577519999999995</v>
      </c>
      <c r="AM553">
        <v>0.89622190000000002</v>
      </c>
      <c r="AN553">
        <v>1.2296812235568699E-3</v>
      </c>
      <c r="AO553">
        <v>0.841769110188748</v>
      </c>
      <c r="AP553">
        <v>2380.43802927141</v>
      </c>
      <c r="AQ553" s="1">
        <v>4235.9639082509802</v>
      </c>
      <c r="AR553" s="1">
        <v>10312.791575216501</v>
      </c>
      <c r="AS553" s="1">
        <v>844.77462224924705</v>
      </c>
      <c r="AT553">
        <v>448.43557507208101</v>
      </c>
      <c r="AU553">
        <v>17996.079383756602</v>
      </c>
      <c r="AV553" s="1">
        <v>12232.8355095816</v>
      </c>
      <c r="AW553" s="1">
        <v>0.59723954970000004</v>
      </c>
      <c r="AX553">
        <v>3816.7294340336798</v>
      </c>
      <c r="AY553" s="1">
        <v>0.19066117194500001</v>
      </c>
      <c r="AZ553">
        <v>1135.76605284519</v>
      </c>
      <c r="BA553">
        <v>5.5198707130000003E-2</v>
      </c>
      <c r="BB553">
        <v>3182.3357921162101</v>
      </c>
      <c r="BC553" s="1">
        <v>0.15690057120500001</v>
      </c>
      <c r="BD553">
        <v>20367.6667885766</v>
      </c>
      <c r="BE553" s="1">
        <v>0.54172216093226</v>
      </c>
      <c r="BF553">
        <v>0.24685395062451099</v>
      </c>
      <c r="BG553">
        <v>0.13917041376065301</v>
      </c>
      <c r="BH553">
        <v>4.4704451701764097E-2</v>
      </c>
      <c r="BI553">
        <v>2.7549022980810502E-2</v>
      </c>
    </row>
    <row r="554" spans="1:61" x14ac:dyDescent="0.35">
      <c r="A554" t="s">
        <v>1930</v>
      </c>
      <c r="B554" t="s">
        <v>1179</v>
      </c>
      <c r="C554">
        <v>34.200000000000003</v>
      </c>
      <c r="D554">
        <v>141.58481365994299</v>
      </c>
      <c r="E554">
        <v>4201.1767866</v>
      </c>
      <c r="F554">
        <v>2.3379686766916302E-2</v>
      </c>
      <c r="G554">
        <v>2.8605953067927299E-2</v>
      </c>
      <c r="H554">
        <v>2.30677442222685E-3</v>
      </c>
      <c r="I554">
        <v>4.84248995103186E-2</v>
      </c>
      <c r="J554">
        <v>0.85159754773366203</v>
      </c>
      <c r="K554">
        <v>4.7009016673189997E-2</v>
      </c>
      <c r="L554">
        <v>0.27773596881317703</v>
      </c>
      <c r="M554">
        <v>1.9988443819553701E-2</v>
      </c>
      <c r="N554">
        <v>0.142631594940203</v>
      </c>
      <c r="O554">
        <v>75737.733377714496</v>
      </c>
      <c r="P554" s="1">
        <v>0.15640328919812199</v>
      </c>
      <c r="Q554">
        <v>0.181313047327753</v>
      </c>
      <c r="R554">
        <v>0.66228366347412404</v>
      </c>
      <c r="S554">
        <v>31.765000000000001</v>
      </c>
      <c r="T554">
        <v>95929.992305930995</v>
      </c>
      <c r="U554" s="1">
        <v>137.90287464958999</v>
      </c>
      <c r="V554">
        <v>294731.433584143</v>
      </c>
      <c r="W554" s="1">
        <v>0.81524942397925804</v>
      </c>
      <c r="X554">
        <v>0.14989997152751899</v>
      </c>
      <c r="Y554">
        <v>3.4850604493222997E-2</v>
      </c>
      <c r="Z554">
        <v>0.18475057602074199</v>
      </c>
      <c r="AA554">
        <v>294.73143358414302</v>
      </c>
      <c r="AB554">
        <v>9519.6418197205403</v>
      </c>
      <c r="AC554" s="1">
        <v>996.05458305724005</v>
      </c>
      <c r="AD554">
        <v>231179.70589411299</v>
      </c>
      <c r="AE554" s="1" t="e">
        <v>#N/A</v>
      </c>
      <c r="AF554">
        <v>49437.85</v>
      </c>
      <c r="AG554" s="1">
        <v>90717.415478208699</v>
      </c>
      <c r="AH554" s="1">
        <v>59.700381702189901</v>
      </c>
      <c r="AI554">
        <v>30.912729169845299</v>
      </c>
      <c r="AJ554">
        <v>35.526674640435203</v>
      </c>
      <c r="AK554">
        <v>1.9950000000000001</v>
      </c>
      <c r="AL554">
        <v>1.4107527500000001</v>
      </c>
      <c r="AM554">
        <v>1.6947235</v>
      </c>
      <c r="AN554">
        <v>175.488032850271</v>
      </c>
      <c r="AO554">
        <v>0.84391160503997698</v>
      </c>
      <c r="AP554">
        <v>1776.43369145567</v>
      </c>
      <c r="AQ554" s="1">
        <v>2554.57652027208</v>
      </c>
      <c r="AR554" s="1">
        <v>8519.68050035954</v>
      </c>
      <c r="AS554" s="1">
        <v>940.596563819425</v>
      </c>
      <c r="AT554">
        <v>410.81966434590498</v>
      </c>
      <c r="AU554">
        <v>14202.106940252601</v>
      </c>
      <c r="AV554" s="1">
        <v>4473.8795232736602</v>
      </c>
      <c r="AW554" s="1">
        <v>0.30050673887500001</v>
      </c>
      <c r="AX554">
        <v>8410.4645630994692</v>
      </c>
      <c r="AY554" s="1">
        <v>0.56046434174500004</v>
      </c>
      <c r="AZ554">
        <v>1164.5206733950599</v>
      </c>
      <c r="BA554">
        <v>7.7775676584999995E-2</v>
      </c>
      <c r="BB554">
        <v>924.84401967897497</v>
      </c>
      <c r="BC554" s="1">
        <v>6.1253242800000003E-2</v>
      </c>
      <c r="BD554">
        <v>14973.708779447201</v>
      </c>
      <c r="BE554" s="1">
        <v>0.58054177467371404</v>
      </c>
      <c r="BF554">
        <v>0.24239004650509099</v>
      </c>
      <c r="BG554">
        <v>0.12600493313257599</v>
      </c>
      <c r="BH554">
        <v>3.1632746581465601E-2</v>
      </c>
      <c r="BI554">
        <v>1.9430499107153099E-2</v>
      </c>
    </row>
    <row r="555" spans="1:61" x14ac:dyDescent="0.35">
      <c r="A555" t="s">
        <v>1795</v>
      </c>
      <c r="B555" t="s">
        <v>1180</v>
      </c>
      <c r="C555">
        <v>48.6</v>
      </c>
      <c r="D555">
        <v>19.302273857470201</v>
      </c>
      <c r="E555">
        <v>837.82846619999998</v>
      </c>
      <c r="F555" t="e">
        <v>#N/A</v>
      </c>
      <c r="G555">
        <v>1.7089822050843698E-2</v>
      </c>
      <c r="H555" t="e">
        <v>#N/A</v>
      </c>
      <c r="I555">
        <v>2.6875777868106999E-2</v>
      </c>
      <c r="J555">
        <v>0.92846524432924404</v>
      </c>
      <c r="K555">
        <v>3.42144267484909E-2</v>
      </c>
      <c r="L555">
        <v>0.468675519463916</v>
      </c>
      <c r="M555">
        <v>3.6698859411274098E-2</v>
      </c>
      <c r="N555">
        <v>0.15484420513603001</v>
      </c>
      <c r="O555">
        <v>60521.016933585997</v>
      </c>
      <c r="P555" s="1">
        <v>0.21658469818495901</v>
      </c>
      <c r="Q555">
        <v>0.194181664360777</v>
      </c>
      <c r="R555">
        <v>0.58923363745426405</v>
      </c>
      <c r="S555">
        <v>8.4595000000000002</v>
      </c>
      <c r="T555">
        <v>88478.341275934494</v>
      </c>
      <c r="U555" s="1">
        <v>104.437917345828</v>
      </c>
      <c r="V555">
        <v>259536.26496731699</v>
      </c>
      <c r="W555" s="1">
        <v>0.80180578870542296</v>
      </c>
      <c r="X555">
        <v>0.10786402452930501</v>
      </c>
      <c r="Y555">
        <v>9.0330186765272297E-2</v>
      </c>
      <c r="Z555">
        <v>0.19819421129457701</v>
      </c>
      <c r="AA555">
        <v>259.53626496731601</v>
      </c>
      <c r="AB555">
        <v>6285.6432860006398</v>
      </c>
      <c r="AC555" s="1">
        <v>706.54250865106701</v>
      </c>
      <c r="AD555">
        <v>191349.01622727801</v>
      </c>
      <c r="AE555" s="1" t="e">
        <v>#N/A</v>
      </c>
      <c r="AF555">
        <v>41662.574999999997</v>
      </c>
      <c r="AG555" s="1">
        <v>68204.574987605098</v>
      </c>
      <c r="AH555" s="1">
        <v>38.252132125973098</v>
      </c>
      <c r="AI555">
        <v>22.275743337583201</v>
      </c>
      <c r="AJ555">
        <v>25.583385409059499</v>
      </c>
      <c r="AK555">
        <v>1.5325</v>
      </c>
      <c r="AL555">
        <v>0.87831055000000002</v>
      </c>
      <c r="AM555">
        <v>1.25667825</v>
      </c>
      <c r="AN555">
        <v>1391.47900997273</v>
      </c>
      <c r="AO555" s="1">
        <v>1.1026565100230501</v>
      </c>
      <c r="AP555">
        <v>2321.50921181695</v>
      </c>
      <c r="AQ555" s="1">
        <v>3259.5529904607902</v>
      </c>
      <c r="AR555" s="1">
        <v>8812.7222759393007</v>
      </c>
      <c r="AS555" s="1">
        <v>863.75279217169395</v>
      </c>
      <c r="AT555">
        <v>564.27152073081004</v>
      </c>
      <c r="AU555">
        <v>15821.8087911195</v>
      </c>
      <c r="AV555" s="1">
        <v>8024.0934920833997</v>
      </c>
      <c r="AW555" s="1">
        <v>0.44333705841999999</v>
      </c>
      <c r="AX555">
        <v>6825.4966643553098</v>
      </c>
      <c r="AY555" s="1">
        <v>0.36035770984499998</v>
      </c>
      <c r="AZ555">
        <v>1798.58535830348</v>
      </c>
      <c r="BA555" s="1">
        <v>9.5865965880000001E-2</v>
      </c>
      <c r="BB555">
        <v>1841.99407718665</v>
      </c>
      <c r="BC555" s="1">
        <v>0.10043926584</v>
      </c>
      <c r="BD555">
        <v>18490.169591928799</v>
      </c>
      <c r="BE555" s="1">
        <v>0.52760779832984495</v>
      </c>
      <c r="BF555">
        <v>0.234572499926859</v>
      </c>
      <c r="BG555">
        <v>0.18391446189744601</v>
      </c>
      <c r="BH555">
        <v>3.5628377510439402E-2</v>
      </c>
      <c r="BI555">
        <v>1.82768623354112E-2</v>
      </c>
    </row>
    <row r="556" spans="1:61" x14ac:dyDescent="0.35">
      <c r="A556" t="s">
        <v>1796</v>
      </c>
      <c r="B556" t="s">
        <v>1181</v>
      </c>
      <c r="C556">
        <v>88.9</v>
      </c>
      <c r="D556">
        <v>30.235281390906199</v>
      </c>
      <c r="E556">
        <v>2121.8494470000001</v>
      </c>
      <c r="F556">
        <v>8.4473757487116101E-3</v>
      </c>
      <c r="G556">
        <v>1.3121313154248301E-2</v>
      </c>
      <c r="H556" t="e">
        <v>#N/A</v>
      </c>
      <c r="I556">
        <v>2.9310876107415298E-2</v>
      </c>
      <c r="J556">
        <v>0.91059019030981903</v>
      </c>
      <c r="K556">
        <v>4.1303104135253101E-2</v>
      </c>
      <c r="L556">
        <v>0.47120911794377401</v>
      </c>
      <c r="M556">
        <v>8.5274171860177592E-3</v>
      </c>
      <c r="N556">
        <v>0.158374656177134</v>
      </c>
      <c r="O556">
        <v>67513.948277365504</v>
      </c>
      <c r="P556" s="1">
        <v>0.174705502557229</v>
      </c>
      <c r="Q556">
        <v>0.16604394931508901</v>
      </c>
      <c r="R556">
        <v>0.65925054812768202</v>
      </c>
      <c r="S556">
        <v>15.176</v>
      </c>
      <c r="T556">
        <v>91930.789193125995</v>
      </c>
      <c r="U556" s="1">
        <v>147.29469415611999</v>
      </c>
      <c r="V556">
        <v>268565.21398218803</v>
      </c>
      <c r="W556" s="1">
        <v>0.78296102808769297</v>
      </c>
      <c r="X556">
        <v>0.130134578994276</v>
      </c>
      <c r="Y556">
        <v>8.6904392918030898E-2</v>
      </c>
      <c r="Z556">
        <v>0.217038971912307</v>
      </c>
      <c r="AA556">
        <v>268.56521398218899</v>
      </c>
      <c r="AB556">
        <v>6828.9071555627297</v>
      </c>
      <c r="AC556" s="1">
        <v>728.14495034082097</v>
      </c>
      <c r="AD556">
        <v>194353.670025965</v>
      </c>
      <c r="AE556" s="1" t="e">
        <v>#N/A</v>
      </c>
      <c r="AF556">
        <v>41996.474999999999</v>
      </c>
      <c r="AG556" s="1">
        <v>68338.954982505005</v>
      </c>
      <c r="AH556" s="1">
        <v>40.463478165298703</v>
      </c>
      <c r="AI556">
        <v>23.121726897934799</v>
      </c>
      <c r="AJ556">
        <v>26.4233825306051</v>
      </c>
      <c r="AK556">
        <v>2.1265000000000001</v>
      </c>
      <c r="AL556">
        <v>1.5083339499999999</v>
      </c>
      <c r="AM556">
        <v>1.8792716</v>
      </c>
      <c r="AN556">
        <v>1223.9816688273499</v>
      </c>
      <c r="AO556" s="1">
        <v>1.13305542703379</v>
      </c>
      <c r="AP556">
        <v>1754.79975317655</v>
      </c>
      <c r="AQ556" s="1">
        <v>2836.6054433373301</v>
      </c>
      <c r="AR556" s="1">
        <v>8154.42735777503</v>
      </c>
      <c r="AS556" s="1">
        <v>1021.22857826052</v>
      </c>
      <c r="AT556">
        <v>456.515721118062</v>
      </c>
      <c r="AU556">
        <v>14223.5768536675</v>
      </c>
      <c r="AV556" s="1">
        <v>6372.2175326369997</v>
      </c>
      <c r="AW556" s="1">
        <v>0.40190273362000001</v>
      </c>
      <c r="AX556">
        <v>6896.2135908586997</v>
      </c>
      <c r="AY556" s="1">
        <v>0.41980737642499999</v>
      </c>
      <c r="AZ556">
        <v>1190.62264656461</v>
      </c>
      <c r="BA556">
        <v>7.3761160150000005E-2</v>
      </c>
      <c r="BB556">
        <v>1670.8821766431099</v>
      </c>
      <c r="BC556" s="1">
        <v>0.10452872981</v>
      </c>
      <c r="BD556">
        <v>16129.935946703399</v>
      </c>
      <c r="BE556" s="1">
        <v>0.55295335284287395</v>
      </c>
      <c r="BF556">
        <v>0.24207456394605201</v>
      </c>
      <c r="BG556">
        <v>0.14514071665223199</v>
      </c>
      <c r="BH556">
        <v>3.6306699035228797E-2</v>
      </c>
      <c r="BI556">
        <v>2.35246675236131E-2</v>
      </c>
    </row>
    <row r="557" spans="1:61" x14ac:dyDescent="0.35">
      <c r="A557" t="s">
        <v>1797</v>
      </c>
      <c r="B557" t="s">
        <v>1182</v>
      </c>
      <c r="C557">
        <v>16.149999999999999</v>
      </c>
      <c r="D557">
        <v>343.866446690776</v>
      </c>
      <c r="E557">
        <v>4511.3122997</v>
      </c>
      <c r="F557">
        <v>5.7768229102778297E-3</v>
      </c>
      <c r="G557">
        <v>0.35633600777500202</v>
      </c>
      <c r="H557">
        <v>2.1859656553580302E-3</v>
      </c>
      <c r="I557">
        <v>0.14827631006588099</v>
      </c>
      <c r="J557">
        <v>0.36233897878204702</v>
      </c>
      <c r="K557">
        <v>0.12703560735748301</v>
      </c>
      <c r="L557">
        <v>0.99449648392759804</v>
      </c>
      <c r="M557">
        <v>7.6348036836661304E-2</v>
      </c>
      <c r="N557">
        <v>0.20403891770904301</v>
      </c>
      <c r="O557">
        <v>68489.390778163506</v>
      </c>
      <c r="P557" s="1">
        <v>0.26873570090275001</v>
      </c>
      <c r="Q557">
        <v>0.187036229568317</v>
      </c>
      <c r="R557">
        <v>0.54422806952893199</v>
      </c>
      <c r="S557">
        <v>57.962499999999999</v>
      </c>
      <c r="T557">
        <v>87224.445319941995</v>
      </c>
      <c r="U557" s="1">
        <v>88.776997947901293</v>
      </c>
      <c r="V557">
        <v>139062.039238178</v>
      </c>
      <c r="W557" s="1">
        <v>0.67908635632099501</v>
      </c>
      <c r="X557">
        <v>0.24124898553638599</v>
      </c>
      <c r="Y557">
        <v>7.9664658142619305E-2</v>
      </c>
      <c r="Z557">
        <v>0.32091364367900499</v>
      </c>
      <c r="AA557">
        <v>139.06203923817799</v>
      </c>
      <c r="AB557">
        <v>5073.0287870178399</v>
      </c>
      <c r="AC557" s="1">
        <v>563.83256466919795</v>
      </c>
      <c r="AD557">
        <v>77020.191924465602</v>
      </c>
      <c r="AE557" s="1" t="e">
        <v>#N/A</v>
      </c>
      <c r="AF557">
        <v>31601.924999999999</v>
      </c>
      <c r="AG557" s="1">
        <v>44979.293518959203</v>
      </c>
      <c r="AH557" s="1">
        <v>56.280723637771203</v>
      </c>
      <c r="AI557">
        <v>32.081813156458097</v>
      </c>
      <c r="AJ557">
        <v>40.754582394228898</v>
      </c>
      <c r="AK557">
        <v>2.4140000000000001</v>
      </c>
      <c r="AL557">
        <v>1.8626214000000001</v>
      </c>
      <c r="AM557">
        <v>2.1854965499999999</v>
      </c>
      <c r="AN557">
        <v>7.1053212906563204E-2</v>
      </c>
      <c r="AO557">
        <v>1.1112456976839999</v>
      </c>
      <c r="AP557">
        <v>2626.3520686194602</v>
      </c>
      <c r="AQ557" s="1">
        <v>4474.60406465091</v>
      </c>
      <c r="AR557" s="1">
        <v>10324.157969093299</v>
      </c>
      <c r="AS557" s="1">
        <v>1449.5493329190101</v>
      </c>
      <c r="AT557" s="1">
        <v>775.04766549402598</v>
      </c>
      <c r="AU557">
        <v>19649.711100776702</v>
      </c>
      <c r="AV557" s="1">
        <v>10921.0894317892</v>
      </c>
      <c r="AW557" s="1">
        <v>0.52162143002000005</v>
      </c>
      <c r="AX557">
        <v>4444.9459657858797</v>
      </c>
      <c r="AY557" s="1">
        <v>0.20481822290999999</v>
      </c>
      <c r="AZ557">
        <v>927.61605817642999</v>
      </c>
      <c r="BA557">
        <v>4.4665969549999997E-2</v>
      </c>
      <c r="BB557">
        <v>4964.3852735231403</v>
      </c>
      <c r="BC557" s="1">
        <v>0.2288943775</v>
      </c>
      <c r="BD557">
        <v>21258.036729274601</v>
      </c>
      <c r="BE557" s="1">
        <v>0.55669746100719897</v>
      </c>
      <c r="BF557">
        <v>0.23006583861424601</v>
      </c>
      <c r="BG557">
        <v>0.165284143989189</v>
      </c>
      <c r="BH557">
        <v>3.5736696755112901E-2</v>
      </c>
      <c r="BI557">
        <v>1.22158596342538E-2</v>
      </c>
    </row>
    <row r="558" spans="1:61" x14ac:dyDescent="0.35">
      <c r="A558" t="s">
        <v>1798</v>
      </c>
      <c r="B558" t="s">
        <v>1183</v>
      </c>
      <c r="C558">
        <v>135.69999999999999</v>
      </c>
      <c r="D558">
        <v>11.7257384450659</v>
      </c>
      <c r="E558">
        <v>1467.6846367000001</v>
      </c>
      <c r="F558">
        <v>6.8066642765700399E-3</v>
      </c>
      <c r="G558">
        <v>9.5283095958819692E-3</v>
      </c>
      <c r="H558" t="e">
        <v>#N/A</v>
      </c>
      <c r="I558">
        <v>2.21954164203516E-2</v>
      </c>
      <c r="J558">
        <v>0.94014133533623201</v>
      </c>
      <c r="K558">
        <v>2.7234960338023299E-2</v>
      </c>
      <c r="L558">
        <v>0.44280026779911302</v>
      </c>
      <c r="M558">
        <v>7.8145515992203898E-3</v>
      </c>
      <c r="N558">
        <v>0.16442169283376101</v>
      </c>
      <c r="O558">
        <v>63735.700832588998</v>
      </c>
      <c r="P558" s="1">
        <v>0.21157010186896</v>
      </c>
      <c r="Q558">
        <v>0.163186898414482</v>
      </c>
      <c r="R558">
        <v>0.62524299971655795</v>
      </c>
      <c r="S558">
        <v>14.532999999999999</v>
      </c>
      <c r="T558">
        <v>82464.738761582499</v>
      </c>
      <c r="U558" s="1">
        <v>109.636450301737</v>
      </c>
      <c r="V558">
        <v>266445.840692445</v>
      </c>
      <c r="W558" s="1">
        <v>0.80550613354928302</v>
      </c>
      <c r="X558">
        <v>8.1411356481332103E-2</v>
      </c>
      <c r="Y558">
        <v>0.113082509969385</v>
      </c>
      <c r="Z558">
        <v>0.19449386645071701</v>
      </c>
      <c r="AA558">
        <v>266.44584069244502</v>
      </c>
      <c r="AB558">
        <v>6558.7451737130204</v>
      </c>
      <c r="AC558" s="1">
        <v>624.63064796520405</v>
      </c>
      <c r="AD558">
        <v>208597.348495802</v>
      </c>
      <c r="AE558" s="1" t="e">
        <v>#N/A</v>
      </c>
      <c r="AF558">
        <v>43152.55</v>
      </c>
      <c r="AG558" s="1">
        <v>70043.424242267007</v>
      </c>
      <c r="AH558" s="1">
        <v>32.627333136048001</v>
      </c>
      <c r="AI558">
        <v>21.699232432755501</v>
      </c>
      <c r="AJ558">
        <v>22.8382312665135</v>
      </c>
      <c r="AK558">
        <v>1.6025</v>
      </c>
      <c r="AL558">
        <v>0.85039365</v>
      </c>
      <c r="AM558">
        <v>1.1598879499999999</v>
      </c>
      <c r="AN558">
        <v>961.745265504607</v>
      </c>
      <c r="AO558" s="1">
        <v>1.0906203671154799</v>
      </c>
      <c r="AP558">
        <v>1901.3464609228499</v>
      </c>
      <c r="AQ558" s="1">
        <v>3130.5137737816899</v>
      </c>
      <c r="AR558" s="1">
        <v>8515.6612965160493</v>
      </c>
      <c r="AS558" s="1">
        <v>997.99590156759302</v>
      </c>
      <c r="AT558">
        <v>361.65884446705599</v>
      </c>
      <c r="AU558">
        <v>14907.176277255199</v>
      </c>
      <c r="AV558" s="1">
        <v>7183.4687576325696</v>
      </c>
      <c r="AW558" s="1">
        <v>0.44280586822500001</v>
      </c>
      <c r="AX558">
        <v>6378.4836985625498</v>
      </c>
      <c r="AY558" s="1">
        <v>0.38538648105000001</v>
      </c>
      <c r="AZ558">
        <v>1293.5552605901</v>
      </c>
      <c r="BA558">
        <v>7.9463273799999998E-2</v>
      </c>
      <c r="BB558">
        <v>1523.7206890187799</v>
      </c>
      <c r="BC558" s="1">
        <v>9.2344376929999999E-2</v>
      </c>
      <c r="BD558">
        <v>16379.228405804</v>
      </c>
      <c r="BE558" s="1">
        <v>0.56146415505257696</v>
      </c>
      <c r="BF558">
        <v>0.24022341275192</v>
      </c>
      <c r="BG558">
        <v>0.137402590416149</v>
      </c>
      <c r="BH558">
        <v>4.46010113752284E-2</v>
      </c>
      <c r="BI558">
        <v>1.6308830404125799E-2</v>
      </c>
    </row>
    <row r="559" spans="1:61" x14ac:dyDescent="0.35">
      <c r="A559" t="s">
        <v>1799</v>
      </c>
      <c r="B559" t="s">
        <v>1184</v>
      </c>
      <c r="C559">
        <v>11.45</v>
      </c>
      <c r="D559">
        <v>329.15139908916001</v>
      </c>
      <c r="E559">
        <v>2625.6444201499999</v>
      </c>
      <c r="F559">
        <v>8.3429574635858796E-3</v>
      </c>
      <c r="G559">
        <v>0.471847215624633</v>
      </c>
      <c r="H559">
        <v>3.1418249009059398E-3</v>
      </c>
      <c r="I559">
        <v>0.13362881884668701</v>
      </c>
      <c r="J559">
        <v>0.28630829287734</v>
      </c>
      <c r="K559">
        <v>0.116271165969822</v>
      </c>
      <c r="L559">
        <v>0.99316696854678799</v>
      </c>
      <c r="M559">
        <v>5.4617059296458298E-2</v>
      </c>
      <c r="N559">
        <v>0.19920389286159701</v>
      </c>
      <c r="O559">
        <v>68478.857201020001</v>
      </c>
      <c r="P559" s="1">
        <v>0.24156683395029799</v>
      </c>
      <c r="Q559">
        <v>0.212673087594618</v>
      </c>
      <c r="R559">
        <v>0.54576007845508401</v>
      </c>
      <c r="S559">
        <v>35.594999999999999</v>
      </c>
      <c r="T559">
        <v>91115.935751946003</v>
      </c>
      <c r="U559" s="1">
        <v>80.413133276678593</v>
      </c>
      <c r="V559">
        <v>134052.61377633599</v>
      </c>
      <c r="W559" s="1">
        <v>0.67997430568797601</v>
      </c>
      <c r="X559">
        <v>0.24282289522554401</v>
      </c>
      <c r="Y559">
        <v>7.7202799086480506E-2</v>
      </c>
      <c r="Z559">
        <v>0.32002569431202399</v>
      </c>
      <c r="AA559">
        <v>134.05261377633599</v>
      </c>
      <c r="AB559">
        <v>4983.0761880433001</v>
      </c>
      <c r="AC559" s="1">
        <v>560.82400831948803</v>
      </c>
      <c r="AD559">
        <v>70349.168210030606</v>
      </c>
      <c r="AE559" s="1" t="e">
        <v>#N/A</v>
      </c>
      <c r="AF559">
        <v>30870.5</v>
      </c>
      <c r="AG559" s="1">
        <v>43692.631779310002</v>
      </c>
      <c r="AH559" s="1">
        <v>58.733212733912502</v>
      </c>
      <c r="AI559">
        <v>32.660382199506103</v>
      </c>
      <c r="AJ559">
        <v>41.066213979791897</v>
      </c>
      <c r="AK559">
        <v>1.7905</v>
      </c>
      <c r="AL559">
        <v>1.221395</v>
      </c>
      <c r="AM559">
        <v>1.5204105000000001</v>
      </c>
      <c r="AN559">
        <v>0</v>
      </c>
      <c r="AO559">
        <v>1.17917543609242</v>
      </c>
      <c r="AP559">
        <v>3096.9759131402702</v>
      </c>
      <c r="AQ559" s="1">
        <v>4835.6362772942202</v>
      </c>
      <c r="AR559" s="1">
        <v>10727.139260780101</v>
      </c>
      <c r="AS559" s="1">
        <v>1449.8864385383699</v>
      </c>
      <c r="AT559" s="1">
        <v>760.497681069902</v>
      </c>
      <c r="AU559">
        <v>20870.135570822898</v>
      </c>
      <c r="AV559" s="1">
        <v>12092.108321597199</v>
      </c>
      <c r="AW559" s="1">
        <v>0.54048613043500005</v>
      </c>
      <c r="AX559">
        <v>4378.1186896528798</v>
      </c>
      <c r="AY559" s="1">
        <v>0.19000179951500001</v>
      </c>
      <c r="AZ559">
        <v>1189.32941117925</v>
      </c>
      <c r="BA559">
        <v>5.157879026E-2</v>
      </c>
      <c r="BB559">
        <v>4926.8064585095499</v>
      </c>
      <c r="BC559" s="1">
        <v>0.21793327978499999</v>
      </c>
      <c r="BD559">
        <v>22586.362880938901</v>
      </c>
      <c r="BE559" s="1">
        <v>0.54649199113744096</v>
      </c>
      <c r="BF559">
        <v>0.22405017828900201</v>
      </c>
      <c r="BG559">
        <v>0.179288534409829</v>
      </c>
      <c r="BH559">
        <v>3.3384638839260301E-2</v>
      </c>
      <c r="BI559">
        <v>1.67846573244687E-2</v>
      </c>
    </row>
    <row r="560" spans="1:61" x14ac:dyDescent="0.35">
      <c r="A560" t="s">
        <v>1800</v>
      </c>
      <c r="B560" t="s">
        <v>1185</v>
      </c>
      <c r="C560">
        <v>21.4</v>
      </c>
      <c r="D560">
        <v>167.56584887347199</v>
      </c>
      <c r="E560">
        <v>2411.2129082500001</v>
      </c>
      <c r="F560">
        <v>1.26925066219775E-2</v>
      </c>
      <c r="G560">
        <v>6.4471136078149999E-2</v>
      </c>
      <c r="H560">
        <v>2.63548443244105E-3</v>
      </c>
      <c r="I560">
        <v>5.9154777498606301E-2</v>
      </c>
      <c r="J560">
        <v>0.78303787693667803</v>
      </c>
      <c r="K560">
        <v>8.1374211551980602E-2</v>
      </c>
      <c r="L560">
        <v>0.62932513852396799</v>
      </c>
      <c r="M560">
        <v>2.2814959194911399E-2</v>
      </c>
      <c r="N560">
        <v>0.18250020980143999</v>
      </c>
      <c r="O560">
        <v>68321.110328665498</v>
      </c>
      <c r="P560" s="1">
        <v>0.205559700782178</v>
      </c>
      <c r="Q560">
        <v>0.16155056920393901</v>
      </c>
      <c r="R560">
        <v>0.63288973001388305</v>
      </c>
      <c r="S560">
        <v>19.513999999999999</v>
      </c>
      <c r="T560">
        <v>95141.0937994665</v>
      </c>
      <c r="U560" s="1">
        <v>125.96521546417399</v>
      </c>
      <c r="V560">
        <v>192439.09729644499</v>
      </c>
      <c r="W560" s="1">
        <v>0.736923242534678</v>
      </c>
      <c r="X560">
        <v>0.206336586571779</v>
      </c>
      <c r="Y560">
        <v>5.6740170893542601E-2</v>
      </c>
      <c r="Z560">
        <v>0.263076757465322</v>
      </c>
      <c r="AA560">
        <v>192.439097296445</v>
      </c>
      <c r="AB560">
        <v>5702.8307220890301</v>
      </c>
      <c r="AC560" s="1">
        <v>619.30600041071295</v>
      </c>
      <c r="AD560">
        <v>126428.770970399</v>
      </c>
      <c r="AE560" s="1" t="e">
        <v>#N/A</v>
      </c>
      <c r="AF560">
        <v>36880.25</v>
      </c>
      <c r="AG560" s="1">
        <v>54865.7253498957</v>
      </c>
      <c r="AH560" s="1">
        <v>51.979713756191998</v>
      </c>
      <c r="AI560">
        <v>26.914337987788901</v>
      </c>
      <c r="AJ560">
        <v>34.519661601834798</v>
      </c>
      <c r="AK560">
        <v>1.88</v>
      </c>
      <c r="AL560">
        <v>1.1028503999999999</v>
      </c>
      <c r="AM560">
        <v>1.4392432500000001</v>
      </c>
      <c r="AN560">
        <v>314.88551319167999</v>
      </c>
      <c r="AO560">
        <v>1.01980677074063</v>
      </c>
      <c r="AP560">
        <v>2053.1762991394899</v>
      </c>
      <c r="AQ560" s="1">
        <v>2714.8348716321698</v>
      </c>
      <c r="AR560" s="1">
        <v>8965.0204235024303</v>
      </c>
      <c r="AS560" s="1">
        <v>1035.8594371930501</v>
      </c>
      <c r="AT560">
        <v>491.25239265027199</v>
      </c>
      <c r="AU560">
        <v>15260.143424117399</v>
      </c>
      <c r="AV560" s="1">
        <v>8342.8147324383008</v>
      </c>
      <c r="AW560" s="1">
        <v>0.492639163805</v>
      </c>
      <c r="AX560">
        <v>5173.6253504668503</v>
      </c>
      <c r="AY560" s="1">
        <v>0.30509638681500001</v>
      </c>
      <c r="AZ560">
        <v>1232.67117730365</v>
      </c>
      <c r="BA560">
        <v>7.2093841089999999E-2</v>
      </c>
      <c r="BB560">
        <v>2230.5864976420698</v>
      </c>
      <c r="BC560" s="1">
        <v>0.13017060827999999</v>
      </c>
      <c r="BD560">
        <v>16979.6977578509</v>
      </c>
      <c r="BE560" s="1">
        <v>0.54058346850055194</v>
      </c>
      <c r="BF560">
        <v>0.230912446506813</v>
      </c>
      <c r="BG560">
        <v>0.17834538005268599</v>
      </c>
      <c r="BH560">
        <v>3.1288646714832301E-2</v>
      </c>
      <c r="BI560">
        <v>1.8870058225116199E-2</v>
      </c>
    </row>
    <row r="561" spans="1:61" x14ac:dyDescent="0.35">
      <c r="A561" t="s">
        <v>1931</v>
      </c>
      <c r="B561" t="s">
        <v>1186</v>
      </c>
      <c r="C561">
        <v>26.05</v>
      </c>
      <c r="D561">
        <v>246.151645229911</v>
      </c>
      <c r="E561">
        <v>5375.2211719500001</v>
      </c>
      <c r="F561">
        <v>3.63280681080108E-2</v>
      </c>
      <c r="G561">
        <v>0.174612353840915</v>
      </c>
      <c r="H561">
        <v>2.3709174060159801E-3</v>
      </c>
      <c r="I561">
        <v>9.05704964698507E-2</v>
      </c>
      <c r="J561">
        <v>0.60058446971337298</v>
      </c>
      <c r="K561">
        <v>9.6470359387237706E-2</v>
      </c>
      <c r="L561">
        <v>0.62901385192937898</v>
      </c>
      <c r="M561">
        <v>5.5534941140484698E-2</v>
      </c>
      <c r="N561">
        <v>0.180244197777919</v>
      </c>
      <c r="O561">
        <v>73785.861348480001</v>
      </c>
      <c r="P561" s="1">
        <v>0.19777173692817701</v>
      </c>
      <c r="Q561">
        <v>0.18000856063459</v>
      </c>
      <c r="R561">
        <v>0.62221970243723201</v>
      </c>
      <c r="S561">
        <v>39.250500000000002</v>
      </c>
      <c r="T561">
        <v>100834.93892810401</v>
      </c>
      <c r="U561" s="1">
        <v>141.15123224783599</v>
      </c>
      <c r="V561">
        <v>240007.75912296801</v>
      </c>
      <c r="W561" s="1">
        <v>0.74351805535886295</v>
      </c>
      <c r="X561">
        <v>0.21230169575411201</v>
      </c>
      <c r="Y561">
        <v>4.4180248887025202E-2</v>
      </c>
      <c r="Z561">
        <v>0.25648194464113699</v>
      </c>
      <c r="AA561">
        <v>240.007759122968</v>
      </c>
      <c r="AB561">
        <v>7677.4477565243396</v>
      </c>
      <c r="AC561" s="1">
        <v>781.53252111136203</v>
      </c>
      <c r="AD561">
        <v>164370.582857545</v>
      </c>
      <c r="AE561" s="1" t="e">
        <v>#N/A</v>
      </c>
      <c r="AF561">
        <v>39883.050000000003</v>
      </c>
      <c r="AG561" s="1">
        <v>60433.824100958103</v>
      </c>
      <c r="AH561" s="1">
        <v>60.348614480280801</v>
      </c>
      <c r="AI561">
        <v>28.3820124052354</v>
      </c>
      <c r="AJ561">
        <v>37.094416149663303</v>
      </c>
      <c r="AK561">
        <v>1.3534999999999999</v>
      </c>
      <c r="AL561">
        <v>0.84240135000000005</v>
      </c>
      <c r="AM561">
        <v>1.074139</v>
      </c>
      <c r="AN561">
        <v>306.58860633753699</v>
      </c>
      <c r="AO561" s="1">
        <v>1.04697490925533</v>
      </c>
      <c r="AP561">
        <v>1862.16651178804</v>
      </c>
      <c r="AQ561" s="1">
        <v>2806.3054809831701</v>
      </c>
      <c r="AR561" s="1">
        <v>9039.7033438377694</v>
      </c>
      <c r="AS561" s="1">
        <v>1150.13057979474</v>
      </c>
      <c r="AT561">
        <v>516.03672420200905</v>
      </c>
      <c r="AU561">
        <v>15374.342640605701</v>
      </c>
      <c r="AV561" s="1">
        <v>6635.5293964889797</v>
      </c>
      <c r="AW561" s="1">
        <v>0.40255626233000003</v>
      </c>
      <c r="AX561">
        <v>6877.3885498499803</v>
      </c>
      <c r="AY561" s="1">
        <v>0.40679165780999998</v>
      </c>
      <c r="AZ561">
        <v>1146.1177340500799</v>
      </c>
      <c r="BA561">
        <v>6.9657460005000005E-2</v>
      </c>
      <c r="BB561">
        <v>2037.38296193206</v>
      </c>
      <c r="BC561" s="1">
        <v>0.120994619855</v>
      </c>
      <c r="BD561">
        <v>16696.418642321099</v>
      </c>
      <c r="BE561" s="1">
        <v>0.57083823729794603</v>
      </c>
      <c r="BF561">
        <v>0.23671656885040601</v>
      </c>
      <c r="BG561">
        <v>0.14463302991490601</v>
      </c>
      <c r="BH561">
        <v>3.0979750600400601E-2</v>
      </c>
      <c r="BI561">
        <v>1.68324133363408E-2</v>
      </c>
    </row>
    <row r="562" spans="1:61" x14ac:dyDescent="0.35">
      <c r="A562" t="s">
        <v>1801</v>
      </c>
      <c r="B562" t="s">
        <v>1187</v>
      </c>
      <c r="C562">
        <v>124.35</v>
      </c>
      <c r="D562">
        <v>12.619455355858101</v>
      </c>
      <c r="E562">
        <v>1256.5823005499999</v>
      </c>
      <c r="F562" t="e">
        <v>#N/A</v>
      </c>
      <c r="G562">
        <v>1.3290325661114001E-2</v>
      </c>
      <c r="H562" t="e">
        <v>#N/A</v>
      </c>
      <c r="I562">
        <v>1.4807920125536399E-2</v>
      </c>
      <c r="J562">
        <v>0.94520793600272601</v>
      </c>
      <c r="K562">
        <v>3.20982182053514E-2</v>
      </c>
      <c r="L562">
        <v>0.91004993969297998</v>
      </c>
      <c r="M562" t="e">
        <v>#N/A</v>
      </c>
      <c r="N562">
        <v>0.19289373322548001</v>
      </c>
      <c r="O562">
        <v>63473.555505805001</v>
      </c>
      <c r="P562" s="1">
        <v>0.201512350417936</v>
      </c>
      <c r="Q562">
        <v>0.17744149808485901</v>
      </c>
      <c r="R562">
        <v>0.62104615149720499</v>
      </c>
      <c r="S562">
        <v>13.4315</v>
      </c>
      <c r="T562">
        <v>83297.392575170001</v>
      </c>
      <c r="U562" s="1">
        <v>91.336341196688593</v>
      </c>
      <c r="V562">
        <v>194238.35246107599</v>
      </c>
      <c r="W562" s="1">
        <v>0.67072077573905697</v>
      </c>
      <c r="X562">
        <v>9.6435269221093106E-2</v>
      </c>
      <c r="Y562">
        <v>0.232843955039851</v>
      </c>
      <c r="Z562">
        <v>0.32927922426094403</v>
      </c>
      <c r="AA562">
        <v>194.238352461076</v>
      </c>
      <c r="AB562">
        <v>4168.9066032675901</v>
      </c>
      <c r="AC562" s="1">
        <v>389.16754948443798</v>
      </c>
      <c r="AD562">
        <v>142402.49577216501</v>
      </c>
      <c r="AE562" s="1" t="e">
        <v>#N/A</v>
      </c>
      <c r="AF562">
        <v>36934.6</v>
      </c>
      <c r="AG562" s="1">
        <v>54738.111432255602</v>
      </c>
      <c r="AH562" s="1">
        <v>26.0194678810924</v>
      </c>
      <c r="AI562">
        <v>20.1848243731569</v>
      </c>
      <c r="AJ562">
        <v>20.982754944115701</v>
      </c>
      <c r="AK562">
        <v>1.2925</v>
      </c>
      <c r="AL562">
        <v>1.1282243999999999</v>
      </c>
      <c r="AM562">
        <v>1.1886108500000001</v>
      </c>
      <c r="AN562">
        <v>1.2296812235568699E-3</v>
      </c>
      <c r="AO562">
        <v>0.82242507525237196</v>
      </c>
      <c r="AP562">
        <v>2237.7405973484501</v>
      </c>
      <c r="AQ562" s="1">
        <v>4113.6813848956099</v>
      </c>
      <c r="AR562" s="1">
        <v>10225.5812009275</v>
      </c>
      <c r="AS562" s="1">
        <v>837.55464700518701</v>
      </c>
      <c r="AT562">
        <v>519.06461256610203</v>
      </c>
      <c r="AU562">
        <v>17688.381784607001</v>
      </c>
      <c r="AV562" s="1">
        <v>11463.5974252224</v>
      </c>
      <c r="AW562" s="1">
        <v>0.59680192386999997</v>
      </c>
      <c r="AX562">
        <v>3571.9461391496602</v>
      </c>
      <c r="AY562" s="1">
        <v>0.18958923557499999</v>
      </c>
      <c r="AZ562">
        <v>945.89047643090998</v>
      </c>
      <c r="BA562">
        <v>4.8843368030000001E-2</v>
      </c>
      <c r="BB562">
        <v>3163.1099096292601</v>
      </c>
      <c r="BC562" s="1">
        <v>0.16476547251500001</v>
      </c>
      <c r="BD562">
        <v>19144.543950432198</v>
      </c>
      <c r="BE562" s="1">
        <v>0.532167016541644</v>
      </c>
      <c r="BF562">
        <v>0.26107271342606903</v>
      </c>
      <c r="BG562">
        <v>0.13938546495732601</v>
      </c>
      <c r="BH562">
        <v>3.8954664559977502E-2</v>
      </c>
      <c r="BI562">
        <v>2.8420140514983899E-2</v>
      </c>
    </row>
    <row r="563" spans="1:61" x14ac:dyDescent="0.35">
      <c r="A563" t="s">
        <v>1802</v>
      </c>
      <c r="B563" t="s">
        <v>1188</v>
      </c>
      <c r="C563">
        <v>78.099999999999994</v>
      </c>
      <c r="D563">
        <v>12.3151085956933</v>
      </c>
      <c r="E563">
        <v>911.81765565000001</v>
      </c>
      <c r="F563">
        <v>2.37136802801345E-2</v>
      </c>
      <c r="G563">
        <v>1.14274266415339E-2</v>
      </c>
      <c r="H563" t="e">
        <v>#N/A</v>
      </c>
      <c r="I563">
        <v>2.9218674911253101E-2</v>
      </c>
      <c r="J563">
        <v>0.92836132921932502</v>
      </c>
      <c r="K563">
        <v>3.3079725252887299E-2</v>
      </c>
      <c r="L563">
        <v>0.44744099116775599</v>
      </c>
      <c r="M563">
        <v>3.4146158115988097E-2</v>
      </c>
      <c r="N563">
        <v>0.14943202782960399</v>
      </c>
      <c r="O563">
        <v>62186.559509895502</v>
      </c>
      <c r="P563" s="1">
        <v>0.25790615030025499</v>
      </c>
      <c r="Q563">
        <v>0.21111717144294001</v>
      </c>
      <c r="R563">
        <v>0.53097667825680495</v>
      </c>
      <c r="S563">
        <v>10.224</v>
      </c>
      <c r="T563">
        <v>78379.519479349998</v>
      </c>
      <c r="U563" s="1">
        <v>95.666935421993003</v>
      </c>
      <c r="V563">
        <v>266342.16595644498</v>
      </c>
      <c r="W563" s="1">
        <v>0.80757731691488699</v>
      </c>
      <c r="X563">
        <v>7.4095017090589105E-2</v>
      </c>
      <c r="Y563">
        <v>0.118327665994524</v>
      </c>
      <c r="Z563">
        <v>0.19242268308511301</v>
      </c>
      <c r="AA563">
        <v>266.342165956445</v>
      </c>
      <c r="AB563">
        <v>6723.33741101341</v>
      </c>
      <c r="AC563" s="1">
        <v>656.07234386743198</v>
      </c>
      <c r="AD563">
        <v>199907.86522184499</v>
      </c>
      <c r="AE563" s="1" t="e">
        <v>#N/A</v>
      </c>
      <c r="AF563">
        <v>42847.6</v>
      </c>
      <c r="AG563" s="1">
        <v>68863.181798997495</v>
      </c>
      <c r="AH563" s="1">
        <v>34.877719429169197</v>
      </c>
      <c r="AI563">
        <v>22.232830301574101</v>
      </c>
      <c r="AJ563">
        <v>24.253182036982398</v>
      </c>
      <c r="AK563">
        <v>1.7669999999999999</v>
      </c>
      <c r="AL563">
        <v>1.0719798</v>
      </c>
      <c r="AM563">
        <v>1.4188974000000001</v>
      </c>
      <c r="AN563">
        <v>1213.1906066940101</v>
      </c>
      <c r="AO563" s="1">
        <v>1.09378844868032</v>
      </c>
      <c r="AP563">
        <v>2217.6324410652701</v>
      </c>
      <c r="AQ563" s="1">
        <v>3632.4441914510899</v>
      </c>
      <c r="AR563" s="1">
        <v>8468.6295985767792</v>
      </c>
      <c r="AS563" s="1">
        <v>988.07400962343195</v>
      </c>
      <c r="AT563">
        <v>450.42163115641802</v>
      </c>
      <c r="AU563">
        <v>15757.201871873</v>
      </c>
      <c r="AV563" s="1">
        <v>8147.6568156703597</v>
      </c>
      <c r="AW563" s="1">
        <v>0.45858583684499998</v>
      </c>
      <c r="AX563">
        <v>6841.4113197304596</v>
      </c>
      <c r="AY563" s="1">
        <v>0.36575764149500001</v>
      </c>
      <c r="AZ563">
        <v>1432.4181714988999</v>
      </c>
      <c r="BA563">
        <v>7.9397547075000005E-2</v>
      </c>
      <c r="BB563">
        <v>1743.2512474739201</v>
      </c>
      <c r="BC563" s="1">
        <v>9.6258974575000003E-2</v>
      </c>
      <c r="BD563">
        <v>18164.737554373602</v>
      </c>
      <c r="BE563" s="1">
        <v>0.53800607797632705</v>
      </c>
      <c r="BF563">
        <v>0.22779925417855801</v>
      </c>
      <c r="BG563">
        <v>0.17707272791263401</v>
      </c>
      <c r="BH563">
        <v>4.0855946662074698E-2</v>
      </c>
      <c r="BI563">
        <v>1.62659932704067E-2</v>
      </c>
    </row>
    <row r="564" spans="1:61" x14ac:dyDescent="0.35">
      <c r="A564" t="s">
        <v>1803</v>
      </c>
      <c r="B564" t="s">
        <v>1189</v>
      </c>
      <c r="C564">
        <v>69.2</v>
      </c>
      <c r="D564">
        <v>32.580849994728801</v>
      </c>
      <c r="E564">
        <v>1784.4739661000001</v>
      </c>
      <c r="F564">
        <v>1.54968220593094E-2</v>
      </c>
      <c r="G564">
        <v>2.97977847395785E-2</v>
      </c>
      <c r="H564" t="e">
        <v>#N/A</v>
      </c>
      <c r="I564">
        <v>8.7142238353436902E-2</v>
      </c>
      <c r="J564">
        <v>0.805914747193333</v>
      </c>
      <c r="K564">
        <v>6.6188765722572401E-2</v>
      </c>
      <c r="L564">
        <v>0.50276950914154805</v>
      </c>
      <c r="M564">
        <v>2.20366177042777E-2</v>
      </c>
      <c r="N564">
        <v>0.15891780119229401</v>
      </c>
      <c r="O564">
        <v>66062.68855726</v>
      </c>
      <c r="P564" s="1">
        <v>0.17674869891259101</v>
      </c>
      <c r="Q564">
        <v>0.16921941956327299</v>
      </c>
      <c r="R564">
        <v>0.65403188152413605</v>
      </c>
      <c r="S564">
        <v>14.409000000000001</v>
      </c>
      <c r="T564">
        <v>89193.760084674504</v>
      </c>
      <c r="U564" s="1">
        <v>131.65587047677801</v>
      </c>
      <c r="V564">
        <v>257428.71953192199</v>
      </c>
      <c r="W564" s="1">
        <v>0.73774302970728101</v>
      </c>
      <c r="X564">
        <v>0.188540940094297</v>
      </c>
      <c r="Y564">
        <v>7.3716030198422697E-2</v>
      </c>
      <c r="Z564">
        <v>0.26225697029271899</v>
      </c>
      <c r="AA564">
        <v>257.42871953192201</v>
      </c>
      <c r="AB564">
        <v>7681.4876814702902</v>
      </c>
      <c r="AC564" s="1">
        <v>696.99566016229505</v>
      </c>
      <c r="AD564">
        <v>188497.19660133799</v>
      </c>
      <c r="AE564" s="1" t="e">
        <v>#N/A</v>
      </c>
      <c r="AF564">
        <v>40162.625</v>
      </c>
      <c r="AG564" s="1">
        <v>67842.419592518898</v>
      </c>
      <c r="AH564" s="1">
        <v>43.617114033964597</v>
      </c>
      <c r="AI564">
        <v>25.526674075070101</v>
      </c>
      <c r="AJ564">
        <v>32.744634272142498</v>
      </c>
      <c r="AK564">
        <v>1.9</v>
      </c>
      <c r="AL564">
        <v>1.0898688999999999</v>
      </c>
      <c r="AM564">
        <v>1.6788258</v>
      </c>
      <c r="AN564">
        <v>749.64900654471001</v>
      </c>
      <c r="AO564" s="1">
        <v>1.05623552276474</v>
      </c>
      <c r="AP564">
        <v>1764.0991155603599</v>
      </c>
      <c r="AQ564" s="1">
        <v>2877.1756406253098</v>
      </c>
      <c r="AR564" s="1">
        <v>8496.0752257751992</v>
      </c>
      <c r="AS564" s="1">
        <v>1085.79596734133</v>
      </c>
      <c r="AT564">
        <v>468.48266191260802</v>
      </c>
      <c r="AU564">
        <v>14691.628611214799</v>
      </c>
      <c r="AV564" s="1">
        <v>6242.0335700086098</v>
      </c>
      <c r="AW564" s="1">
        <v>0.392713956325</v>
      </c>
      <c r="AX564">
        <v>6662.3957466322399</v>
      </c>
      <c r="AY564" s="1">
        <v>0.41554050425</v>
      </c>
      <c r="AZ564">
        <v>1178.97227350256</v>
      </c>
      <c r="BA564">
        <v>7.4273018430000004E-2</v>
      </c>
      <c r="BB564">
        <v>1906.7381490877499</v>
      </c>
      <c r="BC564" s="1">
        <v>0.117472520995</v>
      </c>
      <c r="BD564">
        <v>15990.139739231199</v>
      </c>
      <c r="BE564" s="1">
        <v>0.56910428930513901</v>
      </c>
      <c r="BF564">
        <v>0.232811811195825</v>
      </c>
      <c r="BG564">
        <v>0.151361544437976</v>
      </c>
      <c r="BH564">
        <v>3.1245957158017701E-2</v>
      </c>
      <c r="BI564">
        <v>1.5476397903042E-2</v>
      </c>
    </row>
    <row r="565" spans="1:61" x14ac:dyDescent="0.35">
      <c r="A565" t="s">
        <v>1804</v>
      </c>
      <c r="B565" t="s">
        <v>1190</v>
      </c>
      <c r="C565">
        <v>118.45</v>
      </c>
      <c r="D565">
        <v>15.537830245347299</v>
      </c>
      <c r="E565">
        <v>1546.1463736000001</v>
      </c>
      <c r="F565">
        <v>5.3638540547305998E-3</v>
      </c>
      <c r="G565">
        <v>1.14061366604492E-2</v>
      </c>
      <c r="H565" t="e">
        <v>#N/A</v>
      </c>
      <c r="I565">
        <v>1.9857824623046399E-2</v>
      </c>
      <c r="J565">
        <v>0.93492800765214401</v>
      </c>
      <c r="K565">
        <v>3.4689609049666698E-2</v>
      </c>
      <c r="L565">
        <v>0.82829348557833105</v>
      </c>
      <c r="M565">
        <v>1.33420719061502E-2</v>
      </c>
      <c r="N565">
        <v>0.19169418241626399</v>
      </c>
      <c r="O565">
        <v>64177.384042088997</v>
      </c>
      <c r="P565" s="1">
        <v>0.201886283304825</v>
      </c>
      <c r="Q565">
        <v>0.161196994357762</v>
      </c>
      <c r="R565">
        <v>0.63691672233741203</v>
      </c>
      <c r="S565">
        <v>14.156000000000001</v>
      </c>
      <c r="T565">
        <v>87307.934269434496</v>
      </c>
      <c r="U565" s="1">
        <v>109.493496492082</v>
      </c>
      <c r="V565">
        <v>206785.09233508</v>
      </c>
      <c r="W565" s="1">
        <v>0.654345742475134</v>
      </c>
      <c r="X565">
        <v>0.143083873118834</v>
      </c>
      <c r="Y565">
        <v>0.20257038440603201</v>
      </c>
      <c r="Z565">
        <v>0.345654257524866</v>
      </c>
      <c r="AA565">
        <v>206.78509233508001</v>
      </c>
      <c r="AB565">
        <v>4496.96866901678</v>
      </c>
      <c r="AC565" s="1">
        <v>410.56180518347099</v>
      </c>
      <c r="AD565">
        <v>150251.24688060099</v>
      </c>
      <c r="AE565" s="1" t="e">
        <v>#N/A</v>
      </c>
      <c r="AF565">
        <v>36569.224999999999</v>
      </c>
      <c r="AG565" s="1">
        <v>56207.055649526403</v>
      </c>
      <c r="AH565" s="1">
        <v>27.264909624555902</v>
      </c>
      <c r="AI565">
        <v>20.4048189575275</v>
      </c>
      <c r="AJ565">
        <v>21.052754857277399</v>
      </c>
      <c r="AK565">
        <v>1.5874999999999999</v>
      </c>
      <c r="AL565">
        <v>1.35766725</v>
      </c>
      <c r="AM565">
        <v>1.4758560000000001</v>
      </c>
      <c r="AN565">
        <v>275.54066910975399</v>
      </c>
      <c r="AO565">
        <v>0.88641023499591898</v>
      </c>
      <c r="AP565">
        <v>1976.80957243442</v>
      </c>
      <c r="AQ565" s="1">
        <v>3779.1285149760902</v>
      </c>
      <c r="AR565" s="1">
        <v>9499.8344456982395</v>
      </c>
      <c r="AS565" s="1">
        <v>859.31795430177999</v>
      </c>
      <c r="AT565">
        <v>478.48628706140403</v>
      </c>
      <c r="AU565">
        <v>16593.576774471901</v>
      </c>
      <c r="AV565" s="1">
        <v>9749.8720953294105</v>
      </c>
      <c r="AW565" s="1">
        <v>0.54402466014999995</v>
      </c>
      <c r="AX565">
        <v>4124.9002308981098</v>
      </c>
      <c r="AY565" s="1">
        <v>0.22955844885000001</v>
      </c>
      <c r="AZ565">
        <v>970.47742836381997</v>
      </c>
      <c r="BA565">
        <v>5.3971383664999997E-2</v>
      </c>
      <c r="BB565">
        <v>3118.0730333531301</v>
      </c>
      <c r="BC565" s="1">
        <v>0.172445507315</v>
      </c>
      <c r="BD565">
        <v>17963.3227879445</v>
      </c>
      <c r="BE565" s="1">
        <v>0.532049079977434</v>
      </c>
      <c r="BF565">
        <v>0.25865685943851002</v>
      </c>
      <c r="BG565">
        <v>0.14568197859823101</v>
      </c>
      <c r="BH565">
        <v>4.4252442967213299E-2</v>
      </c>
      <c r="BI565">
        <v>1.9359639018611801E-2</v>
      </c>
    </row>
    <row r="566" spans="1:61" x14ac:dyDescent="0.35">
      <c r="A566" t="s">
        <v>1805</v>
      </c>
      <c r="B566" t="s">
        <v>1191</v>
      </c>
      <c r="C566">
        <v>61.9</v>
      </c>
      <c r="D566">
        <v>31.471036839246899</v>
      </c>
      <c r="E566">
        <v>1651.3462795999999</v>
      </c>
      <c r="F566">
        <v>1.9070012894695398E-2</v>
      </c>
      <c r="G566">
        <v>1.7757783949683699E-2</v>
      </c>
      <c r="H566" t="e">
        <v>#N/A</v>
      </c>
      <c r="I566">
        <v>4.6946474079251302E-2</v>
      </c>
      <c r="J566">
        <v>0.89676721404547899</v>
      </c>
      <c r="K566">
        <v>2.9076192930515998E-2</v>
      </c>
      <c r="L566">
        <v>0.26056666586021199</v>
      </c>
      <c r="M566">
        <v>3.3197468581335099E-2</v>
      </c>
      <c r="N566">
        <v>0.121239702051969</v>
      </c>
      <c r="O566">
        <v>68208.988329900996</v>
      </c>
      <c r="P566" s="1">
        <v>0.18098325729277501</v>
      </c>
      <c r="Q566">
        <v>0.166028074706219</v>
      </c>
      <c r="R566">
        <v>0.65298866800100597</v>
      </c>
      <c r="S566">
        <v>13.403</v>
      </c>
      <c r="T566">
        <v>92542.213068582001</v>
      </c>
      <c r="U566" s="1">
        <v>133.633291721088</v>
      </c>
      <c r="V566">
        <v>305318.29189184401</v>
      </c>
      <c r="W566" s="1">
        <v>0.821847034472171</v>
      </c>
      <c r="X566">
        <v>0.108036981636142</v>
      </c>
      <c r="Y566">
        <v>7.0115983891687203E-2</v>
      </c>
      <c r="Z566">
        <v>0.178152965527829</v>
      </c>
      <c r="AA566">
        <v>305.31829189184401</v>
      </c>
      <c r="AB566">
        <v>7861.9318798975901</v>
      </c>
      <c r="AC566" s="1">
        <v>811.15806347614296</v>
      </c>
      <c r="AD566">
        <v>232368.700189436</v>
      </c>
      <c r="AE566" s="1" t="e">
        <v>#N/A</v>
      </c>
      <c r="AF566">
        <v>50738.5</v>
      </c>
      <c r="AG566" s="1">
        <v>93190.209126419199</v>
      </c>
      <c r="AH566" s="1">
        <v>44.914807781250801</v>
      </c>
      <c r="AI566">
        <v>24.113642895121401</v>
      </c>
      <c r="AJ566">
        <v>26.5889781779175</v>
      </c>
      <c r="AK566">
        <v>1.7450000000000001</v>
      </c>
      <c r="AL566">
        <v>1.20167395</v>
      </c>
      <c r="AM566">
        <v>1.4573948999999999</v>
      </c>
      <c r="AN566">
        <v>1747.5801582633701</v>
      </c>
      <c r="AO566" s="1">
        <v>0.94905272487672998</v>
      </c>
      <c r="AP566">
        <v>1941.6025791478</v>
      </c>
      <c r="AQ566" s="1">
        <v>2824.4672683922799</v>
      </c>
      <c r="AR566" s="1">
        <v>7949.2146603480996</v>
      </c>
      <c r="AS566" s="1">
        <v>768.406468723903</v>
      </c>
      <c r="AT566">
        <v>427.89775248577598</v>
      </c>
      <c r="AU566">
        <v>13911.588729097901</v>
      </c>
      <c r="AV566" s="1">
        <v>4988.9395071570198</v>
      </c>
      <c r="AW566" s="1">
        <v>0.32167386480999999</v>
      </c>
      <c r="AX566">
        <v>8594.3722256245001</v>
      </c>
      <c r="AY566" s="1">
        <v>0.53019515518500004</v>
      </c>
      <c r="AZ566">
        <v>1493.8335094783999</v>
      </c>
      <c r="BA566">
        <v>9.4048801764999995E-2</v>
      </c>
      <c r="BB566">
        <v>851.84446483059003</v>
      </c>
      <c r="BC566" s="1">
        <v>5.408217823E-2</v>
      </c>
      <c r="BD566">
        <v>15928.989707090501</v>
      </c>
      <c r="BE566" s="1">
        <v>0.55207497306174502</v>
      </c>
      <c r="BF566">
        <v>0.22860909195746201</v>
      </c>
      <c r="BG566">
        <v>0.15927191142136499</v>
      </c>
      <c r="BH566">
        <v>3.9671027025678103E-2</v>
      </c>
      <c r="BI566">
        <v>2.0372996533749198E-2</v>
      </c>
    </row>
    <row r="567" spans="1:61" x14ac:dyDescent="0.35">
      <c r="A567" t="s">
        <v>1806</v>
      </c>
      <c r="B567" t="s">
        <v>1192</v>
      </c>
      <c r="C567">
        <v>115.55</v>
      </c>
      <c r="D567">
        <v>7.29427495492543</v>
      </c>
      <c r="E567">
        <v>804.70750024999995</v>
      </c>
      <c r="F567">
        <v>2.37136802801345E-2</v>
      </c>
      <c r="G567" t="e">
        <v>#N/A</v>
      </c>
      <c r="H567" t="e">
        <v>#N/A</v>
      </c>
      <c r="I567">
        <v>2.9721757698683501E-2</v>
      </c>
      <c r="J567">
        <v>0.93445656862487703</v>
      </c>
      <c r="K567">
        <v>2.8976136786710301E-2</v>
      </c>
      <c r="L567">
        <v>0.418273726663489</v>
      </c>
      <c r="M567">
        <v>1.6871947638235699E-2</v>
      </c>
      <c r="N567">
        <v>0.15730559887120699</v>
      </c>
      <c r="O567">
        <v>63993.753459719002</v>
      </c>
      <c r="P567" s="1">
        <v>0.20502049454848301</v>
      </c>
      <c r="Q567">
        <v>0.167260846704961</v>
      </c>
      <c r="R567">
        <v>0.62771865874655697</v>
      </c>
      <c r="S567">
        <v>8.8505000000000003</v>
      </c>
      <c r="T567">
        <v>79514.125415073504</v>
      </c>
      <c r="U567" s="1">
        <v>94.2448995813332</v>
      </c>
      <c r="V567">
        <v>270267.21586514701</v>
      </c>
      <c r="W567" s="1">
        <v>0.80372879536317299</v>
      </c>
      <c r="X567">
        <v>3.7732120809176602E-2</v>
      </c>
      <c r="Y567">
        <v>0.158539083827651</v>
      </c>
      <c r="Z567">
        <v>0.19627120463682701</v>
      </c>
      <c r="AA567">
        <v>270.26721586514702</v>
      </c>
      <c r="AB567">
        <v>6752.8844905533197</v>
      </c>
      <c r="AC567" s="1">
        <v>580.78418333339096</v>
      </c>
      <c r="AD567">
        <v>204223.56330788799</v>
      </c>
      <c r="AE567" s="1" t="e">
        <v>#N/A</v>
      </c>
      <c r="AF567">
        <v>41689.300000000003</v>
      </c>
      <c r="AG567" s="1">
        <v>65069.7452617253</v>
      </c>
      <c r="AH567" s="1">
        <v>32.850445769045699</v>
      </c>
      <c r="AI567">
        <v>20.795658939402301</v>
      </c>
      <c r="AJ567">
        <v>23.248453446306101</v>
      </c>
      <c r="AK567">
        <v>1.2975000000000001</v>
      </c>
      <c r="AL567">
        <v>0.72996349999999999</v>
      </c>
      <c r="AM567">
        <v>1.0811940499999999</v>
      </c>
      <c r="AN567">
        <v>1712.7058447130901</v>
      </c>
      <c r="AO567" s="1">
        <v>1.3649905879550699</v>
      </c>
      <c r="AP567">
        <v>2288.89508024421</v>
      </c>
      <c r="AQ567" s="1">
        <v>3484.8735417989501</v>
      </c>
      <c r="AR567" s="1">
        <v>9283.2881657846192</v>
      </c>
      <c r="AS567" s="1">
        <v>920.24091277451998</v>
      </c>
      <c r="AT567">
        <v>381.82133484279802</v>
      </c>
      <c r="AU567">
        <v>16359.119035445099</v>
      </c>
      <c r="AV567" s="1">
        <v>8886.7377533884592</v>
      </c>
      <c r="AW567" s="1">
        <v>0.48433812654000002</v>
      </c>
      <c r="AX567">
        <v>6711.4063052842303</v>
      </c>
      <c r="AY567" s="1">
        <v>0.35303726600000002</v>
      </c>
      <c r="AZ567">
        <v>1649.90335998813</v>
      </c>
      <c r="BA567">
        <v>8.8172863734999996E-2</v>
      </c>
      <c r="BB567">
        <v>1386.6164379240299</v>
      </c>
      <c r="BC567" s="1">
        <v>7.4451743725000005E-2</v>
      </c>
      <c r="BD567">
        <v>18634.663856584899</v>
      </c>
      <c r="BE567" s="1">
        <v>0.53929365346205305</v>
      </c>
      <c r="BF567">
        <v>0.23373706976127001</v>
      </c>
      <c r="BG567">
        <v>0.15605551315596899</v>
      </c>
      <c r="BH567">
        <v>4.2893284497039101E-2</v>
      </c>
      <c r="BI567">
        <v>2.8020479123668299E-2</v>
      </c>
    </row>
    <row r="568" spans="1:61" x14ac:dyDescent="0.35">
      <c r="A568" t="s">
        <v>1807</v>
      </c>
      <c r="B568" t="s">
        <v>1193</v>
      </c>
      <c r="C568">
        <v>85.15</v>
      </c>
      <c r="D568">
        <v>8.0037660404721205</v>
      </c>
      <c r="E568">
        <v>589.97988984999995</v>
      </c>
      <c r="F568" t="e">
        <v>#N/A</v>
      </c>
      <c r="G568" t="e">
        <v>#N/A</v>
      </c>
      <c r="H568" t="e">
        <v>#N/A</v>
      </c>
      <c r="I568">
        <v>3.0261715984991101E-2</v>
      </c>
      <c r="J568">
        <v>0.95017454546146696</v>
      </c>
      <c r="K568">
        <v>2.4750720472210001E-2</v>
      </c>
      <c r="L568">
        <v>0.35681084942486302</v>
      </c>
      <c r="M568" t="e">
        <v>#N/A</v>
      </c>
      <c r="N568">
        <v>0.14784933239620199</v>
      </c>
      <c r="O568">
        <v>61942.906377911502</v>
      </c>
      <c r="P568" s="1">
        <v>0.17837064280904699</v>
      </c>
      <c r="Q568">
        <v>0.176727687543521</v>
      </c>
      <c r="R568">
        <v>0.64490166964743201</v>
      </c>
      <c r="S568">
        <v>6.4305000000000003</v>
      </c>
      <c r="T568">
        <v>84896.933812681993</v>
      </c>
      <c r="U568" s="1">
        <v>97.600365006450005</v>
      </c>
      <c r="V568">
        <v>280848.14736868598</v>
      </c>
      <c r="W568" s="1">
        <v>0.81085686671871504</v>
      </c>
      <c r="X568">
        <v>4.5879325708383899E-2</v>
      </c>
      <c r="Y568">
        <v>0.143263807572901</v>
      </c>
      <c r="Z568">
        <v>0.18914313328128499</v>
      </c>
      <c r="AA568">
        <v>280.848147368686</v>
      </c>
      <c r="AB568">
        <v>7195.4702007862998</v>
      </c>
      <c r="AC568" s="1">
        <v>641.98451988092802</v>
      </c>
      <c r="AD568">
        <v>210158.74126125901</v>
      </c>
      <c r="AE568" s="1" t="e">
        <v>#N/A</v>
      </c>
      <c r="AF568">
        <v>43331.7</v>
      </c>
      <c r="AG568" s="1">
        <v>70447.7974717326</v>
      </c>
      <c r="AH568" s="1">
        <v>36.030800757095101</v>
      </c>
      <c r="AI568">
        <v>21.7222373222702</v>
      </c>
      <c r="AJ568">
        <v>24.542011382924901</v>
      </c>
      <c r="AK568">
        <v>1.3274999999999999</v>
      </c>
      <c r="AL568">
        <v>0.53456740000000003</v>
      </c>
      <c r="AM568">
        <v>0.87355695</v>
      </c>
      <c r="AN568">
        <v>1994.0270112154601</v>
      </c>
      <c r="AO568" s="1">
        <v>1.3385949958440699</v>
      </c>
      <c r="AP568">
        <v>2387.6764314952102</v>
      </c>
      <c r="AQ568" s="1">
        <v>3957.4312779073398</v>
      </c>
      <c r="AR568" s="1">
        <v>9285.3938601380196</v>
      </c>
      <c r="AS568" s="1">
        <v>912.07374137947704</v>
      </c>
      <c r="AT568">
        <v>551.70638589064197</v>
      </c>
      <c r="AU568">
        <v>17094.2816968107</v>
      </c>
      <c r="AV568" s="1">
        <v>9025.7150571083203</v>
      </c>
      <c r="AW568" s="1">
        <v>0.468073017235</v>
      </c>
      <c r="AX568">
        <v>7590.49332505042</v>
      </c>
      <c r="AY568" s="1">
        <v>0.38056927137000002</v>
      </c>
      <c r="AZ568">
        <v>1813.1456346467</v>
      </c>
      <c r="BA568">
        <v>9.2275114310000003E-2</v>
      </c>
      <c r="BB568">
        <v>1156.7717140679399</v>
      </c>
      <c r="BC568" s="1">
        <v>5.908259708E-2</v>
      </c>
      <c r="BD568">
        <v>19586.125730873398</v>
      </c>
      <c r="BE568" s="1">
        <v>0.53548447136426802</v>
      </c>
      <c r="BF568">
        <v>0.24279127360840599</v>
      </c>
      <c r="BG568">
        <v>0.15141290297481699</v>
      </c>
      <c r="BH568">
        <v>4.0832496963652903E-2</v>
      </c>
      <c r="BI568">
        <v>2.9478855088856101E-2</v>
      </c>
    </row>
    <row r="569" spans="1:61" x14ac:dyDescent="0.35">
      <c r="A569" t="s">
        <v>1808</v>
      </c>
      <c r="B569" t="s">
        <v>1194</v>
      </c>
      <c r="C569">
        <v>27</v>
      </c>
      <c r="D569">
        <v>73.130270954527106</v>
      </c>
      <c r="E569">
        <v>1186.9149091500001</v>
      </c>
      <c r="F569">
        <v>2.05141932583475E-2</v>
      </c>
      <c r="G569">
        <v>2.3907322844029601E-2</v>
      </c>
      <c r="H569" t="e">
        <v>#N/A</v>
      </c>
      <c r="I569">
        <v>3.5993694279960603E-2</v>
      </c>
      <c r="J569">
        <v>0.88829218603972304</v>
      </c>
      <c r="K569">
        <v>5.0458507933917901E-2</v>
      </c>
      <c r="L569">
        <v>0.51723317205606201</v>
      </c>
      <c r="M569">
        <v>1.4262503164481299E-2</v>
      </c>
      <c r="N569">
        <v>0.156668899517133</v>
      </c>
      <c r="O569">
        <v>63454.296610605503</v>
      </c>
      <c r="P569" s="1">
        <v>0.21809694239865901</v>
      </c>
      <c r="Q569">
        <v>0.16365417849388</v>
      </c>
      <c r="R569">
        <v>0.61824887910746096</v>
      </c>
      <c r="S569">
        <v>11.000500000000001</v>
      </c>
      <c r="T569">
        <v>85369.321094401996</v>
      </c>
      <c r="U569" s="1">
        <v>119.243832605224</v>
      </c>
      <c r="V569">
        <v>244263.362933728</v>
      </c>
      <c r="W569" s="1">
        <v>0.76663605901632603</v>
      </c>
      <c r="X569">
        <v>0.15094744312594999</v>
      </c>
      <c r="Y569">
        <v>8.2416497857724397E-2</v>
      </c>
      <c r="Z569">
        <v>0.233363940983674</v>
      </c>
      <c r="AA569">
        <v>244.26336293372799</v>
      </c>
      <c r="AB569">
        <v>6550.2932716207697</v>
      </c>
      <c r="AC569" s="1">
        <v>702.74395332895403</v>
      </c>
      <c r="AD569">
        <v>183225.97351169601</v>
      </c>
      <c r="AE569" s="1" t="e">
        <v>#N/A</v>
      </c>
      <c r="AF569">
        <v>38875.525000000001</v>
      </c>
      <c r="AG569" s="1">
        <v>63715.4253086959</v>
      </c>
      <c r="AH569" s="1">
        <v>43.178835560847197</v>
      </c>
      <c r="AI569">
        <v>24.359672214780499</v>
      </c>
      <c r="AJ569">
        <v>30.554078968332899</v>
      </c>
      <c r="AK569">
        <v>2.0525000000000002</v>
      </c>
      <c r="AL569">
        <v>1.1633197</v>
      </c>
      <c r="AM569">
        <v>1.7013129499999999</v>
      </c>
      <c r="AN569">
        <v>356.73768574182901</v>
      </c>
      <c r="AO569" s="1">
        <v>0.95221563907153195</v>
      </c>
      <c r="AP569">
        <v>2043.5929678897201</v>
      </c>
      <c r="AQ569" s="1">
        <v>3007.0663767563801</v>
      </c>
      <c r="AR569" s="1">
        <v>8346.5247809706307</v>
      </c>
      <c r="AS569" s="1">
        <v>913.742187855937</v>
      </c>
      <c r="AT569">
        <v>476.21394738099002</v>
      </c>
      <c r="AU569">
        <v>14787.140260853699</v>
      </c>
      <c r="AV569" s="1">
        <v>7630.9524669516704</v>
      </c>
      <c r="AW569" s="1">
        <v>0.46596210754</v>
      </c>
      <c r="AX569">
        <v>5991.2006522973397</v>
      </c>
      <c r="AY569" s="1">
        <v>0.35311793212999998</v>
      </c>
      <c r="AZ569">
        <v>1162.0015767570001</v>
      </c>
      <c r="BA569">
        <v>7.003715697E-2</v>
      </c>
      <c r="BB569">
        <v>1844.2396389998601</v>
      </c>
      <c r="BC569" s="1">
        <v>0.110882803335</v>
      </c>
      <c r="BD569">
        <v>16628.394335005902</v>
      </c>
      <c r="BE569" s="1">
        <v>0.54656979343658896</v>
      </c>
      <c r="BF569">
        <v>0.237026769445874</v>
      </c>
      <c r="BG569">
        <v>0.16256309513435099</v>
      </c>
      <c r="BH569">
        <v>3.3862842668101703E-2</v>
      </c>
      <c r="BI569">
        <v>1.9977499315084499E-2</v>
      </c>
    </row>
    <row r="570" spans="1:61" x14ac:dyDescent="0.35">
      <c r="A570" t="s">
        <v>1809</v>
      </c>
      <c r="B570" t="s">
        <v>1195</v>
      </c>
      <c r="C570">
        <v>60.55</v>
      </c>
      <c r="D570">
        <v>20.129206211451901</v>
      </c>
      <c r="E570">
        <v>1105.7512462</v>
      </c>
      <c r="F570">
        <v>1.05406133096587E-2</v>
      </c>
      <c r="G570">
        <v>1.6067360303053502E-2</v>
      </c>
      <c r="H570" t="e">
        <v>#N/A</v>
      </c>
      <c r="I570">
        <v>4.6484468681410401E-2</v>
      </c>
      <c r="J570">
        <v>0.89858168165770302</v>
      </c>
      <c r="K570">
        <v>3.8944256344966698E-2</v>
      </c>
      <c r="L570">
        <v>0.43524797009764399</v>
      </c>
      <c r="M570">
        <v>1.8394617931928401E-2</v>
      </c>
      <c r="N570">
        <v>0.15175938529837499</v>
      </c>
      <c r="O570">
        <v>64753.281448795497</v>
      </c>
      <c r="P570" s="1">
        <v>0.197329234517192</v>
      </c>
      <c r="Q570">
        <v>0.15060911364711899</v>
      </c>
      <c r="R570">
        <v>0.65206165183568898</v>
      </c>
      <c r="S570">
        <v>10.7415</v>
      </c>
      <c r="T570">
        <v>85697.120564610494</v>
      </c>
      <c r="U570" s="1">
        <v>109.945462308524</v>
      </c>
      <c r="V570">
        <v>291010.960368375</v>
      </c>
      <c r="W570" s="1">
        <v>0.79595285924901005</v>
      </c>
      <c r="X570">
        <v>0.125191188917845</v>
      </c>
      <c r="Y570">
        <v>7.8855951833145005E-2</v>
      </c>
      <c r="Z570">
        <v>0.20404714075099001</v>
      </c>
      <c r="AA570">
        <v>291.01096036837498</v>
      </c>
      <c r="AB570">
        <v>7370.24536339509</v>
      </c>
      <c r="AC570" s="1">
        <v>742.71503011500999</v>
      </c>
      <c r="AD570">
        <v>218496.00690127001</v>
      </c>
      <c r="AE570" s="1" t="e">
        <v>#N/A</v>
      </c>
      <c r="AF570">
        <v>42318.55</v>
      </c>
      <c r="AG570" s="1">
        <v>71455.4681818846</v>
      </c>
      <c r="AH570" s="1">
        <v>45.155333567226201</v>
      </c>
      <c r="AI570">
        <v>23.0170994266016</v>
      </c>
      <c r="AJ570">
        <v>27.770787639908999</v>
      </c>
      <c r="AK570">
        <v>1.66</v>
      </c>
      <c r="AL570">
        <v>1.1241572</v>
      </c>
      <c r="AM570">
        <v>1.4643196999999999</v>
      </c>
      <c r="AN570">
        <v>1337.9868938048701</v>
      </c>
      <c r="AO570" s="1">
        <v>1.1655725265816399</v>
      </c>
      <c r="AP570">
        <v>2023.2437132269499</v>
      </c>
      <c r="AQ570" s="1">
        <v>2903.8302942013102</v>
      </c>
      <c r="AR570" s="1">
        <v>8371.6035022370197</v>
      </c>
      <c r="AS570" s="1">
        <v>888.21662469472699</v>
      </c>
      <c r="AT570">
        <v>439.22110945231799</v>
      </c>
      <c r="AU570">
        <v>14626.115243812301</v>
      </c>
      <c r="AV570" s="1">
        <v>6423.1421826610804</v>
      </c>
      <c r="AW570" s="1">
        <v>0.37506914431499999</v>
      </c>
      <c r="AX570">
        <v>7527.2428297528204</v>
      </c>
      <c r="AY570" s="1">
        <v>0.43294414207499998</v>
      </c>
      <c r="AZ570">
        <v>1676.98088397028</v>
      </c>
      <c r="BA570">
        <v>9.6590598515000001E-2</v>
      </c>
      <c r="BB570">
        <v>1628.8182227951199</v>
      </c>
      <c r="BC570" s="1">
        <v>9.5396115069999995E-2</v>
      </c>
      <c r="BD570">
        <v>17256.184119179299</v>
      </c>
      <c r="BE570" s="1">
        <v>0.546004446967849</v>
      </c>
      <c r="BF570">
        <v>0.23397170247407401</v>
      </c>
      <c r="BG570">
        <v>0.16758380200433001</v>
      </c>
      <c r="BH570">
        <v>3.4063881611059103E-2</v>
      </c>
      <c r="BI570">
        <v>1.8376166942688801E-2</v>
      </c>
    </row>
    <row r="571" spans="1:61" x14ac:dyDescent="0.35">
      <c r="A571" t="s">
        <v>1932</v>
      </c>
      <c r="B571" t="s">
        <v>1196</v>
      </c>
      <c r="C571">
        <v>101.75</v>
      </c>
      <c r="D571">
        <v>14.550683449648901</v>
      </c>
      <c r="E571">
        <v>1225.2208707499999</v>
      </c>
      <c r="F571" t="e">
        <v>#N/A</v>
      </c>
      <c r="G571">
        <v>1.2800718461503199E-2</v>
      </c>
      <c r="H571" t="e">
        <v>#N/A</v>
      </c>
      <c r="I571">
        <v>1.63395374643143E-2</v>
      </c>
      <c r="J571">
        <v>0.94889374384663105</v>
      </c>
      <c r="K571">
        <v>2.9399089659696499E-2</v>
      </c>
      <c r="L571">
        <v>0.91939486093450196</v>
      </c>
      <c r="M571" t="e">
        <v>#N/A</v>
      </c>
      <c r="N571">
        <v>0.194056418969658</v>
      </c>
      <c r="O571">
        <v>64046.5410661555</v>
      </c>
      <c r="P571" s="1">
        <v>0.202067515545134</v>
      </c>
      <c r="Q571">
        <v>0.17228825983527199</v>
      </c>
      <c r="R571">
        <v>0.62564422461959401</v>
      </c>
      <c r="S571">
        <v>13.66</v>
      </c>
      <c r="T571">
        <v>82655.296396774502</v>
      </c>
      <c r="U571" s="1">
        <v>87.435600205402494</v>
      </c>
      <c r="V571">
        <v>182538.69524613599</v>
      </c>
      <c r="W571" s="1">
        <v>0.66796403250274905</v>
      </c>
      <c r="X571">
        <v>9.2846405434805698E-2</v>
      </c>
      <c r="Y571">
        <v>0.23918956206244499</v>
      </c>
      <c r="Z571">
        <v>0.33203596749725101</v>
      </c>
      <c r="AA571">
        <v>182.538695246136</v>
      </c>
      <c r="AB571">
        <v>3908.2522366129201</v>
      </c>
      <c r="AC571" s="1">
        <v>358.59364031798299</v>
      </c>
      <c r="AD571">
        <v>137071.12866770601</v>
      </c>
      <c r="AE571" s="1" t="e">
        <v>#N/A</v>
      </c>
      <c r="AF571">
        <v>36798.699999999997</v>
      </c>
      <c r="AG571" s="1">
        <v>55291.447191932799</v>
      </c>
      <c r="AH571" s="1">
        <v>25.702967344648702</v>
      </c>
      <c r="AI571">
        <v>20.189413469853601</v>
      </c>
      <c r="AJ571">
        <v>20.728414646514999</v>
      </c>
      <c r="AK571">
        <v>1.1599999999999999</v>
      </c>
      <c r="AL571">
        <v>1.0055958</v>
      </c>
      <c r="AM571">
        <v>1.06509575</v>
      </c>
      <c r="AN571">
        <v>1.2296812235568699E-3</v>
      </c>
      <c r="AO571">
        <v>0.77653478089686301</v>
      </c>
      <c r="AP571">
        <v>2132.36976914141</v>
      </c>
      <c r="AQ571" s="1">
        <v>3916.90015116424</v>
      </c>
      <c r="AR571" s="1">
        <v>10306.340123685601</v>
      </c>
      <c r="AS571" s="1">
        <v>845.97956126744305</v>
      </c>
      <c r="AT571">
        <v>535.49950539433098</v>
      </c>
      <c r="AU571">
        <v>17737.089110653102</v>
      </c>
      <c r="AV571" s="1">
        <v>11753.8625177541</v>
      </c>
      <c r="AW571" s="1">
        <v>0.61028467886500004</v>
      </c>
      <c r="AX571">
        <v>3418.0075725852598</v>
      </c>
      <c r="AY571" s="1">
        <v>0.17963087683000001</v>
      </c>
      <c r="AZ571">
        <v>919.05663684430499</v>
      </c>
      <c r="BA571">
        <v>4.6917172275000002E-2</v>
      </c>
      <c r="BB571">
        <v>3154.2278375908099</v>
      </c>
      <c r="BC571" s="1">
        <v>0.16316727201</v>
      </c>
      <c r="BD571">
        <v>19245.154564774501</v>
      </c>
      <c r="BE571" s="1">
        <v>0.53136147551466795</v>
      </c>
      <c r="BF571">
        <v>0.25040066096399799</v>
      </c>
      <c r="BG571">
        <v>0.14657554530411501</v>
      </c>
      <c r="BH571">
        <v>4.2057904555016401E-2</v>
      </c>
      <c r="BI571">
        <v>2.9604413662202698E-2</v>
      </c>
    </row>
    <row r="572" spans="1:61" x14ac:dyDescent="0.35">
      <c r="A572" t="s">
        <v>1810</v>
      </c>
      <c r="B572" t="s">
        <v>1197</v>
      </c>
      <c r="C572">
        <v>26.4</v>
      </c>
      <c r="D572">
        <v>101.091746499672</v>
      </c>
      <c r="E572">
        <v>1209.900848</v>
      </c>
      <c r="F572">
        <v>9.7546118115568996E-3</v>
      </c>
      <c r="G572">
        <v>6.6882443617870199E-2</v>
      </c>
      <c r="H572" t="e">
        <v>#N/A</v>
      </c>
      <c r="I572">
        <v>3.11546019615958E-2</v>
      </c>
      <c r="J572">
        <v>0.82946146169976298</v>
      </c>
      <c r="K572">
        <v>7.8509908120376296E-2</v>
      </c>
      <c r="L572">
        <v>0.91804715401099901</v>
      </c>
      <c r="M572">
        <v>2.1795319365139901E-2</v>
      </c>
      <c r="N572">
        <v>0.19654943513933801</v>
      </c>
      <c r="O572">
        <v>64287.868086326002</v>
      </c>
      <c r="P572" s="1">
        <v>0.20928961689459</v>
      </c>
      <c r="Q572">
        <v>0.17757830431145999</v>
      </c>
      <c r="R572">
        <v>0.61313207879395004</v>
      </c>
      <c r="S572">
        <v>13.2545</v>
      </c>
      <c r="T572">
        <v>86038.506151720998</v>
      </c>
      <c r="U572" s="1">
        <v>90.172489807673102</v>
      </c>
      <c r="V572">
        <v>176004.944938595</v>
      </c>
      <c r="W572" s="1">
        <v>0.63756046120138099</v>
      </c>
      <c r="X572">
        <v>0.21986833144798601</v>
      </c>
      <c r="Y572">
        <v>0.142571207350633</v>
      </c>
      <c r="Z572">
        <v>0.36243953879861901</v>
      </c>
      <c r="AA572">
        <v>176.004944938595</v>
      </c>
      <c r="AB572">
        <v>4650.4638631567204</v>
      </c>
      <c r="AC572" s="1">
        <v>456.27957453223598</v>
      </c>
      <c r="AD572">
        <v>122982.92855820101</v>
      </c>
      <c r="AE572" s="1" t="e">
        <v>#N/A</v>
      </c>
      <c r="AF572">
        <v>34319.125</v>
      </c>
      <c r="AG572" s="1">
        <v>51483.815637861102</v>
      </c>
      <c r="AH572" s="1">
        <v>40.8911143377562</v>
      </c>
      <c r="AI572">
        <v>23.104258685543499</v>
      </c>
      <c r="AJ572">
        <v>28.5662567093338</v>
      </c>
      <c r="AK572">
        <v>1.6665000000000001</v>
      </c>
      <c r="AL572">
        <v>1.0798565499999999</v>
      </c>
      <c r="AM572">
        <v>1.4133260000000001</v>
      </c>
      <c r="AN572">
        <v>267.87122251638499</v>
      </c>
      <c r="AO572" s="1">
        <v>0.87674148448032696</v>
      </c>
      <c r="AP572">
        <v>2466.0368664682701</v>
      </c>
      <c r="AQ572" s="1">
        <v>4194.9051886531097</v>
      </c>
      <c r="AR572" s="1">
        <v>10294.5034895262</v>
      </c>
      <c r="AS572" s="1">
        <v>1089.9900825899599</v>
      </c>
      <c r="AT572">
        <v>594.145877916622</v>
      </c>
      <c r="AU572">
        <v>18639.581505154099</v>
      </c>
      <c r="AV572" s="1">
        <v>10831.792614694899</v>
      </c>
      <c r="AW572" s="1">
        <v>0.55399023493999999</v>
      </c>
      <c r="AX572">
        <v>4265.9189955393704</v>
      </c>
      <c r="AY572" s="1">
        <v>0.21932069793</v>
      </c>
      <c r="AZ572">
        <v>960.076270966685</v>
      </c>
      <c r="BA572">
        <v>4.8388069169999999E-2</v>
      </c>
      <c r="BB572">
        <v>3561.18476198193</v>
      </c>
      <c r="BC572" s="1">
        <v>0.17830099796000001</v>
      </c>
      <c r="BD572">
        <v>19618.9726431829</v>
      </c>
      <c r="BE572" s="1">
        <v>0.52558171913903795</v>
      </c>
      <c r="BF572">
        <v>0.24882578380063</v>
      </c>
      <c r="BG572">
        <v>0.168584084735657</v>
      </c>
      <c r="BH572">
        <v>3.9115603219309097E-2</v>
      </c>
      <c r="BI572">
        <v>1.7892809105365799E-2</v>
      </c>
    </row>
    <row r="573" spans="1:61" x14ac:dyDescent="0.35">
      <c r="A573" t="s">
        <v>1811</v>
      </c>
      <c r="B573" t="s">
        <v>1198</v>
      </c>
      <c r="C573">
        <v>131.6</v>
      </c>
      <c r="D573">
        <v>13.713400839287999</v>
      </c>
      <c r="E573">
        <v>1578.3811752500001</v>
      </c>
      <c r="F573">
        <v>6.8066642765700399E-3</v>
      </c>
      <c r="G573">
        <v>8.7468336429673606E-3</v>
      </c>
      <c r="H573" t="e">
        <v>#N/A</v>
      </c>
      <c r="I573">
        <v>1.9961945741546899E-2</v>
      </c>
      <c r="J573">
        <v>0.94286758760135403</v>
      </c>
      <c r="K573">
        <v>2.68706819761559E-2</v>
      </c>
      <c r="L573">
        <v>0.466623955158526</v>
      </c>
      <c r="M573">
        <v>8.8770784056660199E-3</v>
      </c>
      <c r="N573">
        <v>0.16404519976187701</v>
      </c>
      <c r="O573">
        <v>64617.212913478499</v>
      </c>
      <c r="P573" s="1">
        <v>0.17655094311935299</v>
      </c>
      <c r="Q573">
        <v>0.154890133617787</v>
      </c>
      <c r="R573">
        <v>0.66855892326286004</v>
      </c>
      <c r="S573">
        <v>15.2035</v>
      </c>
      <c r="T573">
        <v>84050.784427729493</v>
      </c>
      <c r="U573" s="1">
        <v>113.111842810314</v>
      </c>
      <c r="V573">
        <v>255637.166765984</v>
      </c>
      <c r="W573" s="1">
        <v>0.76931887515056996</v>
      </c>
      <c r="X573">
        <v>9.0224559808975605E-2</v>
      </c>
      <c r="Y573">
        <v>0.14045656504045401</v>
      </c>
      <c r="Z573">
        <v>0.23068112484943001</v>
      </c>
      <c r="AA573">
        <v>255.63716676598401</v>
      </c>
      <c r="AB573">
        <v>6395.1777805003303</v>
      </c>
      <c r="AC573" s="1">
        <v>583.73379501864497</v>
      </c>
      <c r="AD573">
        <v>199738.386330109</v>
      </c>
      <c r="AE573" s="1" t="e">
        <v>#N/A</v>
      </c>
      <c r="AF573">
        <v>40705.474999999999</v>
      </c>
      <c r="AG573" s="1">
        <v>66705.213121391294</v>
      </c>
      <c r="AH573" s="1">
        <v>34.125412309270999</v>
      </c>
      <c r="AI573">
        <v>21.621921902220802</v>
      </c>
      <c r="AJ573">
        <v>23.1313828394821</v>
      </c>
      <c r="AK573">
        <v>1.6850000000000001</v>
      </c>
      <c r="AL573">
        <v>0.87052704999999997</v>
      </c>
      <c r="AM573">
        <v>1.2539473999999999</v>
      </c>
      <c r="AN573">
        <v>949.04080563162699</v>
      </c>
      <c r="AO573" s="1">
        <v>1.06846678745443</v>
      </c>
      <c r="AP573">
        <v>1811.7305857161</v>
      </c>
      <c r="AQ573" s="1">
        <v>3017.6691130008999</v>
      </c>
      <c r="AR573" s="1">
        <v>8270.1252255872096</v>
      </c>
      <c r="AS573" s="1">
        <v>905.83489539346897</v>
      </c>
      <c r="AT573">
        <v>384.01795394189202</v>
      </c>
      <c r="AU573">
        <v>14389.3777736396</v>
      </c>
      <c r="AV573" s="1">
        <v>7517.9453638207497</v>
      </c>
      <c r="AW573" s="1">
        <v>0.46353267795999997</v>
      </c>
      <c r="AX573">
        <v>5950.42728059005</v>
      </c>
      <c r="AY573" s="1">
        <v>0.36174640271000003</v>
      </c>
      <c r="AZ573">
        <v>1049.05371735617</v>
      </c>
      <c r="BA573">
        <v>6.4418786524999994E-2</v>
      </c>
      <c r="BB573">
        <v>1831.1184033990501</v>
      </c>
      <c r="BC573" s="1">
        <v>0.11030213280499999</v>
      </c>
      <c r="BD573">
        <v>16348.544765166</v>
      </c>
      <c r="BE573" s="1">
        <v>0.54660960896376298</v>
      </c>
      <c r="BF573">
        <v>0.25168507790676098</v>
      </c>
      <c r="BG573">
        <v>0.141557629619216</v>
      </c>
      <c r="BH573">
        <v>4.0505754028106598E-2</v>
      </c>
      <c r="BI573">
        <v>1.96419294821535E-2</v>
      </c>
    </row>
    <row r="574" spans="1:61" x14ac:dyDescent="0.35">
      <c r="A574" t="s">
        <v>1812</v>
      </c>
      <c r="B574" t="s">
        <v>1199</v>
      </c>
      <c r="C574">
        <v>18.899999999999999</v>
      </c>
      <c r="D574">
        <v>261.59048426070501</v>
      </c>
      <c r="E574">
        <v>4060.8283529999999</v>
      </c>
      <c r="F574">
        <v>3.1874692852665698E-2</v>
      </c>
      <c r="G574">
        <v>0.21814657033612</v>
      </c>
      <c r="H574">
        <v>2.7240007441603599E-3</v>
      </c>
      <c r="I574">
        <v>0.10399329382707</v>
      </c>
      <c r="J574">
        <v>0.54550462442375902</v>
      </c>
      <c r="K574">
        <v>0.100322177136866</v>
      </c>
      <c r="L574">
        <v>0.682796587527293</v>
      </c>
      <c r="M574">
        <v>5.5681308316306098E-2</v>
      </c>
      <c r="N574">
        <v>0.17584723357801499</v>
      </c>
      <c r="O574">
        <v>72552.251931139996</v>
      </c>
      <c r="P574" s="1">
        <v>0.21466959292756699</v>
      </c>
      <c r="Q574">
        <v>0.18662503502231301</v>
      </c>
      <c r="R574">
        <v>0.59870537205011998</v>
      </c>
      <c r="S574">
        <v>31.712</v>
      </c>
      <c r="T574">
        <v>100720.16691948799</v>
      </c>
      <c r="U574" s="1">
        <v>132.42725882518499</v>
      </c>
      <c r="V574">
        <v>226184.88344293999</v>
      </c>
      <c r="W574" s="1">
        <v>0.71373175594454097</v>
      </c>
      <c r="X574">
        <v>0.236396654668171</v>
      </c>
      <c r="Y574">
        <v>4.9871589387288001E-2</v>
      </c>
      <c r="Z574">
        <v>0.28626824405545898</v>
      </c>
      <c r="AA574">
        <v>226.18488344293999</v>
      </c>
      <c r="AB574">
        <v>7678.3104752086201</v>
      </c>
      <c r="AC574" s="1">
        <v>710.20933150650001</v>
      </c>
      <c r="AD574">
        <v>152447.60636297599</v>
      </c>
      <c r="AE574" s="1" t="e">
        <v>#N/A</v>
      </c>
      <c r="AF574">
        <v>38499.300000000003</v>
      </c>
      <c r="AG574" s="1">
        <v>57203.279168126697</v>
      </c>
      <c r="AH574" s="1">
        <v>62.413609588856097</v>
      </c>
      <c r="AI574">
        <v>29.895136993280399</v>
      </c>
      <c r="AJ574">
        <v>39.0915747686998</v>
      </c>
      <c r="AK574">
        <v>1.335</v>
      </c>
      <c r="AL574">
        <v>0.83380759999999998</v>
      </c>
      <c r="AM574">
        <v>1.0641007499999999</v>
      </c>
      <c r="AN574">
        <v>237.556769709164</v>
      </c>
      <c r="AO574" s="1">
        <v>1.0808785506709599</v>
      </c>
      <c r="AP574">
        <v>2117.4508332431301</v>
      </c>
      <c r="AQ574" s="1">
        <v>2996.39917871435</v>
      </c>
      <c r="AR574" s="1">
        <v>9242.0819683763293</v>
      </c>
      <c r="AS574" s="1">
        <v>1129.9001248054701</v>
      </c>
      <c r="AT574">
        <v>495.431566291921</v>
      </c>
      <c r="AU574">
        <v>15981.263671431199</v>
      </c>
      <c r="AV574" s="1">
        <v>7060.4783162878803</v>
      </c>
      <c r="AW574" s="1">
        <v>0.41495507683999999</v>
      </c>
      <c r="AX574">
        <v>6948.6357400655597</v>
      </c>
      <c r="AY574" s="1">
        <v>0.38471353279499998</v>
      </c>
      <c r="AZ574">
        <v>1168.44115407104</v>
      </c>
      <c r="BA574">
        <v>6.6621231480000001E-2</v>
      </c>
      <c r="BB574">
        <v>2380.8606939677202</v>
      </c>
      <c r="BC574" s="1">
        <v>0.13371015889000001</v>
      </c>
      <c r="BD574">
        <v>17558.415904392201</v>
      </c>
      <c r="BE574" s="1">
        <v>0.56707143242105496</v>
      </c>
      <c r="BF574">
        <v>0.22452057217140001</v>
      </c>
      <c r="BG574">
        <v>0.16106462476327599</v>
      </c>
      <c r="BH574">
        <v>3.1354109124692199E-2</v>
      </c>
      <c r="BI574">
        <v>1.5989261519576799E-2</v>
      </c>
    </row>
    <row r="575" spans="1:61" x14ac:dyDescent="0.35">
      <c r="A575" t="s">
        <v>1813</v>
      </c>
      <c r="B575" t="s">
        <v>1200</v>
      </c>
      <c r="C575">
        <v>29.8</v>
      </c>
      <c r="D575">
        <v>192.81222489586901</v>
      </c>
      <c r="E575">
        <v>5211.3233136500003</v>
      </c>
      <c r="F575">
        <v>2.1108439156537401E-2</v>
      </c>
      <c r="G575">
        <v>6.9509478232545802E-2</v>
      </c>
      <c r="H575">
        <v>2.2580750994267199E-3</v>
      </c>
      <c r="I575">
        <v>7.0003993950672597E-2</v>
      </c>
      <c r="J575">
        <v>0.767678417445393</v>
      </c>
      <c r="K575">
        <v>7.0264891303462099E-2</v>
      </c>
      <c r="L575">
        <v>0.44663793593703599</v>
      </c>
      <c r="M575">
        <v>2.56364951026503E-2</v>
      </c>
      <c r="N575">
        <v>0.16327516897073099</v>
      </c>
      <c r="O575">
        <v>77096.437229935007</v>
      </c>
      <c r="P575" s="1">
        <v>0.172605288795975</v>
      </c>
      <c r="Q575">
        <v>0.16593021394763199</v>
      </c>
      <c r="R575">
        <v>0.661464497256393</v>
      </c>
      <c r="S575">
        <v>37.473500000000001</v>
      </c>
      <c r="T575">
        <v>103715.300961516</v>
      </c>
      <c r="U575" s="1">
        <v>143.78243640500099</v>
      </c>
      <c r="V575">
        <v>269538.334797577</v>
      </c>
      <c r="W575" s="1">
        <v>0.77100561626517405</v>
      </c>
      <c r="X575">
        <v>0.183032779290563</v>
      </c>
      <c r="Y575">
        <v>4.5961604444262998E-2</v>
      </c>
      <c r="Z575">
        <v>0.228994383734826</v>
      </c>
      <c r="AA575">
        <v>269.53833479757702</v>
      </c>
      <c r="AB575">
        <v>9598.7549415854792</v>
      </c>
      <c r="AC575" s="1">
        <v>973.48708322166397</v>
      </c>
      <c r="AD575">
        <v>208972.39676103799</v>
      </c>
      <c r="AE575" s="1" t="e">
        <v>#N/A</v>
      </c>
      <c r="AF575">
        <v>44656.824999999997</v>
      </c>
      <c r="AG575" s="1">
        <v>73173.4595813161</v>
      </c>
      <c r="AH575" s="1">
        <v>65.058408531320495</v>
      </c>
      <c r="AI575">
        <v>31.728315473216501</v>
      </c>
      <c r="AJ575">
        <v>40.336402653907903</v>
      </c>
      <c r="AK575">
        <v>2.2875000000000001</v>
      </c>
      <c r="AL575">
        <v>1.6023968500000001</v>
      </c>
      <c r="AM575">
        <v>1.96424065</v>
      </c>
      <c r="AN575">
        <v>317.664951976628</v>
      </c>
      <c r="AO575" s="1">
        <v>0.97336463717049804</v>
      </c>
      <c r="AP575">
        <v>1854.78069936561</v>
      </c>
      <c r="AQ575" s="1">
        <v>2670.7591832972598</v>
      </c>
      <c r="AR575" s="1">
        <v>9210.3152789821706</v>
      </c>
      <c r="AS575" s="1">
        <v>1203.2329018333</v>
      </c>
      <c r="AT575" s="1">
        <v>471.23316329585498</v>
      </c>
      <c r="AU575">
        <v>15410.3212267742</v>
      </c>
      <c r="AV575" s="1">
        <v>4948.5338049183702</v>
      </c>
      <c r="AW575" s="1">
        <v>0.31206294276500002</v>
      </c>
      <c r="AX575">
        <v>8569.9981518172899</v>
      </c>
      <c r="AY575" s="1">
        <v>0.517904031815</v>
      </c>
      <c r="AZ575">
        <v>1319.6967236068999</v>
      </c>
      <c r="BA575">
        <v>8.3765218485000001E-2</v>
      </c>
      <c r="BB575">
        <v>1404.9820866100099</v>
      </c>
      <c r="BC575" s="1">
        <v>8.6267806934999997E-2</v>
      </c>
      <c r="BD575">
        <v>16243.210766952599</v>
      </c>
      <c r="BE575" s="1">
        <v>0.59546030663387595</v>
      </c>
      <c r="BF575">
        <v>0.246081821361468</v>
      </c>
      <c r="BG575">
        <v>0.110585525226086</v>
      </c>
      <c r="BH575">
        <v>3.0683759103167101E-2</v>
      </c>
      <c r="BI575">
        <v>1.7188587675403499E-2</v>
      </c>
    </row>
    <row r="576" spans="1:61" x14ac:dyDescent="0.35">
      <c r="A576" t="s">
        <v>1814</v>
      </c>
      <c r="B576" t="s">
        <v>1201</v>
      </c>
      <c r="C576">
        <v>64.349999999999994</v>
      </c>
      <c r="D576">
        <v>37.161180308179702</v>
      </c>
      <c r="E576">
        <v>2011.76086575</v>
      </c>
      <c r="F576">
        <v>1.5662332547453198E-2</v>
      </c>
      <c r="G576">
        <v>1.6601701627612701E-2</v>
      </c>
      <c r="H576">
        <v>2.7507736462314501E-3</v>
      </c>
      <c r="I576">
        <v>4.4903927104970098E-2</v>
      </c>
      <c r="J576">
        <v>0.89612138416331499</v>
      </c>
      <c r="K576">
        <v>3.15784550377049E-2</v>
      </c>
      <c r="L576">
        <v>0.227263823036601</v>
      </c>
      <c r="M576">
        <v>2.7649269297716699E-2</v>
      </c>
      <c r="N576">
        <v>0.11723462466410101</v>
      </c>
      <c r="O576">
        <v>69434.595873872502</v>
      </c>
      <c r="P576" s="1">
        <v>0.174984959171326</v>
      </c>
      <c r="Q576">
        <v>0.167625580232896</v>
      </c>
      <c r="R576">
        <v>0.65738946059577796</v>
      </c>
      <c r="S576">
        <v>15.101000000000001</v>
      </c>
      <c r="T576">
        <v>93783.5329118925</v>
      </c>
      <c r="U576" s="1">
        <v>141.11095064467301</v>
      </c>
      <c r="V576">
        <v>312628.35308999702</v>
      </c>
      <c r="W576" s="1">
        <v>0.82587403024767503</v>
      </c>
      <c r="X576">
        <v>0.111293164211235</v>
      </c>
      <c r="Y576">
        <v>6.2832805541090497E-2</v>
      </c>
      <c r="Z576">
        <v>0.174125969752325</v>
      </c>
      <c r="AA576">
        <v>312.62835308999701</v>
      </c>
      <c r="AB576">
        <v>8096.9987490035801</v>
      </c>
      <c r="AC576" s="1">
        <v>859.28150617931703</v>
      </c>
      <c r="AD576">
        <v>235812.870214177</v>
      </c>
      <c r="AE576" s="1" t="e">
        <v>#N/A</v>
      </c>
      <c r="AF576">
        <v>52545.95</v>
      </c>
      <c r="AG576" s="1">
        <v>102095.927974687</v>
      </c>
      <c r="AH576" s="1">
        <v>44.406005396714797</v>
      </c>
      <c r="AI576">
        <v>24.371627880913199</v>
      </c>
      <c r="AJ576">
        <v>26.589931109727399</v>
      </c>
      <c r="AK576">
        <v>1.8140000000000001</v>
      </c>
      <c r="AL576">
        <v>1.2891213500000001</v>
      </c>
      <c r="AM576">
        <v>1.5415413499999999</v>
      </c>
      <c r="AN576">
        <v>1703.73113371046</v>
      </c>
      <c r="AO576" s="1">
        <v>0.90210292805856396</v>
      </c>
      <c r="AP576">
        <v>1776.2959583439499</v>
      </c>
      <c r="AQ576" s="1">
        <v>2740.5444945734098</v>
      </c>
      <c r="AR576" s="1">
        <v>8022.5117322155402</v>
      </c>
      <c r="AS576" s="1">
        <v>801.23387027693605</v>
      </c>
      <c r="AT576">
        <v>422.02874898081302</v>
      </c>
      <c r="AU576">
        <v>13762.6148043907</v>
      </c>
      <c r="AV576" s="1">
        <v>4424.89955495294</v>
      </c>
      <c r="AW576" s="1">
        <v>0.29692122983500002</v>
      </c>
      <c r="AX576">
        <v>8615.3014089968801</v>
      </c>
      <c r="AY576" s="1">
        <v>0.55487316653999996</v>
      </c>
      <c r="AZ576">
        <v>1462.2580621386701</v>
      </c>
      <c r="BA576">
        <v>9.5116454705000006E-2</v>
      </c>
      <c r="BB576">
        <v>805.28982867214495</v>
      </c>
      <c r="BC576" s="1">
        <v>5.3089148915000002E-2</v>
      </c>
      <c r="BD576">
        <v>15307.748854760601</v>
      </c>
      <c r="BE576" s="1">
        <v>0.56282584811757097</v>
      </c>
      <c r="BF576">
        <v>0.23072047504558699</v>
      </c>
      <c r="BG576">
        <v>0.14865797559729099</v>
      </c>
      <c r="BH576">
        <v>3.8440464934049998E-2</v>
      </c>
      <c r="BI576">
        <v>1.9355236305501199E-2</v>
      </c>
    </row>
    <row r="577" spans="1:61" x14ac:dyDescent="0.35">
      <c r="A577" t="s">
        <v>1815</v>
      </c>
      <c r="B577" t="s">
        <v>1202</v>
      </c>
      <c r="C577">
        <v>169.65</v>
      </c>
      <c r="D577">
        <v>11.2351077601021</v>
      </c>
      <c r="E577">
        <v>1580.61314705</v>
      </c>
      <c r="F577">
        <v>6.8066642765700399E-3</v>
      </c>
      <c r="G577">
        <v>1.14291019557298E-2</v>
      </c>
      <c r="H577" t="e">
        <v>#N/A</v>
      </c>
      <c r="I577">
        <v>1.9862692759344401E-2</v>
      </c>
      <c r="J577">
        <v>0.94004435227729199</v>
      </c>
      <c r="K577">
        <v>3.0090123118869699E-2</v>
      </c>
      <c r="L577">
        <v>0.54294184735912898</v>
      </c>
      <c r="M577">
        <v>8.8939438924230604E-3</v>
      </c>
      <c r="N577">
        <v>0.16632374096396199</v>
      </c>
      <c r="O577">
        <v>63950.522450823999</v>
      </c>
      <c r="P577" s="1">
        <v>0.18429099428058399</v>
      </c>
      <c r="Q577">
        <v>0.149439540441134</v>
      </c>
      <c r="R577">
        <v>0.66626946527828101</v>
      </c>
      <c r="S577">
        <v>14.4945</v>
      </c>
      <c r="T577">
        <v>85163.091328476497</v>
      </c>
      <c r="U577" s="1">
        <v>116.53831720998301</v>
      </c>
      <c r="V577">
        <v>280308.910415538</v>
      </c>
      <c r="W577" s="1">
        <v>0.70035495327877495</v>
      </c>
      <c r="X577">
        <v>0.11517577959945501</v>
      </c>
      <c r="Y577">
        <v>0.18446926712177</v>
      </c>
      <c r="Z577">
        <v>0.29964504672122499</v>
      </c>
      <c r="AA577">
        <v>280.30891041553798</v>
      </c>
      <c r="AB577">
        <v>7558.1803952200698</v>
      </c>
      <c r="AC577" s="1">
        <v>539.916403762664</v>
      </c>
      <c r="AD577">
        <v>213856.51035727799</v>
      </c>
      <c r="AE577" s="1" t="e">
        <v>#N/A</v>
      </c>
      <c r="AF577">
        <v>39871.599999999999</v>
      </c>
      <c r="AG577" s="1">
        <v>64200.135054719998</v>
      </c>
      <c r="AH577" s="1">
        <v>32.4613725340391</v>
      </c>
      <c r="AI577">
        <v>21.489824107172598</v>
      </c>
      <c r="AJ577">
        <v>23.805077312074701</v>
      </c>
      <c r="AK577">
        <v>1.2250000000000001</v>
      </c>
      <c r="AL577">
        <v>0.7309021</v>
      </c>
      <c r="AM577">
        <v>1.0341092000000001</v>
      </c>
      <c r="AN577">
        <v>272.95809586244201</v>
      </c>
      <c r="AO577" s="1">
        <v>0.87801754262662102</v>
      </c>
      <c r="AP577">
        <v>1894.30422436503</v>
      </c>
      <c r="AQ577" s="1">
        <v>3332.3655680721599</v>
      </c>
      <c r="AR577" s="1">
        <v>8586.8325890794204</v>
      </c>
      <c r="AS577" s="1">
        <v>902.05581676824397</v>
      </c>
      <c r="AT577">
        <v>400.229738952481</v>
      </c>
      <c r="AU577">
        <v>15115.787937237301</v>
      </c>
      <c r="AV577" s="1">
        <v>7861.8091421590798</v>
      </c>
      <c r="AW577" s="1">
        <v>0.467994068905</v>
      </c>
      <c r="AX577">
        <v>6059.4226531151398</v>
      </c>
      <c r="AY577" s="1">
        <v>0.33697294656999999</v>
      </c>
      <c r="AZ577">
        <v>1153.84571352329</v>
      </c>
      <c r="BA577">
        <v>6.6569426124999997E-2</v>
      </c>
      <c r="BB577">
        <v>2245.7050191595499</v>
      </c>
      <c r="BC577" s="1">
        <v>0.12846355839500001</v>
      </c>
      <c r="BD577">
        <v>17320.782527956999</v>
      </c>
      <c r="BE577" s="1">
        <v>0.53485158269398303</v>
      </c>
      <c r="BF577">
        <v>0.25710223390708398</v>
      </c>
      <c r="BG577">
        <v>0.14057324664767001</v>
      </c>
      <c r="BH577">
        <v>4.8088906276601603E-2</v>
      </c>
      <c r="BI577">
        <v>1.93840304746613E-2</v>
      </c>
    </row>
    <row r="578" spans="1:61" x14ac:dyDescent="0.35">
      <c r="A578" t="s">
        <v>1816</v>
      </c>
      <c r="B578" t="s">
        <v>1203</v>
      </c>
      <c r="C578">
        <v>95.05</v>
      </c>
      <c r="D578">
        <v>11.6723697675269</v>
      </c>
      <c r="E578">
        <v>1015.38134215</v>
      </c>
      <c r="F578">
        <v>2.37136802801345E-2</v>
      </c>
      <c r="G578">
        <v>1.24843386906003E-2</v>
      </c>
      <c r="H578" t="e">
        <v>#N/A</v>
      </c>
      <c r="I578">
        <v>2.8780748651470799E-2</v>
      </c>
      <c r="J578">
        <v>0.93175656580808996</v>
      </c>
      <c r="K578">
        <v>3.1468904055644301E-2</v>
      </c>
      <c r="L578">
        <v>0.35534904401954098</v>
      </c>
      <c r="M578">
        <v>1.4155728087999701E-2</v>
      </c>
      <c r="N578">
        <v>0.15046654762000999</v>
      </c>
      <c r="O578">
        <v>64490.938577162</v>
      </c>
      <c r="P578" s="1">
        <v>0.23715701551962501</v>
      </c>
      <c r="Q578">
        <v>0.18600378365599901</v>
      </c>
      <c r="R578">
        <v>0.57683920082437501</v>
      </c>
      <c r="S578">
        <v>10.2035</v>
      </c>
      <c r="T578">
        <v>80954.501048681006</v>
      </c>
      <c r="U578" s="1">
        <v>108.62054883301001</v>
      </c>
      <c r="V578">
        <v>261359.785601868</v>
      </c>
      <c r="W578" s="1">
        <v>0.81030831340004394</v>
      </c>
      <c r="X578">
        <v>6.7434260558646E-2</v>
      </c>
      <c r="Y578">
        <v>0.12225742604131</v>
      </c>
      <c r="Z578">
        <v>0.189691686599956</v>
      </c>
      <c r="AA578">
        <v>261.359785601868</v>
      </c>
      <c r="AB578">
        <v>6290.2414837740098</v>
      </c>
      <c r="AC578" s="1">
        <v>575.83244624798101</v>
      </c>
      <c r="AD578">
        <v>206139.06746971299</v>
      </c>
      <c r="AE578" s="1" t="e">
        <v>#N/A</v>
      </c>
      <c r="AF578">
        <v>44743.25</v>
      </c>
      <c r="AG578" s="1">
        <v>72335.469254965807</v>
      </c>
      <c r="AH578" s="1">
        <v>33.072623946639901</v>
      </c>
      <c r="AI578">
        <v>21.269768947014899</v>
      </c>
      <c r="AJ578">
        <v>23.3535296009454</v>
      </c>
      <c r="AK578">
        <v>1.7370000000000001</v>
      </c>
      <c r="AL578">
        <v>0.88224570000000002</v>
      </c>
      <c r="AM578">
        <v>1.3419252500000001</v>
      </c>
      <c r="AN578">
        <v>1799.81959693308</v>
      </c>
      <c r="AO578" s="1">
        <v>1.2285581374579599</v>
      </c>
      <c r="AP578">
        <v>2104.1923345776299</v>
      </c>
      <c r="AQ578" s="1">
        <v>3147.2081515291902</v>
      </c>
      <c r="AR578" s="1">
        <v>8508.1932768943807</v>
      </c>
      <c r="AS578" s="1">
        <v>949.28343364224304</v>
      </c>
      <c r="AT578">
        <v>413.57429449783598</v>
      </c>
      <c r="AU578">
        <v>15122.451491141301</v>
      </c>
      <c r="AV578" s="1">
        <v>7570.7294496379</v>
      </c>
      <c r="AW578" s="1">
        <v>0.44341062757499999</v>
      </c>
      <c r="AX578">
        <v>7106.9777314361299</v>
      </c>
      <c r="AY578" s="1">
        <v>0.40157830580499998</v>
      </c>
      <c r="AZ578">
        <v>1491.8166612928401</v>
      </c>
      <c r="BA578" s="1">
        <v>8.6824430935000002E-2</v>
      </c>
      <c r="BB578">
        <v>1160.4807373707699</v>
      </c>
      <c r="BC578" s="1">
        <v>6.8186635684999997E-2</v>
      </c>
      <c r="BD578">
        <v>17330.004579737601</v>
      </c>
      <c r="BE578" s="1">
        <v>0.54949534858690396</v>
      </c>
      <c r="BF578">
        <v>0.23125402737241499</v>
      </c>
      <c r="BG578">
        <v>0.152331199362991</v>
      </c>
      <c r="BH578">
        <v>4.3842265891777102E-2</v>
      </c>
      <c r="BI578">
        <v>2.3077158785912599E-2</v>
      </c>
    </row>
    <row r="579" spans="1:61" x14ac:dyDescent="0.35">
      <c r="A579" t="s">
        <v>1817</v>
      </c>
      <c r="B579" t="s">
        <v>1204</v>
      </c>
      <c r="C579">
        <v>82.05</v>
      </c>
      <c r="D579">
        <v>23.389431835712699</v>
      </c>
      <c r="E579">
        <v>1625.2480267999999</v>
      </c>
      <c r="F579">
        <v>1.6469050621492402E-2</v>
      </c>
      <c r="G579">
        <v>1.6215695000088799E-2</v>
      </c>
      <c r="H579" t="e">
        <v>#N/A</v>
      </c>
      <c r="I579">
        <v>5.1284464230223897E-2</v>
      </c>
      <c r="J579">
        <v>0.87418082118286899</v>
      </c>
      <c r="K579">
        <v>5.0391356952839299E-2</v>
      </c>
      <c r="L579">
        <v>0.49053687479338798</v>
      </c>
      <c r="M579">
        <v>1.47457077787598E-2</v>
      </c>
      <c r="N579">
        <v>0.163692194219132</v>
      </c>
      <c r="O579">
        <v>65536.521440877506</v>
      </c>
      <c r="P579" s="1">
        <v>0.198975413719087</v>
      </c>
      <c r="Q579">
        <v>0.15940915893235599</v>
      </c>
      <c r="R579">
        <v>0.64161542734855703</v>
      </c>
      <c r="S579">
        <v>14.1435</v>
      </c>
      <c r="T579">
        <v>89759.519785269498</v>
      </c>
      <c r="U579" s="1">
        <v>125.114335766032</v>
      </c>
      <c r="V579">
        <v>270336.069243101</v>
      </c>
      <c r="W579" s="1">
        <v>0.77365284766693998</v>
      </c>
      <c r="X579">
        <v>0.14001071370301399</v>
      </c>
      <c r="Y579">
        <v>8.6336438630046197E-2</v>
      </c>
      <c r="Z579">
        <v>0.22634715233305999</v>
      </c>
      <c r="AA579">
        <v>270.33606924310101</v>
      </c>
      <c r="AB579">
        <v>7530.5596515936904</v>
      </c>
      <c r="AC579" s="1">
        <v>721.76896964065702</v>
      </c>
      <c r="AD579">
        <v>196439.975195215</v>
      </c>
      <c r="AE579" s="1" t="e">
        <v>#N/A</v>
      </c>
      <c r="AF579">
        <v>40723.199999999997</v>
      </c>
      <c r="AG579" s="1">
        <v>68589.447233325205</v>
      </c>
      <c r="AH579" s="1">
        <v>40.303303804054401</v>
      </c>
      <c r="AI579">
        <v>23.637988629513</v>
      </c>
      <c r="AJ579">
        <v>28.628630028799201</v>
      </c>
      <c r="AK579">
        <v>1.55</v>
      </c>
      <c r="AL579">
        <v>1.02944825</v>
      </c>
      <c r="AM579">
        <v>1.3602414</v>
      </c>
      <c r="AN579">
        <v>1361.2416291125501</v>
      </c>
      <c r="AO579" s="1">
        <v>1.1939301040657999</v>
      </c>
      <c r="AP579">
        <v>1861.7760224186</v>
      </c>
      <c r="AQ579" s="1">
        <v>2910.8923762679701</v>
      </c>
      <c r="AR579" s="1">
        <v>8196.0884629064203</v>
      </c>
      <c r="AS579" s="1">
        <v>1100.3555035148399</v>
      </c>
      <c r="AT579">
        <v>568.37768455153196</v>
      </c>
      <c r="AU579">
        <v>14637.4900496594</v>
      </c>
      <c r="AV579" s="1">
        <v>6305.3105009717401</v>
      </c>
      <c r="AW579" s="1">
        <v>0.38957281184499998</v>
      </c>
      <c r="AX579">
        <v>6945.5134929565602</v>
      </c>
      <c r="AY579" s="1">
        <v>0.42346708899500002</v>
      </c>
      <c r="AZ579">
        <v>1251.1851323071</v>
      </c>
      <c r="BA579">
        <v>7.69542535E-2</v>
      </c>
      <c r="BB579">
        <v>1811.50173608775</v>
      </c>
      <c r="BC579" s="1">
        <v>0.11000584565</v>
      </c>
      <c r="BD579">
        <v>16313.510862323101</v>
      </c>
      <c r="BE579" s="1">
        <v>0.55720365438851904</v>
      </c>
      <c r="BF579">
        <v>0.232194855271253</v>
      </c>
      <c r="BG579">
        <v>0.15547133237098901</v>
      </c>
      <c r="BH579">
        <v>3.5084517066437899E-2</v>
      </c>
      <c r="BI579">
        <v>2.0045640902801601E-2</v>
      </c>
    </row>
    <row r="580" spans="1:61" x14ac:dyDescent="0.35">
      <c r="A580" t="s">
        <v>1818</v>
      </c>
      <c r="B580" t="s">
        <v>1205</v>
      </c>
      <c r="C580">
        <v>178.95</v>
      </c>
      <c r="D580">
        <v>11.706580239134899</v>
      </c>
      <c r="E580">
        <v>1735.1600470999999</v>
      </c>
      <c r="F580">
        <v>5.2259304104088199E-3</v>
      </c>
      <c r="G580">
        <v>9.4271437500558497E-3</v>
      </c>
      <c r="H580" t="e">
        <v>#N/A</v>
      </c>
      <c r="I580">
        <v>1.8878198885903599E-2</v>
      </c>
      <c r="J580">
        <v>0.94600656462205102</v>
      </c>
      <c r="K580">
        <v>2.56986717255193E-2</v>
      </c>
      <c r="L580">
        <v>0.50917958026816201</v>
      </c>
      <c r="M580">
        <v>9.3055552075797E-3</v>
      </c>
      <c r="N580">
        <v>0.165331809706002</v>
      </c>
      <c r="O580">
        <v>63668.157591001</v>
      </c>
      <c r="P580" s="1">
        <v>0.19464484094517301</v>
      </c>
      <c r="Q580">
        <v>0.157757559004301</v>
      </c>
      <c r="R580">
        <v>0.64759760005052602</v>
      </c>
      <c r="S580">
        <v>16.146000000000001</v>
      </c>
      <c r="T580">
        <v>85500.873082424499</v>
      </c>
      <c r="U580" s="1">
        <v>116.812198607434</v>
      </c>
      <c r="V580">
        <v>272164.77024711203</v>
      </c>
      <c r="W580" s="1">
        <v>0.72816936297267698</v>
      </c>
      <c r="X580">
        <v>0.106452349259019</v>
      </c>
      <c r="Y580">
        <v>0.16537828776830299</v>
      </c>
      <c r="Z580">
        <v>0.27183063702732302</v>
      </c>
      <c r="AA580">
        <v>272.16477024711202</v>
      </c>
      <c r="AB580">
        <v>7024.3516971292202</v>
      </c>
      <c r="AC580" s="1">
        <v>575.08931161526903</v>
      </c>
      <c r="AD580">
        <v>205494.526348735</v>
      </c>
      <c r="AE580" s="1" t="e">
        <v>#N/A</v>
      </c>
      <c r="AF580">
        <v>40537.35</v>
      </c>
      <c r="AG580" s="1">
        <v>65994.832345417803</v>
      </c>
      <c r="AH580" s="1">
        <v>30.8249215463029</v>
      </c>
      <c r="AI580">
        <v>21.4274580349567</v>
      </c>
      <c r="AJ580">
        <v>22.9130876326936</v>
      </c>
      <c r="AK580">
        <v>1.5275000000000001</v>
      </c>
      <c r="AL580">
        <v>0.91010290000000005</v>
      </c>
      <c r="AM580">
        <v>1.1924438500000001</v>
      </c>
      <c r="AN580">
        <v>628.88591239157097</v>
      </c>
      <c r="AO580" s="1">
        <v>0.97285017906150295</v>
      </c>
      <c r="AP580">
        <v>1881.7311271431799</v>
      </c>
      <c r="AQ580" s="1">
        <v>3315.1667853251402</v>
      </c>
      <c r="AR580" s="1">
        <v>8478.9728639890509</v>
      </c>
      <c r="AS580" s="1">
        <v>852.31889630888804</v>
      </c>
      <c r="AT580">
        <v>338.47448374358498</v>
      </c>
      <c r="AU580">
        <v>14866.6641565098</v>
      </c>
      <c r="AV580" s="1">
        <v>7479.8862835484097</v>
      </c>
      <c r="AW580" s="1">
        <v>0.45293813253499998</v>
      </c>
      <c r="AX580">
        <v>6107.9147559928297</v>
      </c>
      <c r="AY580" s="1">
        <v>0.35946518521499998</v>
      </c>
      <c r="AZ580">
        <v>1103.9072798688101</v>
      </c>
      <c r="BA580">
        <v>6.5989204344999997E-2</v>
      </c>
      <c r="BB580">
        <v>2047.54416191823</v>
      </c>
      <c r="BC580" s="1">
        <v>0.121607477905</v>
      </c>
      <c r="BD580">
        <v>16739.252481328302</v>
      </c>
      <c r="BE580" s="1">
        <v>0.55514119178644605</v>
      </c>
      <c r="BF580">
        <v>0.25358545752445899</v>
      </c>
      <c r="BG580">
        <v>0.130101063758225</v>
      </c>
      <c r="BH580">
        <v>4.1404240408612299E-2</v>
      </c>
      <c r="BI580">
        <v>1.9768046522256801E-2</v>
      </c>
    </row>
    <row r="581" spans="1:61" x14ac:dyDescent="0.35">
      <c r="A581" t="s">
        <v>1819</v>
      </c>
      <c r="B581" t="s">
        <v>1206</v>
      </c>
      <c r="C581">
        <v>129.05000000000001</v>
      </c>
      <c r="D581">
        <v>9.9154537187239296</v>
      </c>
      <c r="E581">
        <v>986.93583020000005</v>
      </c>
      <c r="F581" t="e">
        <v>#N/A</v>
      </c>
      <c r="G581">
        <v>1.20191335887484E-2</v>
      </c>
      <c r="H581" t="e">
        <v>#N/A</v>
      </c>
      <c r="I581">
        <v>1.5052378293390799E-2</v>
      </c>
      <c r="J581">
        <v>0.96038780929518697</v>
      </c>
      <c r="K581">
        <v>2.4497843216244899E-2</v>
      </c>
      <c r="L581">
        <v>0.92282971413707804</v>
      </c>
      <c r="M581" t="e">
        <v>#N/A</v>
      </c>
      <c r="N581">
        <v>0.18890941813978601</v>
      </c>
      <c r="O581">
        <v>63521.346326302002</v>
      </c>
      <c r="P581" s="1">
        <v>0.210230605700408</v>
      </c>
      <c r="Q581">
        <v>0.169543059155112</v>
      </c>
      <c r="R581">
        <v>0.62022633514448</v>
      </c>
      <c r="S581">
        <v>11.2035</v>
      </c>
      <c r="T581">
        <v>78651.861541267994</v>
      </c>
      <c r="U581" s="1">
        <v>117.85422054765</v>
      </c>
      <c r="V581">
        <v>203342.210042747</v>
      </c>
      <c r="W581" s="1">
        <v>0.62648886058890896</v>
      </c>
      <c r="X581">
        <v>7.05612188667743E-2</v>
      </c>
      <c r="Y581">
        <v>0.30294992054431702</v>
      </c>
      <c r="Z581">
        <v>0.37351113941109099</v>
      </c>
      <c r="AA581">
        <v>203.34221004274701</v>
      </c>
      <c r="AB581">
        <v>4271.62561669154</v>
      </c>
      <c r="AC581" s="1">
        <v>354.790344103743</v>
      </c>
      <c r="AD581">
        <v>144577.280428942</v>
      </c>
      <c r="AE581" s="1" t="e">
        <v>#N/A</v>
      </c>
      <c r="AF581">
        <v>37082.949999999997</v>
      </c>
      <c r="AG581" s="1">
        <v>54734.779814260597</v>
      </c>
      <c r="AH581" s="1">
        <v>23.8174702749596</v>
      </c>
      <c r="AI581">
        <v>20.075213041272399</v>
      </c>
      <c r="AJ581">
        <v>21.181676964131899</v>
      </c>
      <c r="AK581">
        <v>0.8175</v>
      </c>
      <c r="AL581">
        <v>0.67290220000000001</v>
      </c>
      <c r="AM581">
        <v>0.72962850000000001</v>
      </c>
      <c r="AN581">
        <v>8.3383218476502097E-3</v>
      </c>
      <c r="AO581">
        <v>0.798123002939779</v>
      </c>
      <c r="AP581">
        <v>2391.4988322529998</v>
      </c>
      <c r="AQ581" s="1">
        <v>4238.3707386297801</v>
      </c>
      <c r="AR581" s="1">
        <v>10412.0702579769</v>
      </c>
      <c r="AS581" s="1">
        <v>842.52952501248205</v>
      </c>
      <c r="AT581">
        <v>498.19721315916303</v>
      </c>
      <c r="AU581">
        <v>18162.158094353101</v>
      </c>
      <c r="AV581" s="1">
        <v>12471.818263618499</v>
      </c>
      <c r="AW581" s="1">
        <v>0.60893302197499999</v>
      </c>
      <c r="AX581">
        <v>3746.8697118364598</v>
      </c>
      <c r="AY581" s="1">
        <v>0.18340469261</v>
      </c>
      <c r="AZ581">
        <v>1108.03681455437</v>
      </c>
      <c r="BA581">
        <v>5.353347076E-2</v>
      </c>
      <c r="BB581">
        <v>3161.3398395116701</v>
      </c>
      <c r="BC581" s="1">
        <v>0.154128814625</v>
      </c>
      <c r="BD581">
        <v>20488.064629520901</v>
      </c>
      <c r="BE581" s="1">
        <v>0.53189608865073301</v>
      </c>
      <c r="BF581">
        <v>0.25015017625144498</v>
      </c>
      <c r="BG581">
        <v>0.145259882394316</v>
      </c>
      <c r="BH581">
        <v>4.5081698050545599E-2</v>
      </c>
      <c r="BI581">
        <v>2.76121546529602E-2</v>
      </c>
    </row>
    <row r="582" spans="1:61" x14ac:dyDescent="0.35">
      <c r="A582" t="s">
        <v>1820</v>
      </c>
      <c r="B582" t="s">
        <v>1207</v>
      </c>
      <c r="C582">
        <v>116.6</v>
      </c>
      <c r="D582">
        <v>8.7761243138796399</v>
      </c>
      <c r="E582">
        <v>932.29438975000005</v>
      </c>
      <c r="F582" t="e">
        <v>#N/A</v>
      </c>
      <c r="G582">
        <v>9.7103426814618993E-3</v>
      </c>
      <c r="H582" t="e">
        <v>#N/A</v>
      </c>
      <c r="I582">
        <v>2.20011799469776E-2</v>
      </c>
      <c r="J582">
        <v>0.94599528112984499</v>
      </c>
      <c r="K582">
        <v>2.8525498213740001E-2</v>
      </c>
      <c r="L582">
        <v>0.51924621171948004</v>
      </c>
      <c r="M582">
        <v>1.1344375776176399E-2</v>
      </c>
      <c r="N582">
        <v>0.162233121047624</v>
      </c>
      <c r="O582">
        <v>62849.402189310997</v>
      </c>
      <c r="P582" s="1">
        <v>0.20571362656282399</v>
      </c>
      <c r="Q582">
        <v>0.17062429864054399</v>
      </c>
      <c r="R582">
        <v>0.62366207479663205</v>
      </c>
      <c r="S582">
        <v>10.031000000000001</v>
      </c>
      <c r="T582">
        <v>82887.461893445507</v>
      </c>
      <c r="U582" s="1">
        <v>98.472260731283299</v>
      </c>
      <c r="V582">
        <v>244180.57470974201</v>
      </c>
      <c r="W582" s="1">
        <v>0.78469339069919097</v>
      </c>
      <c r="X582">
        <v>6.9114177645403896E-2</v>
      </c>
      <c r="Y582">
        <v>0.14619243165540499</v>
      </c>
      <c r="Z582">
        <v>0.215306609300809</v>
      </c>
      <c r="AA582">
        <v>244.18057470974199</v>
      </c>
      <c r="AB582">
        <v>6524.5013398858</v>
      </c>
      <c r="AC582" s="1">
        <v>561.978999092462</v>
      </c>
      <c r="AD582">
        <v>189079.81433198499</v>
      </c>
      <c r="AE582" s="1" t="e">
        <v>#N/A</v>
      </c>
      <c r="AF582">
        <v>40043.699999999997</v>
      </c>
      <c r="AG582" s="1">
        <v>63836.3205126393</v>
      </c>
      <c r="AH582" s="1">
        <v>31.212750373422899</v>
      </c>
      <c r="AI582">
        <v>21.499438321012601</v>
      </c>
      <c r="AJ582">
        <v>23.442657093005</v>
      </c>
      <c r="AK582">
        <v>0.91500000000000004</v>
      </c>
      <c r="AL582">
        <v>0.65473060000000005</v>
      </c>
      <c r="AM582">
        <v>0.81776499999999996</v>
      </c>
      <c r="AN582">
        <v>963.668766742358</v>
      </c>
      <c r="AO582" s="1">
        <v>1.1658807677094101</v>
      </c>
      <c r="AP582">
        <v>2231.9604016828298</v>
      </c>
      <c r="AQ582" s="1">
        <v>3434.4124473779302</v>
      </c>
      <c r="AR582" s="1">
        <v>9139.3385418732196</v>
      </c>
      <c r="AS582" s="1">
        <v>929.92667435778003</v>
      </c>
      <c r="AT582">
        <v>516.696980071442</v>
      </c>
      <c r="AU582">
        <v>16252.335045363199</v>
      </c>
      <c r="AV582" s="1">
        <v>9071.5523796805592</v>
      </c>
      <c r="AW582" s="1">
        <v>0.49334835118499998</v>
      </c>
      <c r="AX582">
        <v>5979.5083103653697</v>
      </c>
      <c r="AY582" s="1">
        <v>0.31895469440000002</v>
      </c>
      <c r="AZ582">
        <v>1407.3819367302799</v>
      </c>
      <c r="BA582">
        <v>7.5002029999999997E-2</v>
      </c>
      <c r="BB582">
        <v>2090.1714545274199</v>
      </c>
      <c r="BC582" s="1">
        <v>0.11269492441499999</v>
      </c>
      <c r="BD582">
        <v>18548.6140813036</v>
      </c>
      <c r="BE582" s="1">
        <v>0.524494673984226</v>
      </c>
      <c r="BF582">
        <v>0.240534561207046</v>
      </c>
      <c r="BG582">
        <v>0.16597013691760701</v>
      </c>
      <c r="BH582">
        <v>4.48435942467518E-2</v>
      </c>
      <c r="BI582">
        <v>2.4157033644369399E-2</v>
      </c>
    </row>
    <row r="583" spans="1:61" x14ac:dyDescent="0.35">
      <c r="A583" t="s">
        <v>1821</v>
      </c>
      <c r="B583" t="s">
        <v>1208</v>
      </c>
      <c r="C583">
        <v>65.099999999999994</v>
      </c>
      <c r="D583">
        <v>10.587336059147001</v>
      </c>
      <c r="E583">
        <v>635.30825119999997</v>
      </c>
      <c r="F583" t="e">
        <v>#N/A</v>
      </c>
      <c r="G583">
        <v>2.11748283034283E-2</v>
      </c>
      <c r="H583" t="e">
        <v>#N/A</v>
      </c>
      <c r="I583">
        <v>2.4707378549411699E-2</v>
      </c>
      <c r="J583">
        <v>0.94664424791264601</v>
      </c>
      <c r="K583">
        <v>2.96560005309012E-2</v>
      </c>
      <c r="L583">
        <v>0.34847724275848901</v>
      </c>
      <c r="M583" t="e">
        <v>#N/A</v>
      </c>
      <c r="N583">
        <v>0.14676630649849401</v>
      </c>
      <c r="O583">
        <v>62493.369021068502</v>
      </c>
      <c r="P583" s="1">
        <v>0.2043734827382</v>
      </c>
      <c r="Q583">
        <v>0.18679135706609501</v>
      </c>
      <c r="R583">
        <v>0.60883516019570405</v>
      </c>
      <c r="S583">
        <v>7.0904999999999996</v>
      </c>
      <c r="T583">
        <v>85174.586744551998</v>
      </c>
      <c r="U583" s="1">
        <v>94.216467103053006</v>
      </c>
      <c r="V583">
        <v>276356.77761717897</v>
      </c>
      <c r="W583" s="1">
        <v>0.782700918945892</v>
      </c>
      <c r="X583">
        <v>4.97081381426231E-2</v>
      </c>
      <c r="Y583">
        <v>0.16759094291148499</v>
      </c>
      <c r="Z583">
        <v>0.217299081054108</v>
      </c>
      <c r="AA583">
        <v>276.35677761717898</v>
      </c>
      <c r="AB583">
        <v>7313.2141004618898</v>
      </c>
      <c r="AC583" s="1">
        <v>593.87595440808695</v>
      </c>
      <c r="AD583">
        <v>215848.60430050601</v>
      </c>
      <c r="AE583" s="1" t="e">
        <v>#N/A</v>
      </c>
      <c r="AF583">
        <v>43560.3</v>
      </c>
      <c r="AG583" s="1">
        <v>70018.557472924702</v>
      </c>
      <c r="AH583" s="1">
        <v>35.775797038918199</v>
      </c>
      <c r="AI583">
        <v>21.486830426064799</v>
      </c>
      <c r="AJ583">
        <v>24.983523786380299</v>
      </c>
      <c r="AK583">
        <v>1.7985</v>
      </c>
      <c r="AL583">
        <v>0.93851165000000003</v>
      </c>
      <c r="AM583">
        <v>1.39890165</v>
      </c>
      <c r="AN583">
        <v>2176.9542796057699</v>
      </c>
      <c r="AO583" s="1">
        <v>1.33476534559932</v>
      </c>
      <c r="AP583">
        <v>2387.7778072237902</v>
      </c>
      <c r="AQ583" s="1">
        <v>3623.23854263864</v>
      </c>
      <c r="AR583" s="1">
        <v>9127.9605648980196</v>
      </c>
      <c r="AS583" s="1">
        <v>959.90675077997503</v>
      </c>
      <c r="AT583">
        <v>594.07924195318799</v>
      </c>
      <c r="AU583">
        <v>16692.962907493598</v>
      </c>
      <c r="AV583" s="1">
        <v>8750.4942226308303</v>
      </c>
      <c r="AW583" s="1">
        <v>0.45949986728499997</v>
      </c>
      <c r="AX583">
        <v>8030.3695307089001</v>
      </c>
      <c r="AY583" s="1">
        <v>0.39608648739500002</v>
      </c>
      <c r="AZ583">
        <v>1670.2148319103701</v>
      </c>
      <c r="BA583">
        <v>8.4995230960000001E-2</v>
      </c>
      <c r="BB583">
        <v>1148.9801871736199</v>
      </c>
      <c r="BC583" s="1">
        <v>5.9418414344999997E-2</v>
      </c>
      <c r="BD583">
        <v>19600.058772423701</v>
      </c>
      <c r="BE583" s="1">
        <v>0.53682649795262005</v>
      </c>
      <c r="BF583">
        <v>0.24245386557169801</v>
      </c>
      <c r="BG583">
        <v>0.157723495750971</v>
      </c>
      <c r="BH583">
        <v>4.1544637637668802E-2</v>
      </c>
      <c r="BI583">
        <v>2.1451503087041801E-2</v>
      </c>
    </row>
    <row r="584" spans="1:61" x14ac:dyDescent="0.35">
      <c r="A584" t="s">
        <v>1822</v>
      </c>
      <c r="B584" t="s">
        <v>1209</v>
      </c>
      <c r="C584">
        <v>29.05</v>
      </c>
      <c r="D584">
        <v>289.628640665511</v>
      </c>
      <c r="E584">
        <v>7415.2641497000004</v>
      </c>
      <c r="F584">
        <v>6.0611619146228299E-2</v>
      </c>
      <c r="G584">
        <v>0.14344693021914501</v>
      </c>
      <c r="H584">
        <v>2.3592965760065501E-3</v>
      </c>
      <c r="I584">
        <v>6.9770134020247093E-2</v>
      </c>
      <c r="J584">
        <v>0.65644363093524605</v>
      </c>
      <c r="K584">
        <v>6.8294572535397002E-2</v>
      </c>
      <c r="L584">
        <v>0.36258882774101803</v>
      </c>
      <c r="M584">
        <v>5.3805777159310397E-2</v>
      </c>
      <c r="N584">
        <v>0.15693164301603801</v>
      </c>
      <c r="O584">
        <v>82294.246654217</v>
      </c>
      <c r="P584" s="1">
        <v>0.17655645012514201</v>
      </c>
      <c r="Q584">
        <v>0.18550763168142501</v>
      </c>
      <c r="R584">
        <v>0.63793591819343298</v>
      </c>
      <c r="S584">
        <v>48.357500000000002</v>
      </c>
      <c r="T584">
        <v>108546.04406381299</v>
      </c>
      <c r="U584" s="1">
        <v>154.789679735422</v>
      </c>
      <c r="V584">
        <v>298946.01316997397</v>
      </c>
      <c r="W584" s="1">
        <v>0.78139484220841904</v>
      </c>
      <c r="X584">
        <v>0.18443101878107401</v>
      </c>
      <c r="Y584">
        <v>3.4174139010507198E-2</v>
      </c>
      <c r="Z584">
        <v>0.21860515779158099</v>
      </c>
      <c r="AA584">
        <v>298.94601316997398</v>
      </c>
      <c r="AB584">
        <v>11648.9287399517</v>
      </c>
      <c r="AC584" s="1">
        <v>1066.2117118695801</v>
      </c>
      <c r="AD584">
        <v>237204.48889618099</v>
      </c>
      <c r="AE584" s="1" t="e">
        <v>#N/A</v>
      </c>
      <c r="AF584">
        <v>51955.4</v>
      </c>
      <c r="AG584" s="1">
        <v>99714.038044467103</v>
      </c>
      <c r="AH584" s="1">
        <v>79.252335828858605</v>
      </c>
      <c r="AI584">
        <v>36.1121210875096</v>
      </c>
      <c r="AJ584">
        <v>45.621701270469003</v>
      </c>
      <c r="AK584">
        <v>2.3384999999999998</v>
      </c>
      <c r="AL584">
        <v>1.6076345999999999</v>
      </c>
      <c r="AM584">
        <v>1.8681124499999999</v>
      </c>
      <c r="AN584">
        <v>113.0495773371</v>
      </c>
      <c r="AO584" s="1">
        <v>0.853979922422333</v>
      </c>
      <c r="AP584">
        <v>2034.72531088858</v>
      </c>
      <c r="AQ584" s="1">
        <v>2858.2327226034499</v>
      </c>
      <c r="AR584" s="1">
        <v>9701.0624027547201</v>
      </c>
      <c r="AS584" s="1">
        <v>1259.04155631565</v>
      </c>
      <c r="AT584" s="1">
        <v>569.02850359533397</v>
      </c>
      <c r="AU584">
        <v>16422.0904961577</v>
      </c>
      <c r="AV584" s="1">
        <v>4159.29794176625</v>
      </c>
      <c r="AW584" s="1">
        <v>0.25086271607999999</v>
      </c>
      <c r="AX584">
        <v>10220.144006066599</v>
      </c>
      <c r="AY584" s="1">
        <v>0.59332390938000001</v>
      </c>
      <c r="AZ584">
        <v>1493.1715914592401</v>
      </c>
      <c r="BA584" s="1">
        <v>9.0670163245000004E-2</v>
      </c>
      <c r="BB584">
        <v>1085.6961370649101</v>
      </c>
      <c r="BC584" s="1">
        <v>6.5143211310000004E-2</v>
      </c>
      <c r="BD584">
        <v>16958.309676356999</v>
      </c>
      <c r="BE584" s="1">
        <v>0.58798474078398999</v>
      </c>
      <c r="BF584">
        <v>0.23570203124317499</v>
      </c>
      <c r="BG584">
        <v>0.130444609844651</v>
      </c>
      <c r="BH584">
        <v>3.03300213763186E-2</v>
      </c>
      <c r="BI584">
        <v>1.55385967518652E-2</v>
      </c>
    </row>
    <row r="585" spans="1:61" x14ac:dyDescent="0.35">
      <c r="A585" t="s">
        <v>1823</v>
      </c>
      <c r="B585" t="s">
        <v>1210</v>
      </c>
      <c r="C585">
        <v>139.65</v>
      </c>
      <c r="D585">
        <v>9.8313927366397493</v>
      </c>
      <c r="E585">
        <v>1268.0846656000001</v>
      </c>
      <c r="F585">
        <v>1.52601722783523E-2</v>
      </c>
      <c r="G585">
        <v>9.6808467243814002E-3</v>
      </c>
      <c r="H585" t="e">
        <v>#N/A</v>
      </c>
      <c r="I585">
        <v>2.3351739852159301E-2</v>
      </c>
      <c r="J585">
        <v>0.93412926018848397</v>
      </c>
      <c r="K585">
        <v>3.16548081291936E-2</v>
      </c>
      <c r="L585">
        <v>0.42555688334303599</v>
      </c>
      <c r="M585">
        <v>1.5678468970575E-2</v>
      </c>
      <c r="N585">
        <v>0.15834192011676901</v>
      </c>
      <c r="O585">
        <v>62651.7025619985</v>
      </c>
      <c r="P585" s="1">
        <v>0.234579068328998</v>
      </c>
      <c r="Q585">
        <v>0.17913055847522</v>
      </c>
      <c r="R585">
        <v>0.58629037319578203</v>
      </c>
      <c r="S585">
        <v>12.993499999999999</v>
      </c>
      <c r="T585">
        <v>77437.698640245493</v>
      </c>
      <c r="U585" s="1">
        <v>102.81299103356601</v>
      </c>
      <c r="V585">
        <v>254739.781121434</v>
      </c>
      <c r="W585" s="1">
        <v>0.85806494765352403</v>
      </c>
      <c r="X585">
        <v>5.6372586081640197E-2</v>
      </c>
      <c r="Y585">
        <v>8.5562466264835796E-2</v>
      </c>
      <c r="Z585">
        <v>0.14193505234647599</v>
      </c>
      <c r="AA585">
        <v>254.73978112143399</v>
      </c>
      <c r="AB585">
        <v>5647.3733363236697</v>
      </c>
      <c r="AC585" s="1">
        <v>615.19710797451705</v>
      </c>
      <c r="AD585">
        <v>191450.021284127</v>
      </c>
      <c r="AE585" s="1" t="e">
        <v>#N/A</v>
      </c>
      <c r="AF585">
        <v>44433.425000000003</v>
      </c>
      <c r="AG585" s="1">
        <v>71054.448000878299</v>
      </c>
      <c r="AH585" s="1">
        <v>31.250289516314702</v>
      </c>
      <c r="AI585">
        <v>20.945111473330801</v>
      </c>
      <c r="AJ585">
        <v>23.394109963324301</v>
      </c>
      <c r="AK585">
        <v>1.2350000000000001</v>
      </c>
      <c r="AL585">
        <v>0.67314025</v>
      </c>
      <c r="AM585">
        <v>0.99551115000000001</v>
      </c>
      <c r="AN585">
        <v>1626.1250104875201</v>
      </c>
      <c r="AO585" s="1">
        <v>1.2309498703333701</v>
      </c>
      <c r="AP585">
        <v>1992.28679872205</v>
      </c>
      <c r="AQ585" s="1">
        <v>3170.9969710116202</v>
      </c>
      <c r="AR585" s="1">
        <v>8265.4216447523704</v>
      </c>
      <c r="AS585" s="1">
        <v>880.37840621130101</v>
      </c>
      <c r="AT585">
        <v>395.96267792874698</v>
      </c>
      <c r="AU585">
        <v>14705.046498626099</v>
      </c>
      <c r="AV585" s="1">
        <v>7397.2397940615201</v>
      </c>
      <c r="AW585" s="1">
        <v>0.44940870078</v>
      </c>
      <c r="AX585">
        <v>6502.8378083458401</v>
      </c>
      <c r="AY585" s="1">
        <v>0.38470315578499997</v>
      </c>
      <c r="AZ585">
        <v>1537.1724353555601</v>
      </c>
      <c r="BA585">
        <v>9.0581715729999998E-2</v>
      </c>
      <c r="BB585">
        <v>1250.0070736238999</v>
      </c>
      <c r="BC585" s="1">
        <v>7.5306427699999998E-2</v>
      </c>
      <c r="BD585">
        <v>16687.2571113868</v>
      </c>
      <c r="BE585" s="1">
        <v>0.54511378912056396</v>
      </c>
      <c r="BF585">
        <v>0.231720869120871</v>
      </c>
      <c r="BG585">
        <v>0.158552029899245</v>
      </c>
      <c r="BH585">
        <v>4.2493192539153402E-2</v>
      </c>
      <c r="BI585">
        <v>2.2120119320167601E-2</v>
      </c>
    </row>
    <row r="586" spans="1:61" x14ac:dyDescent="0.35">
      <c r="A586" t="s">
        <v>1824</v>
      </c>
      <c r="B586" t="s">
        <v>1211</v>
      </c>
      <c r="C586">
        <v>24.6</v>
      </c>
      <c r="D586">
        <v>200.781774523564</v>
      </c>
      <c r="E586">
        <v>4494.0641638999996</v>
      </c>
      <c r="F586">
        <v>6.8380952609007506E-2</v>
      </c>
      <c r="G586">
        <v>6.1823409204620497E-2</v>
      </c>
      <c r="H586">
        <v>2.8300567765800898E-3</v>
      </c>
      <c r="I586">
        <v>4.9306785448478101E-2</v>
      </c>
      <c r="J586">
        <v>0.76537820464143902</v>
      </c>
      <c r="K586">
        <v>5.3829827155535699E-2</v>
      </c>
      <c r="L586">
        <v>0.20461117181494101</v>
      </c>
      <c r="M586">
        <v>3.3453451548383001E-2</v>
      </c>
      <c r="N586">
        <v>0.12829583347599099</v>
      </c>
      <c r="O586">
        <v>81837.508210839995</v>
      </c>
      <c r="P586" s="1">
        <v>0.145326727509349</v>
      </c>
      <c r="Q586">
        <v>0.151936062686582</v>
      </c>
      <c r="R586">
        <v>0.70273720980406795</v>
      </c>
      <c r="S586">
        <v>29.388000000000002</v>
      </c>
      <c r="T586">
        <v>109030.076923285</v>
      </c>
      <c r="U586" s="1">
        <v>157.54659441780299</v>
      </c>
      <c r="V586">
        <v>344375.98050166602</v>
      </c>
      <c r="W586" s="1">
        <v>0.80308162771789304</v>
      </c>
      <c r="X586">
        <v>0.16849366778295999</v>
      </c>
      <c r="Y586">
        <v>2.8424704499147399E-2</v>
      </c>
      <c r="Z586">
        <v>0.19691837228210701</v>
      </c>
      <c r="AA586">
        <v>344.37598050166599</v>
      </c>
      <c r="AB586">
        <v>12842.7498262056</v>
      </c>
      <c r="AC586" s="1">
        <v>1165.0383725982699</v>
      </c>
      <c r="AD586" s="1">
        <v>286639.74847194698</v>
      </c>
      <c r="AE586" s="1" t="e">
        <v>#N/A</v>
      </c>
      <c r="AF586">
        <v>58512.175000000003</v>
      </c>
      <c r="AG586" s="1">
        <v>120707.822073483</v>
      </c>
      <c r="AH586" s="1">
        <v>71.057634589992404</v>
      </c>
      <c r="AI586">
        <v>35.321562643215003</v>
      </c>
      <c r="AJ586">
        <v>43.381171383075198</v>
      </c>
      <c r="AK586">
        <v>2.0350000000000001</v>
      </c>
      <c r="AL586">
        <v>1.2540545000000001</v>
      </c>
      <c r="AM586">
        <v>1.5477042999999999</v>
      </c>
      <c r="AN586">
        <v>96.245720410514295</v>
      </c>
      <c r="AO586" s="1">
        <v>0.73407071536902102</v>
      </c>
      <c r="AP586">
        <v>1944.4713473465599</v>
      </c>
      <c r="AQ586" s="1">
        <v>2811.1071358859499</v>
      </c>
      <c r="AR586" s="1">
        <v>9530.3357932009403</v>
      </c>
      <c r="AS586" s="1">
        <v>1198.16373963356</v>
      </c>
      <c r="AT586" s="1">
        <v>407.65703445995803</v>
      </c>
      <c r="AU586">
        <v>15891.735050527001</v>
      </c>
      <c r="AV586" s="1">
        <v>3131.6563026704898</v>
      </c>
      <c r="AW586" s="1">
        <v>0.19236924449000001</v>
      </c>
      <c r="AX586">
        <v>11144.2580904924</v>
      </c>
      <c r="AY586" s="1">
        <v>0.66934449190500001</v>
      </c>
      <c r="AZ586">
        <v>1415.72964686349</v>
      </c>
      <c r="BA586">
        <v>8.7133478205000003E-2</v>
      </c>
      <c r="BB586">
        <v>835.11192523192506</v>
      </c>
      <c r="BC586" s="1">
        <v>5.1152785404999998E-2</v>
      </c>
      <c r="BD586">
        <v>16526.7559652583</v>
      </c>
      <c r="BE586" s="1">
        <v>0.59624008253140803</v>
      </c>
      <c r="BF586">
        <v>0.232339227152492</v>
      </c>
      <c r="BG586">
        <v>0.12530561127169099</v>
      </c>
      <c r="BH586">
        <v>2.9849197816060099E-2</v>
      </c>
      <c r="BI586">
        <v>1.6265881228348801E-2</v>
      </c>
    </row>
    <row r="587" spans="1:61" x14ac:dyDescent="0.35">
      <c r="A587" t="s">
        <v>1825</v>
      </c>
      <c r="B587" t="s">
        <v>1212</v>
      </c>
      <c r="C587">
        <v>32.299999999999997</v>
      </c>
      <c r="D587">
        <v>59.787954021087302</v>
      </c>
      <c r="E587">
        <v>1605.0063998000001</v>
      </c>
      <c r="F587">
        <v>1.06300131634538E-2</v>
      </c>
      <c r="G587">
        <v>1.73368339404943E-2</v>
      </c>
      <c r="H587" t="e">
        <v>#N/A</v>
      </c>
      <c r="I587">
        <v>2.7607811502734801E-2</v>
      </c>
      <c r="J587">
        <v>0.90898940872140299</v>
      </c>
      <c r="K587">
        <v>4.2932930940073298E-2</v>
      </c>
      <c r="L587">
        <v>0.41544392162541799</v>
      </c>
      <c r="M587">
        <v>1.03546349696987E-2</v>
      </c>
      <c r="N587">
        <v>0.143516138604323</v>
      </c>
      <c r="O587">
        <v>64456.0511369675</v>
      </c>
      <c r="P587" s="1">
        <v>0.209183390821851</v>
      </c>
      <c r="Q587">
        <v>0.17507938336643999</v>
      </c>
      <c r="R587">
        <v>0.61573722581170898</v>
      </c>
      <c r="S587">
        <v>13.221</v>
      </c>
      <c r="T587">
        <v>83736.558601251498</v>
      </c>
      <c r="U587" s="1">
        <v>154.47459123765799</v>
      </c>
      <c r="V587">
        <v>260987.70336601601</v>
      </c>
      <c r="W587" s="1">
        <v>0.78424327770649704</v>
      </c>
      <c r="X587">
        <v>0.13936606852362701</v>
      </c>
      <c r="Y587">
        <v>7.6390653769875999E-2</v>
      </c>
      <c r="Z587">
        <v>0.21575672229350301</v>
      </c>
      <c r="AA587">
        <v>260.98770336601598</v>
      </c>
      <c r="AB587">
        <v>7347.06172750516</v>
      </c>
      <c r="AC587" s="1">
        <v>756.18662365826106</v>
      </c>
      <c r="AD587">
        <v>198633.50572504199</v>
      </c>
      <c r="AE587" s="1" t="e">
        <v>#N/A</v>
      </c>
      <c r="AF587">
        <v>42051.324999999997</v>
      </c>
      <c r="AG587" s="1">
        <v>70371.764141206906</v>
      </c>
      <c r="AH587" s="1">
        <v>50.273068692021504</v>
      </c>
      <c r="AI587">
        <v>25.3918649361772</v>
      </c>
      <c r="AJ587">
        <v>30.773740026244099</v>
      </c>
      <c r="AK587">
        <v>2.1025</v>
      </c>
      <c r="AL587">
        <v>1.26798685</v>
      </c>
      <c r="AM587">
        <v>1.6887025499999999</v>
      </c>
      <c r="AN587">
        <v>515.14856218605598</v>
      </c>
      <c r="AO587" s="1">
        <v>0.95912716286875699</v>
      </c>
      <c r="AP587">
        <v>1918.2414649401401</v>
      </c>
      <c r="AQ587" s="1">
        <v>2821.5268949004399</v>
      </c>
      <c r="AR587" s="1">
        <v>7688.3024784918898</v>
      </c>
      <c r="AS587" s="1">
        <v>923.76105655171</v>
      </c>
      <c r="AT587">
        <v>480.22061441816197</v>
      </c>
      <c r="AU587">
        <v>13832.052509302301</v>
      </c>
      <c r="AV587" s="1">
        <v>5982.1625366619301</v>
      </c>
      <c r="AW587" s="1">
        <v>0.39272132643500002</v>
      </c>
      <c r="AX587">
        <v>6759.5209613740799</v>
      </c>
      <c r="AY587" s="1">
        <v>0.436372797215</v>
      </c>
      <c r="AZ587">
        <v>1153.1634903714601</v>
      </c>
      <c r="BA587">
        <v>7.4909906654999997E-2</v>
      </c>
      <c r="BB587">
        <v>1492.1942300977</v>
      </c>
      <c r="BC587" s="1">
        <v>9.5995969685000002E-2</v>
      </c>
      <c r="BD587">
        <v>15387.041218505199</v>
      </c>
      <c r="BE587" s="1">
        <v>0.56086194288347202</v>
      </c>
      <c r="BF587">
        <v>0.23674790138208199</v>
      </c>
      <c r="BG587">
        <v>0.14806573566936501</v>
      </c>
      <c r="BH587">
        <v>3.7208217325678597E-2</v>
      </c>
      <c r="BI587">
        <v>1.7116202739402099E-2</v>
      </c>
    </row>
    <row r="588" spans="1:61" x14ac:dyDescent="0.35">
      <c r="A588" t="s">
        <v>1826</v>
      </c>
      <c r="B588" t="s">
        <v>1213</v>
      </c>
      <c r="C588">
        <v>13.6</v>
      </c>
      <c r="D588">
        <v>333.41409609847602</v>
      </c>
      <c r="E588">
        <v>3655.76848445</v>
      </c>
      <c r="F588">
        <v>6.5818423919017004E-3</v>
      </c>
      <c r="G588">
        <v>0.43260276512820001</v>
      </c>
      <c r="H588">
        <v>2.4746572348516801E-3</v>
      </c>
      <c r="I588">
        <v>0.123145283764083</v>
      </c>
      <c r="J588">
        <v>0.32571627427543598</v>
      </c>
      <c r="K588">
        <v>0.12809773131932001</v>
      </c>
      <c r="L588">
        <v>0.99519129748858204</v>
      </c>
      <c r="M588">
        <v>5.7153106483306598E-2</v>
      </c>
      <c r="N588">
        <v>0.20767210933656099</v>
      </c>
      <c r="O588">
        <v>68856.152793234505</v>
      </c>
      <c r="P588" s="1">
        <v>0.24257346859336501</v>
      </c>
      <c r="Q588">
        <v>0.19947342288209099</v>
      </c>
      <c r="R588">
        <v>0.55795310852454405</v>
      </c>
      <c r="S588">
        <v>47.216500000000003</v>
      </c>
      <c r="T588">
        <v>89778.262443273998</v>
      </c>
      <c r="U588" s="1">
        <v>83.828882476465495</v>
      </c>
      <c r="V588">
        <v>145378.475383557</v>
      </c>
      <c r="W588" s="1">
        <v>0.66414845807626799</v>
      </c>
      <c r="X588">
        <v>0.255443144909694</v>
      </c>
      <c r="Y588">
        <v>8.0408397014037902E-2</v>
      </c>
      <c r="Z588">
        <v>0.33585154192373201</v>
      </c>
      <c r="AA588">
        <v>145.378475383557</v>
      </c>
      <c r="AB588">
        <v>5572.7188567391504</v>
      </c>
      <c r="AC588" s="1">
        <v>585.14462840535896</v>
      </c>
      <c r="AD588">
        <v>80595.036607491696</v>
      </c>
      <c r="AE588" s="1" t="e">
        <v>#N/A</v>
      </c>
      <c r="AF588">
        <v>31384.15</v>
      </c>
      <c r="AG588" s="1">
        <v>44665.987926193899</v>
      </c>
      <c r="AH588" s="1">
        <v>58.901223357404902</v>
      </c>
      <c r="AI588">
        <v>33.607897554072999</v>
      </c>
      <c r="AJ588">
        <v>41.731071672527797</v>
      </c>
      <c r="AK588">
        <v>2.5905</v>
      </c>
      <c r="AL588">
        <v>1.9253442000000001</v>
      </c>
      <c r="AM588">
        <v>2.2959803999999999</v>
      </c>
      <c r="AN588">
        <v>7.1053212906563204E-2</v>
      </c>
      <c r="AO588">
        <v>1.15271407541033</v>
      </c>
      <c r="AP588">
        <v>2787.47721167702</v>
      </c>
      <c r="AQ588" s="1">
        <v>4564.5702245155398</v>
      </c>
      <c r="AR588" s="1">
        <v>10551.088502963599</v>
      </c>
      <c r="AS588" s="1">
        <v>1484.6076293123999</v>
      </c>
      <c r="AT588" s="1">
        <v>818.54080017744695</v>
      </c>
      <c r="AU588">
        <v>20206.284368646</v>
      </c>
      <c r="AV588" s="1">
        <v>10862.8844259773</v>
      </c>
      <c r="AW588" s="1">
        <v>0.49851675442499999</v>
      </c>
      <c r="AX588">
        <v>4907.6508587051303</v>
      </c>
      <c r="AY588" s="1">
        <v>0.21739363753499999</v>
      </c>
      <c r="AZ588">
        <v>1179.2674890539399</v>
      </c>
      <c r="BA588">
        <v>5.2101507004999999E-2</v>
      </c>
      <c r="BB588">
        <v>5162.8426127633402</v>
      </c>
      <c r="BC588" s="1">
        <v>0.23198810103</v>
      </c>
      <c r="BD588">
        <v>22112.645386499698</v>
      </c>
      <c r="BE588" s="1">
        <v>0.55319604690697199</v>
      </c>
      <c r="BF588">
        <v>0.223385854413399</v>
      </c>
      <c r="BG588">
        <v>0.176317034221248</v>
      </c>
      <c r="BH588">
        <v>3.4428669580542998E-2</v>
      </c>
      <c r="BI588">
        <v>1.26723948778377E-2</v>
      </c>
    </row>
    <row r="589" spans="1:61" x14ac:dyDescent="0.35">
      <c r="A589" t="s">
        <v>1827</v>
      </c>
      <c r="B589" t="s">
        <v>1214</v>
      </c>
      <c r="C589">
        <v>12.55</v>
      </c>
      <c r="D589">
        <v>202.94763574374701</v>
      </c>
      <c r="E589">
        <v>1723.11564615</v>
      </c>
      <c r="F589">
        <v>3.4480353476571197E-2</v>
      </c>
      <c r="G589">
        <v>8.8604582281785402E-2</v>
      </c>
      <c r="H589" t="e">
        <v>#N/A</v>
      </c>
      <c r="I589">
        <v>9.8728178895628904E-2</v>
      </c>
      <c r="J589">
        <v>0.71114753534748498</v>
      </c>
      <c r="K589">
        <v>7.1450992056703605E-2</v>
      </c>
      <c r="L589">
        <v>0.51414366701487002</v>
      </c>
      <c r="M589">
        <v>4.0003100365525103E-2</v>
      </c>
      <c r="N589">
        <v>0.15978206658576899</v>
      </c>
      <c r="O589">
        <v>73451.054872164503</v>
      </c>
      <c r="P589" s="1">
        <v>0.212437400274017</v>
      </c>
      <c r="Q589">
        <v>0.14363845869394001</v>
      </c>
      <c r="R589">
        <v>0.64392414103204298</v>
      </c>
      <c r="S589">
        <v>15.036</v>
      </c>
      <c r="T589">
        <v>94622.276849785005</v>
      </c>
      <c r="U589" s="1">
        <v>116.53723159234499</v>
      </c>
      <c r="V589">
        <v>270292.33123840002</v>
      </c>
      <c r="W589" s="1">
        <v>0.71721548864109697</v>
      </c>
      <c r="X589">
        <v>0.24094590588752601</v>
      </c>
      <c r="Y589">
        <v>4.1838605471377702E-2</v>
      </c>
      <c r="Z589">
        <v>0.28278451135890298</v>
      </c>
      <c r="AA589">
        <v>270.29233123839998</v>
      </c>
      <c r="AB589">
        <v>10123.6940022732</v>
      </c>
      <c r="AC589" s="1">
        <v>917.63708961416398</v>
      </c>
      <c r="AD589">
        <v>200728.22953625699</v>
      </c>
      <c r="AE589" s="1" t="e">
        <v>#N/A</v>
      </c>
      <c r="AF589">
        <v>42695.324999999997</v>
      </c>
      <c r="AG589" s="1">
        <v>66215.466239108093</v>
      </c>
      <c r="AH589" s="1">
        <v>67.612759404197206</v>
      </c>
      <c r="AI589">
        <v>33.659942311316399</v>
      </c>
      <c r="AJ589">
        <v>44.301152557885203</v>
      </c>
      <c r="AK589">
        <v>2.3675000000000002</v>
      </c>
      <c r="AL589">
        <v>1.4812734000000001</v>
      </c>
      <c r="AM589">
        <v>1.9816720999999999</v>
      </c>
      <c r="AN589">
        <v>25.465255084806699</v>
      </c>
      <c r="AO589">
        <v>1.0386550031402799</v>
      </c>
      <c r="AP589">
        <v>2326.0209269132502</v>
      </c>
      <c r="AQ589" s="1">
        <v>2774.19996429914</v>
      </c>
      <c r="AR589" s="1">
        <v>9322.4339366487802</v>
      </c>
      <c r="AS589" s="1">
        <v>1135.7183191341101</v>
      </c>
      <c r="AT589" s="1">
        <v>477.40452427237398</v>
      </c>
      <c r="AU589">
        <v>16035.7776712677</v>
      </c>
      <c r="AV589" s="1">
        <v>5837.4767711118402</v>
      </c>
      <c r="AW589" s="1">
        <v>0.33316353869499998</v>
      </c>
      <c r="AX589">
        <v>9190.4974270471794</v>
      </c>
      <c r="AY589" s="1">
        <v>0.50174635738499995</v>
      </c>
      <c r="AZ589">
        <v>1466.4345881961499</v>
      </c>
      <c r="BA589">
        <v>7.9739862575000001E-2</v>
      </c>
      <c r="BB589">
        <v>1546.8645172715901</v>
      </c>
      <c r="BC589" s="1">
        <v>8.5350241359999995E-2</v>
      </c>
      <c r="BD589">
        <v>18041.2733036268</v>
      </c>
      <c r="BE589" s="1">
        <v>0.55876945492386498</v>
      </c>
      <c r="BF589">
        <v>0.22519638274586701</v>
      </c>
      <c r="BG589">
        <v>0.16595307041513599</v>
      </c>
      <c r="BH589">
        <v>2.99389427286051E-2</v>
      </c>
      <c r="BI589">
        <v>2.0142149186527899E-2</v>
      </c>
    </row>
    <row r="590" spans="1:61" x14ac:dyDescent="0.35">
      <c r="A590" t="s">
        <v>1828</v>
      </c>
      <c r="B590" t="s">
        <v>1215</v>
      </c>
      <c r="C590">
        <v>79.95</v>
      </c>
      <c r="D590">
        <v>23.580378487694102</v>
      </c>
      <c r="E590">
        <v>1549.3179723999999</v>
      </c>
      <c r="F590">
        <v>1.48749936326079E-2</v>
      </c>
      <c r="G590">
        <v>5.4186541420925799E-2</v>
      </c>
      <c r="H590" t="e">
        <v>#N/A</v>
      </c>
      <c r="I590">
        <v>8.8427771594024498E-2</v>
      </c>
      <c r="J590">
        <v>0.78636819406467096</v>
      </c>
      <c r="K590">
        <v>7.1888518163934198E-2</v>
      </c>
      <c r="L590">
        <v>0.60499973193354495</v>
      </c>
      <c r="M590">
        <v>2.13274772755188E-2</v>
      </c>
      <c r="N590">
        <v>0.173992454547685</v>
      </c>
      <c r="O590">
        <v>66072.252646203997</v>
      </c>
      <c r="P590" s="1">
        <v>0.18086626448676801</v>
      </c>
      <c r="Q590">
        <v>0.17412998157413101</v>
      </c>
      <c r="R590">
        <v>0.64500375393910003</v>
      </c>
      <c r="S590">
        <v>14.423999999999999</v>
      </c>
      <c r="T590">
        <v>87306.347019294495</v>
      </c>
      <c r="U590" s="1">
        <v>117.41084547104499</v>
      </c>
      <c r="V590">
        <v>262007.338118805</v>
      </c>
      <c r="W590" s="1">
        <v>0.67977577365115904</v>
      </c>
      <c r="X590">
        <v>0.178947655907857</v>
      </c>
      <c r="Y590">
        <v>0.14127657044098399</v>
      </c>
      <c r="Z590">
        <v>0.32022422634884101</v>
      </c>
      <c r="AA590">
        <v>262.00733811880502</v>
      </c>
      <c r="AB590">
        <v>7287.3574550911999</v>
      </c>
      <c r="AC590" s="1">
        <v>614.19076821118006</v>
      </c>
      <c r="AD590">
        <v>190016.32764655299</v>
      </c>
      <c r="AE590" s="1" t="e">
        <v>#N/A</v>
      </c>
      <c r="AF590">
        <v>37966.875</v>
      </c>
      <c r="AG590" s="1">
        <v>61530.782625015003</v>
      </c>
      <c r="AH590" s="1">
        <v>39.307026376296498</v>
      </c>
      <c r="AI590">
        <v>22.386653288657499</v>
      </c>
      <c r="AJ590">
        <v>28.3483065973831</v>
      </c>
      <c r="AK590">
        <v>2.0425</v>
      </c>
      <c r="AL590">
        <v>1.2092646</v>
      </c>
      <c r="AM590">
        <v>1.7132859499999999</v>
      </c>
      <c r="AN590">
        <v>1076.5931551528099</v>
      </c>
      <c r="AO590" s="1">
        <v>1.1301757199614</v>
      </c>
      <c r="AP590">
        <v>1916.0629242274899</v>
      </c>
      <c r="AQ590" s="1">
        <v>3121.3033863584701</v>
      </c>
      <c r="AR590" s="1">
        <v>9177.2542122467494</v>
      </c>
      <c r="AS590" s="1">
        <v>1153.7616516816599</v>
      </c>
      <c r="AT590">
        <v>517.91755759251498</v>
      </c>
      <c r="AU590">
        <v>15886.2997321069</v>
      </c>
      <c r="AV590" s="1">
        <v>7489.0714781408597</v>
      </c>
      <c r="AW590" s="1">
        <v>0.42899296528999997</v>
      </c>
      <c r="AX590">
        <v>6636.7522168988098</v>
      </c>
      <c r="AY590" s="1">
        <v>0.37643374505999999</v>
      </c>
      <c r="AZ590">
        <v>1356.59517656651</v>
      </c>
      <c r="BA590">
        <v>7.5064210120000002E-2</v>
      </c>
      <c r="BB590">
        <v>2105.1935587265598</v>
      </c>
      <c r="BC590" s="1">
        <v>0.11950907951500001</v>
      </c>
      <c r="BD590">
        <v>17587.612430332701</v>
      </c>
      <c r="BE590" s="1">
        <v>0.548659127016766</v>
      </c>
      <c r="BF590">
        <v>0.232415824472119</v>
      </c>
      <c r="BG590">
        <v>0.15269813505284799</v>
      </c>
      <c r="BH590">
        <v>3.6634926698221E-2</v>
      </c>
      <c r="BI590">
        <v>2.95919867600456E-2</v>
      </c>
    </row>
    <row r="591" spans="1:61" x14ac:dyDescent="0.35">
      <c r="A591" t="s">
        <v>1829</v>
      </c>
      <c r="B591" t="s">
        <v>1216</v>
      </c>
      <c r="C591">
        <v>56.55</v>
      </c>
      <c r="D591">
        <v>21.1241260434795</v>
      </c>
      <c r="E591">
        <v>1051.4443187500001</v>
      </c>
      <c r="F591">
        <v>8.1868913215808903E-3</v>
      </c>
      <c r="G591">
        <v>1.3438317569121699E-2</v>
      </c>
      <c r="H591" t="e">
        <v>#N/A</v>
      </c>
      <c r="I591">
        <v>3.1513719949232702E-2</v>
      </c>
      <c r="J591">
        <v>0.91975931849692205</v>
      </c>
      <c r="K591">
        <v>3.6742280841813198E-2</v>
      </c>
      <c r="L591">
        <v>0.464432386108942</v>
      </c>
      <c r="M591">
        <v>1.5653730066331601E-2</v>
      </c>
      <c r="N591">
        <v>0.159992439933587</v>
      </c>
      <c r="O591">
        <v>62058.294351921999</v>
      </c>
      <c r="P591" s="1">
        <v>0.19329171447898699</v>
      </c>
      <c r="Q591">
        <v>0.194053846258745</v>
      </c>
      <c r="R591">
        <v>0.61265443926226804</v>
      </c>
      <c r="S591">
        <v>9.7409999999999997</v>
      </c>
      <c r="T591">
        <v>86759.137809317006</v>
      </c>
      <c r="U591" s="1">
        <v>114.953810700974</v>
      </c>
      <c r="V591">
        <v>262812.85361260601</v>
      </c>
      <c r="W591" s="1">
        <v>0.801885539936814</v>
      </c>
      <c r="X591">
        <v>8.7871965966427906E-2</v>
      </c>
      <c r="Y591">
        <v>0.110242494096758</v>
      </c>
      <c r="Z591">
        <v>0.198114460063186</v>
      </c>
      <c r="AA591">
        <v>262.81285361260598</v>
      </c>
      <c r="AB591">
        <v>6891.7233882740602</v>
      </c>
      <c r="AC591" s="1">
        <v>687.72455598010902</v>
      </c>
      <c r="AD591">
        <v>192791.73339633501</v>
      </c>
      <c r="AE591" s="1" t="e">
        <v>#N/A</v>
      </c>
      <c r="AF591">
        <v>40845.15</v>
      </c>
      <c r="AG591" s="1">
        <v>65156.441608817899</v>
      </c>
      <c r="AH591" s="1">
        <v>41.4731281960023</v>
      </c>
      <c r="AI591">
        <v>22.992964110438599</v>
      </c>
      <c r="AJ591">
        <v>27.057868628162101</v>
      </c>
      <c r="AK591">
        <v>1.6975</v>
      </c>
      <c r="AL591">
        <v>1.0324404</v>
      </c>
      <c r="AM591">
        <v>1.3962244500000001</v>
      </c>
      <c r="AN591">
        <v>1217.4397723038601</v>
      </c>
      <c r="AO591" s="1">
        <v>1.20609825495648</v>
      </c>
      <c r="AP591">
        <v>2138.6686639060099</v>
      </c>
      <c r="AQ591" s="1">
        <v>3169.04933902528</v>
      </c>
      <c r="AR591" s="1">
        <v>8850.0271327683004</v>
      </c>
      <c r="AS591" s="1">
        <v>974.13001389859198</v>
      </c>
      <c r="AT591">
        <v>410.19604859674803</v>
      </c>
      <c r="AU591">
        <v>15542.071198194901</v>
      </c>
      <c r="AV591" s="1">
        <v>7848.7281043077901</v>
      </c>
      <c r="AW591" s="1">
        <v>0.44622384648500002</v>
      </c>
      <c r="AX591">
        <v>6662.0219556534603</v>
      </c>
      <c r="AY591" s="1">
        <v>0.36616911815999997</v>
      </c>
      <c r="AZ591">
        <v>1576.19027072262</v>
      </c>
      <c r="BA591">
        <v>8.6289456885000004E-2</v>
      </c>
      <c r="BB591">
        <v>1817.1793599904699</v>
      </c>
      <c r="BC591" s="1">
        <v>0.10131757845</v>
      </c>
      <c r="BD591">
        <v>17904.119690674299</v>
      </c>
      <c r="BE591" s="1">
        <v>0.53771390698642896</v>
      </c>
      <c r="BF591">
        <v>0.241816417253778</v>
      </c>
      <c r="BG591">
        <v>0.170404574380742</v>
      </c>
      <c r="BH591">
        <v>3.30402252083698E-2</v>
      </c>
      <c r="BI591">
        <v>1.7024876170682001E-2</v>
      </c>
    </row>
    <row r="592" spans="1:61" x14ac:dyDescent="0.35">
      <c r="A592" t="s">
        <v>1830</v>
      </c>
      <c r="B592" t="s">
        <v>1217</v>
      </c>
      <c r="C592">
        <v>28.25</v>
      </c>
      <c r="D592">
        <v>208.81899117714599</v>
      </c>
      <c r="E592">
        <v>5435.5935929999996</v>
      </c>
      <c r="F592">
        <v>3.0917450299782798E-2</v>
      </c>
      <c r="G592">
        <v>9.8962141341101498E-2</v>
      </c>
      <c r="H592">
        <v>2.1673066888992999E-3</v>
      </c>
      <c r="I592">
        <v>8.56329671474165E-2</v>
      </c>
      <c r="J592">
        <v>0.70839502845300895</v>
      </c>
      <c r="K592">
        <v>7.4556003943228394E-2</v>
      </c>
      <c r="L592">
        <v>0.47562079797797502</v>
      </c>
      <c r="M592">
        <v>4.1205187575273701E-2</v>
      </c>
      <c r="N592">
        <v>0.16632482011833299</v>
      </c>
      <c r="O592">
        <v>76780.213365353993</v>
      </c>
      <c r="P592" s="1">
        <v>0.17672662387455901</v>
      </c>
      <c r="Q592">
        <v>0.17499600596060599</v>
      </c>
      <c r="R592">
        <v>0.648277370164836</v>
      </c>
      <c r="S592">
        <v>37.993499999999997</v>
      </c>
      <c r="T592">
        <v>103370.982416404</v>
      </c>
      <c r="U592" s="1">
        <v>145.96519530533701</v>
      </c>
      <c r="V592">
        <v>272261.03394155297</v>
      </c>
      <c r="W592" s="1">
        <v>0.77303886119836396</v>
      </c>
      <c r="X592">
        <v>0.188938972987995</v>
      </c>
      <c r="Y592">
        <v>3.80221658136412E-2</v>
      </c>
      <c r="Z592">
        <v>0.22696113880163701</v>
      </c>
      <c r="AA592">
        <v>272.26103394155302</v>
      </c>
      <c r="AB592">
        <v>9484.8483268789005</v>
      </c>
      <c r="AC592" s="1">
        <v>955.89707410658605</v>
      </c>
      <c r="AD592">
        <v>202052.62859450901</v>
      </c>
      <c r="AE592" s="1" t="e">
        <v>#N/A</v>
      </c>
      <c r="AF592">
        <v>44146.224999999999</v>
      </c>
      <c r="AG592" s="1">
        <v>72071.0147361321</v>
      </c>
      <c r="AH592" s="1">
        <v>65.566356804733203</v>
      </c>
      <c r="AI592">
        <v>31.357066210743898</v>
      </c>
      <c r="AJ592">
        <v>40.166232271747603</v>
      </c>
      <c r="AK592">
        <v>2.2200000000000002</v>
      </c>
      <c r="AL592">
        <v>1.6244310500000001</v>
      </c>
      <c r="AM592">
        <v>1.95539105</v>
      </c>
      <c r="AN592">
        <v>175.488032850271</v>
      </c>
      <c r="AO592" s="1">
        <v>0.945028490497266</v>
      </c>
      <c r="AP592">
        <v>1821.8091860774</v>
      </c>
      <c r="AQ592" s="1">
        <v>2600.9426944289098</v>
      </c>
      <c r="AR592" s="1">
        <v>9213.5614363719906</v>
      </c>
      <c r="AS592" s="1">
        <v>1162.20908682562</v>
      </c>
      <c r="AT592">
        <v>474.86160584767401</v>
      </c>
      <c r="AU592">
        <v>15273.384009551601</v>
      </c>
      <c r="AV592" s="1">
        <v>4923.1760143880101</v>
      </c>
      <c r="AW592" s="1">
        <v>0.31081001881499998</v>
      </c>
      <c r="AX592">
        <v>8376.9033797706707</v>
      </c>
      <c r="AY592" s="1">
        <v>0.50891007181500003</v>
      </c>
      <c r="AZ592">
        <v>1331.7743846431499</v>
      </c>
      <c r="BA592">
        <v>8.467723965E-2</v>
      </c>
      <c r="BB592">
        <v>1533.47636236478</v>
      </c>
      <c r="BC592" s="1">
        <v>9.5602669725000006E-2</v>
      </c>
      <c r="BD592">
        <v>16165.3301411666</v>
      </c>
      <c r="BE592" s="1">
        <v>0.59200378134805598</v>
      </c>
      <c r="BF592">
        <v>0.24383182138175999</v>
      </c>
      <c r="BG592">
        <v>0.11737585547967</v>
      </c>
      <c r="BH592">
        <v>2.9153772629714698E-2</v>
      </c>
      <c r="BI592">
        <v>1.7634769160800201E-2</v>
      </c>
    </row>
    <row r="593" spans="1:61" x14ac:dyDescent="0.35">
      <c r="A593" t="s">
        <v>1831</v>
      </c>
      <c r="B593" t="s">
        <v>1218</v>
      </c>
      <c r="C593">
        <v>81.7</v>
      </c>
      <c r="D593">
        <v>27.737562633334999</v>
      </c>
      <c r="E593">
        <v>1939.2276975</v>
      </c>
      <c r="F593">
        <v>1.3552692742429999E-2</v>
      </c>
      <c r="G593">
        <v>2.1804760002461201E-2</v>
      </c>
      <c r="H593" t="e">
        <v>#N/A</v>
      </c>
      <c r="I593">
        <v>7.2733911402051404E-2</v>
      </c>
      <c r="J593">
        <v>0.84180534301643295</v>
      </c>
      <c r="K593">
        <v>5.43828758941639E-2</v>
      </c>
      <c r="L593">
        <v>0.52448005017066002</v>
      </c>
      <c r="M593">
        <v>2.55169632635271E-2</v>
      </c>
      <c r="N593">
        <v>0.17255881327070299</v>
      </c>
      <c r="O593">
        <v>65937.867147988494</v>
      </c>
      <c r="P593" s="1">
        <v>0.18522636100643999</v>
      </c>
      <c r="Q593">
        <v>0.16657943916180801</v>
      </c>
      <c r="R593">
        <v>0.64819419983175197</v>
      </c>
      <c r="S593">
        <v>15.555999999999999</v>
      </c>
      <c r="T593">
        <v>87673.889539316006</v>
      </c>
      <c r="U593" s="1">
        <v>132.59465956002799</v>
      </c>
      <c r="V593">
        <v>255902.69310612601</v>
      </c>
      <c r="W593" s="1">
        <v>0.76246970272454895</v>
      </c>
      <c r="X593">
        <v>0.16822030896944601</v>
      </c>
      <c r="Y593">
        <v>6.9309988306005405E-2</v>
      </c>
      <c r="Z593">
        <v>0.237530297275451</v>
      </c>
      <c r="AA593">
        <v>255.90269310612601</v>
      </c>
      <c r="AB593">
        <v>7189.4384135547098</v>
      </c>
      <c r="AC593" s="1">
        <v>686.93138973908003</v>
      </c>
      <c r="AD593">
        <v>187136.25218850499</v>
      </c>
      <c r="AE593" s="1" t="e">
        <v>#N/A</v>
      </c>
      <c r="AF593">
        <v>39497.474999999999</v>
      </c>
      <c r="AG593" s="1">
        <v>65849.701506504498</v>
      </c>
      <c r="AH593" s="1">
        <v>41.238623853156</v>
      </c>
      <c r="AI593">
        <v>23.8547295303071</v>
      </c>
      <c r="AJ593">
        <v>29.245469211483499</v>
      </c>
      <c r="AK593">
        <v>1.6918500000000001</v>
      </c>
      <c r="AL593">
        <v>1.1494977500000001</v>
      </c>
      <c r="AM593">
        <v>1.50963705</v>
      </c>
      <c r="AN593">
        <v>958.20233598925904</v>
      </c>
      <c r="AO593" s="1">
        <v>1.15690512443377</v>
      </c>
      <c r="AP593">
        <v>1859.9554117617499</v>
      </c>
      <c r="AQ593" s="1">
        <v>2860.1596937651102</v>
      </c>
      <c r="AR593" s="1">
        <v>8365.1161597515693</v>
      </c>
      <c r="AS593" s="1">
        <v>1058.1810687219599</v>
      </c>
      <c r="AT593">
        <v>408.28187952160999</v>
      </c>
      <c r="AU593">
        <v>14551.694213522</v>
      </c>
      <c r="AV593" s="1">
        <v>6386.6957400220899</v>
      </c>
      <c r="AW593" s="1">
        <v>0.39991875314000003</v>
      </c>
      <c r="AX593">
        <v>6577.0793386118903</v>
      </c>
      <c r="AY593" s="1">
        <v>0.40942857400499999</v>
      </c>
      <c r="AZ593">
        <v>1130.7447651794801</v>
      </c>
      <c r="BA593">
        <v>7.0929997054999999E-2</v>
      </c>
      <c r="BB593">
        <v>1932.0382484275699</v>
      </c>
      <c r="BC593" s="1">
        <v>0.119722675785</v>
      </c>
      <c r="BD593">
        <v>16026.558092241001</v>
      </c>
      <c r="BE593" s="1">
        <v>0.55146296193647903</v>
      </c>
      <c r="BF593">
        <v>0.23423870625396401</v>
      </c>
      <c r="BG593">
        <v>0.159703879378365</v>
      </c>
      <c r="BH593">
        <v>3.26991024695856E-2</v>
      </c>
      <c r="BI593">
        <v>2.1895349961606601E-2</v>
      </c>
    </row>
    <row r="594" spans="1:61" x14ac:dyDescent="0.35">
      <c r="A594" t="s">
        <v>1832</v>
      </c>
      <c r="B594" t="s">
        <v>1219</v>
      </c>
      <c r="C594">
        <v>32.9</v>
      </c>
      <c r="D594">
        <v>51.356928064720599</v>
      </c>
      <c r="E594">
        <v>1138.56715405</v>
      </c>
      <c r="F594">
        <v>8.6089420190587403E-3</v>
      </c>
      <c r="G594">
        <v>0.105361033430626</v>
      </c>
      <c r="H594" t="e">
        <v>#N/A</v>
      </c>
      <c r="I594">
        <v>4.9155019726136201E-2</v>
      </c>
      <c r="J594">
        <v>0.76023663439086198</v>
      </c>
      <c r="K594">
        <v>8.7999873676357296E-2</v>
      </c>
      <c r="L594">
        <v>0.86364383492709396</v>
      </c>
      <c r="M594">
        <v>5.27528760888386E-2</v>
      </c>
      <c r="N594">
        <v>0.19602248977414299</v>
      </c>
      <c r="O594">
        <v>62780.364970210998</v>
      </c>
      <c r="P594" s="1">
        <v>0.21174644993792799</v>
      </c>
      <c r="Q594">
        <v>0.19752417183944501</v>
      </c>
      <c r="R594">
        <v>0.59072937822262706</v>
      </c>
      <c r="S594">
        <v>11.8955</v>
      </c>
      <c r="T594">
        <v>84736.635803936006</v>
      </c>
      <c r="U594" s="1">
        <v>99.260868033436097</v>
      </c>
      <c r="V594">
        <v>209217.02832611799</v>
      </c>
      <c r="W594" s="1">
        <v>0.64595232690132198</v>
      </c>
      <c r="X594">
        <v>0.188655420595085</v>
      </c>
      <c r="Y594">
        <v>0.16539225250359299</v>
      </c>
      <c r="Z594">
        <v>0.35404767309867802</v>
      </c>
      <c r="AA594">
        <v>209.217028326118</v>
      </c>
      <c r="AB594">
        <v>5563.2994455410999</v>
      </c>
      <c r="AC594" s="1">
        <v>546.02442453795402</v>
      </c>
      <c r="AD594">
        <v>138345.52621779501</v>
      </c>
      <c r="AE594" s="1" t="e">
        <v>#N/A</v>
      </c>
      <c r="AF594">
        <v>35063.449999999997</v>
      </c>
      <c r="AG594" s="1">
        <v>54219.640929966597</v>
      </c>
      <c r="AH594" s="1">
        <v>39.934361870424603</v>
      </c>
      <c r="AI594">
        <v>22.9775703659088</v>
      </c>
      <c r="AJ594">
        <v>27.621638475400399</v>
      </c>
      <c r="AK594">
        <v>1.974</v>
      </c>
      <c r="AL594">
        <v>1.2268587500000001</v>
      </c>
      <c r="AM594">
        <v>1.63379835</v>
      </c>
      <c r="AN594">
        <v>173.855816624846</v>
      </c>
      <c r="AO594" s="1">
        <v>0.84623832332106297</v>
      </c>
      <c r="AP594">
        <v>2474.1943575764199</v>
      </c>
      <c r="AQ594" s="1">
        <v>3792.5514115285</v>
      </c>
      <c r="AR594" s="1">
        <v>10392.3283283944</v>
      </c>
      <c r="AS594" s="1">
        <v>1144.04551245838</v>
      </c>
      <c r="AT594">
        <v>575.36796127600996</v>
      </c>
      <c r="AU594">
        <v>18378.487571233702</v>
      </c>
      <c r="AV594" s="1">
        <v>10227.086125063401</v>
      </c>
      <c r="AW594" s="1">
        <v>0.52868085655999997</v>
      </c>
      <c r="AX594">
        <v>4964.9405860092302</v>
      </c>
      <c r="AY594" s="1">
        <v>0.25225313116999998</v>
      </c>
      <c r="AZ594">
        <v>1094.93274740179</v>
      </c>
      <c r="BA594">
        <v>5.4514037835000001E-2</v>
      </c>
      <c r="BB594">
        <v>3243.1419353071901</v>
      </c>
      <c r="BC594" s="1">
        <v>0.164551974435</v>
      </c>
      <c r="BD594">
        <v>19530.101393781599</v>
      </c>
      <c r="BE594" s="1">
        <v>0.51536796629682902</v>
      </c>
      <c r="BF594">
        <v>0.24782225019821399</v>
      </c>
      <c r="BG594">
        <v>0.17850375712000399</v>
      </c>
      <c r="BH594">
        <v>3.7148448781342797E-2</v>
      </c>
      <c r="BI594">
        <v>2.11575776036102E-2</v>
      </c>
    </row>
    <row r="595" spans="1:61" x14ac:dyDescent="0.35">
      <c r="A595" t="s">
        <v>1833</v>
      </c>
      <c r="B595" t="s">
        <v>1220</v>
      </c>
      <c r="C595">
        <v>20.45</v>
      </c>
      <c r="D595">
        <v>279.43701237966701</v>
      </c>
      <c r="E595">
        <v>4526.7960629999998</v>
      </c>
      <c r="F595">
        <v>3.4154529733906799E-2</v>
      </c>
      <c r="G595">
        <v>0.354348048966873</v>
      </c>
      <c r="H595">
        <v>2.42494431338665E-3</v>
      </c>
      <c r="I595">
        <v>0.13015769341651701</v>
      </c>
      <c r="J595">
        <v>0.38170143541114099</v>
      </c>
      <c r="K595">
        <v>9.9556328324609894E-2</v>
      </c>
      <c r="L595">
        <v>0.748870003284824</v>
      </c>
      <c r="M595">
        <v>8.1571057364637406E-2</v>
      </c>
      <c r="N595">
        <v>0.188588065115876</v>
      </c>
      <c r="O595">
        <v>74676.899451845995</v>
      </c>
      <c r="P595" s="1">
        <v>0.230075445185139</v>
      </c>
      <c r="Q595">
        <v>0.196465893883743</v>
      </c>
      <c r="R595">
        <v>0.57345866093111797</v>
      </c>
      <c r="S595">
        <v>40.148000000000003</v>
      </c>
      <c r="T595">
        <v>101507.52969768</v>
      </c>
      <c r="U595" s="1">
        <v>116.712506624532</v>
      </c>
      <c r="V595">
        <v>224679.34131759501</v>
      </c>
      <c r="W595" s="1">
        <v>0.73293839280186301</v>
      </c>
      <c r="X595">
        <v>0.22432288824133401</v>
      </c>
      <c r="Y595">
        <v>4.2738718956802799E-2</v>
      </c>
      <c r="Z595">
        <v>0.26706160719813699</v>
      </c>
      <c r="AA595">
        <v>224.679341317595</v>
      </c>
      <c r="AB595">
        <v>8049.0167490512003</v>
      </c>
      <c r="AC595" s="1">
        <v>783.42396507441595</v>
      </c>
      <c r="AD595">
        <v>148947.510501579</v>
      </c>
      <c r="AE595" s="1" t="e">
        <v>#N/A</v>
      </c>
      <c r="AF595">
        <v>39203.724999999999</v>
      </c>
      <c r="AG595" s="1">
        <v>59048.955942619301</v>
      </c>
      <c r="AH595" s="1">
        <v>68.750601575517706</v>
      </c>
      <c r="AI595">
        <v>31.612994573382899</v>
      </c>
      <c r="AJ595">
        <v>43.343460447509599</v>
      </c>
      <c r="AK595">
        <v>1.5245</v>
      </c>
      <c r="AL595">
        <v>1.07198175</v>
      </c>
      <c r="AM595">
        <v>1.3393691000000001</v>
      </c>
      <c r="AN595">
        <v>122.388742750245</v>
      </c>
      <c r="AO595" s="1">
        <v>1.06172102069898</v>
      </c>
      <c r="AP595">
        <v>2349.1533584364502</v>
      </c>
      <c r="AQ595" s="1">
        <v>3262.4336870472098</v>
      </c>
      <c r="AR595" s="1">
        <v>9650.2140881257601</v>
      </c>
      <c r="AS595" s="1">
        <v>1363.0796137022801</v>
      </c>
      <c r="AT595" s="1">
        <v>581.122179830812</v>
      </c>
      <c r="AU595">
        <v>17206.002927142501</v>
      </c>
      <c r="AV595" s="1">
        <v>7408.2754633432196</v>
      </c>
      <c r="AW595" s="1">
        <v>0.40831728412500001</v>
      </c>
      <c r="AX595">
        <v>7205.3326332363304</v>
      </c>
      <c r="AY595" s="1">
        <v>0.38454120944499998</v>
      </c>
      <c r="AZ595">
        <v>1356.50874776814</v>
      </c>
      <c r="BA595">
        <v>7.2108891549999998E-2</v>
      </c>
      <c r="BB595">
        <v>2549.26189368316</v>
      </c>
      <c r="BC595" s="1">
        <v>0.13503261487500001</v>
      </c>
      <c r="BD595">
        <v>18519.3787380309</v>
      </c>
      <c r="BE595" s="1">
        <v>0.56810407209011304</v>
      </c>
      <c r="BF595">
        <v>0.22070994473146499</v>
      </c>
      <c r="BG595">
        <v>0.16724695347712301</v>
      </c>
      <c r="BH595">
        <v>2.8315140982604899E-2</v>
      </c>
      <c r="BI595">
        <v>1.56238887186938E-2</v>
      </c>
    </row>
    <row r="596" spans="1:61" x14ac:dyDescent="0.35">
      <c r="A596" t="s">
        <v>1834</v>
      </c>
      <c r="B596" t="s">
        <v>1221</v>
      </c>
      <c r="C596">
        <v>89.4</v>
      </c>
      <c r="D596">
        <v>8.5558422686369706</v>
      </c>
      <c r="E596">
        <v>680.80352095000001</v>
      </c>
      <c r="F596" t="e">
        <v>#N/A</v>
      </c>
      <c r="G596" t="e">
        <v>#N/A</v>
      </c>
      <c r="H596" t="e">
        <v>#N/A</v>
      </c>
      <c r="I596">
        <v>2.5299385006474901E-2</v>
      </c>
      <c r="J596">
        <v>0.95410027457823798</v>
      </c>
      <c r="K596">
        <v>2.42630790314361E-2</v>
      </c>
      <c r="L596">
        <v>0.384008442572421</v>
      </c>
      <c r="M596" t="e">
        <v>#N/A</v>
      </c>
      <c r="N596">
        <v>0.146557558346322</v>
      </c>
      <c r="O596">
        <v>60983.0758317945</v>
      </c>
      <c r="P596" s="1">
        <v>0.196441868345685</v>
      </c>
      <c r="Q596">
        <v>0.17563813420788801</v>
      </c>
      <c r="R596">
        <v>0.62791999744642701</v>
      </c>
      <c r="S596">
        <v>7.3265000000000002</v>
      </c>
      <c r="T596">
        <v>82309.4869554045</v>
      </c>
      <c r="U596" s="1">
        <v>98.549906827463204</v>
      </c>
      <c r="V596">
        <v>291862.33616483799</v>
      </c>
      <c r="W596" s="1">
        <v>0.788886290654083</v>
      </c>
      <c r="X596">
        <v>3.9810365071739899E-2</v>
      </c>
      <c r="Y596">
        <v>0.17130334427417801</v>
      </c>
      <c r="Z596">
        <v>0.211113709345918</v>
      </c>
      <c r="AA596">
        <v>291.86233616483798</v>
      </c>
      <c r="AB596">
        <v>7789.7200208204504</v>
      </c>
      <c r="AC596" s="1">
        <v>620.76319015746299</v>
      </c>
      <c r="AD596">
        <v>218995.382239303</v>
      </c>
      <c r="AE596" s="1" t="e">
        <v>#N/A</v>
      </c>
      <c r="AF596">
        <v>42389.724999999999</v>
      </c>
      <c r="AG596" s="1">
        <v>68802.020877731993</v>
      </c>
      <c r="AH596" s="1">
        <v>35.525374995154799</v>
      </c>
      <c r="AI596">
        <v>21.370999712350098</v>
      </c>
      <c r="AJ596">
        <v>23.7047888083384</v>
      </c>
      <c r="AK596">
        <v>1.5095000000000001</v>
      </c>
      <c r="AL596">
        <v>0.74681140000000001</v>
      </c>
      <c r="AM596">
        <v>1.0232684000000001</v>
      </c>
      <c r="AN596">
        <v>1776.4945214437</v>
      </c>
      <c r="AO596" s="1">
        <v>1.3175882994886601</v>
      </c>
      <c r="AP596">
        <v>2304.8323336178701</v>
      </c>
      <c r="AQ596" s="1">
        <v>3476.6392751464</v>
      </c>
      <c r="AR596" s="1">
        <v>8991.1525208434705</v>
      </c>
      <c r="AS596" s="1">
        <v>934.64688339189104</v>
      </c>
      <c r="AT596">
        <v>469.25254440767998</v>
      </c>
      <c r="AU596">
        <v>16176.523557407299</v>
      </c>
      <c r="AV596" s="1">
        <v>8752.6096900828197</v>
      </c>
      <c r="AW596" s="1">
        <v>0.46577732886500001</v>
      </c>
      <c r="AX596">
        <v>7557.0936446075702</v>
      </c>
      <c r="AY596" s="1">
        <v>0.37494771106500002</v>
      </c>
      <c r="AZ596">
        <v>1735.7863552087099</v>
      </c>
      <c r="BA596">
        <v>8.8188430839999998E-2</v>
      </c>
      <c r="BB596">
        <v>1353.9287885307799</v>
      </c>
      <c r="BC596" s="1">
        <v>7.1086529225E-2</v>
      </c>
      <c r="BD596">
        <v>19399.4184784299</v>
      </c>
      <c r="BE596" s="1">
        <v>0.53551634205423704</v>
      </c>
      <c r="BF596">
        <v>0.23945885734198999</v>
      </c>
      <c r="BG596">
        <v>0.15602237324104501</v>
      </c>
      <c r="BH596">
        <v>4.0541781497403701E-2</v>
      </c>
      <c r="BI596">
        <v>2.8460645865324301E-2</v>
      </c>
    </row>
    <row r="597" spans="1:61" x14ac:dyDescent="0.35">
      <c r="A597" t="s">
        <v>1835</v>
      </c>
      <c r="B597" t="s">
        <v>1222</v>
      </c>
      <c r="C597">
        <v>75.8</v>
      </c>
      <c r="D597">
        <v>14.3167868355034</v>
      </c>
      <c r="E597">
        <v>938.8388923</v>
      </c>
      <c r="F597">
        <v>4.86921974893538E-2</v>
      </c>
      <c r="G597">
        <v>1.35328464831471E-2</v>
      </c>
      <c r="H597" t="e">
        <v>#N/A</v>
      </c>
      <c r="I597">
        <v>5.6104825829679503E-2</v>
      </c>
      <c r="J597">
        <v>0.89707163817828695</v>
      </c>
      <c r="K597">
        <v>3.1912476000895799E-2</v>
      </c>
      <c r="L597">
        <v>0.30946285640212001</v>
      </c>
      <c r="M597">
        <v>2.35502312156389E-2</v>
      </c>
      <c r="N597">
        <v>0.13259332345844299</v>
      </c>
      <c r="O597">
        <v>67143.166270035494</v>
      </c>
      <c r="P597" s="1">
        <v>0.19543286679872601</v>
      </c>
      <c r="Q597">
        <v>0.172782809715057</v>
      </c>
      <c r="R597">
        <v>0.63178432348621705</v>
      </c>
      <c r="S597">
        <v>8.9495000000000005</v>
      </c>
      <c r="T597">
        <v>86398.797793770995</v>
      </c>
      <c r="U597" s="1">
        <v>112.495523889472</v>
      </c>
      <c r="V597">
        <v>284954.18576671102</v>
      </c>
      <c r="W597" s="1">
        <v>0.78631921567261998</v>
      </c>
      <c r="X597">
        <v>5.7100536373897601E-2</v>
      </c>
      <c r="Y597">
        <v>0.15658024795348199</v>
      </c>
      <c r="Z597">
        <v>0.21368078432738</v>
      </c>
      <c r="AA597">
        <v>284.95418576671102</v>
      </c>
      <c r="AB597">
        <v>7135.4005111558599</v>
      </c>
      <c r="AC597" s="1">
        <v>630.97992594645098</v>
      </c>
      <c r="AD597">
        <v>223728.35407428001</v>
      </c>
      <c r="AE597" s="1" t="e">
        <v>#N/A</v>
      </c>
      <c r="AF597">
        <v>45902.175000000003</v>
      </c>
      <c r="AG597" s="1">
        <v>75609.233297319806</v>
      </c>
      <c r="AH597" s="1">
        <v>37.664206892549899</v>
      </c>
      <c r="AI597">
        <v>21.386400893098202</v>
      </c>
      <c r="AJ597">
        <v>24.4322718613079</v>
      </c>
      <c r="AK597">
        <v>1.843</v>
      </c>
      <c r="AL597">
        <v>1.0527875499999999</v>
      </c>
      <c r="AM597">
        <v>1.5008912999999999</v>
      </c>
      <c r="AN597">
        <v>2145.0244070046601</v>
      </c>
      <c r="AO597" s="1">
        <v>1.2711757059944599</v>
      </c>
      <c r="AP597">
        <v>2300.7057338764298</v>
      </c>
      <c r="AQ597" s="1">
        <v>3079.1351741491999</v>
      </c>
      <c r="AR597" s="1">
        <v>8569.1845221722906</v>
      </c>
      <c r="AS597" s="1">
        <v>810.21194460186598</v>
      </c>
      <c r="AT597">
        <v>383.36772434199901</v>
      </c>
      <c r="AU597">
        <v>15142.6050991418</v>
      </c>
      <c r="AV597" s="1">
        <v>7368.4911458794204</v>
      </c>
      <c r="AW597" s="1">
        <v>0.41770472674499998</v>
      </c>
      <c r="AX597">
        <v>7774.56121181035</v>
      </c>
      <c r="AY597" s="1">
        <v>0.43545532473499998</v>
      </c>
      <c r="AZ597">
        <v>1552.94069223007</v>
      </c>
      <c r="BA597" s="1">
        <v>8.8034138319999997E-2</v>
      </c>
      <c r="BB597">
        <v>1041.8711936238301</v>
      </c>
      <c r="BC597" s="1">
        <v>5.8805810175000001E-2</v>
      </c>
      <c r="BD597">
        <v>17737.8642435437</v>
      </c>
      <c r="BE597" s="1">
        <v>0.55197541981269305</v>
      </c>
      <c r="BF597">
        <v>0.23393035941592499</v>
      </c>
      <c r="BG597">
        <v>0.154863635941032</v>
      </c>
      <c r="BH597">
        <v>3.9511560918344103E-2</v>
      </c>
      <c r="BI597">
        <v>1.9719023912005699E-2</v>
      </c>
    </row>
    <row r="598" spans="1:61" x14ac:dyDescent="0.35">
      <c r="A598" t="s">
        <v>1836</v>
      </c>
      <c r="B598" t="s">
        <v>1223</v>
      </c>
      <c r="C598">
        <v>34.450000000000003</v>
      </c>
      <c r="D598">
        <v>90.312093413714294</v>
      </c>
      <c r="E598">
        <v>2477.4976522500001</v>
      </c>
      <c r="F598">
        <v>3.1272723655599501E-2</v>
      </c>
      <c r="G598">
        <v>0.107712574011412</v>
      </c>
      <c r="H598">
        <v>2.4835430156722898E-3</v>
      </c>
      <c r="I598">
        <v>8.9472502747601296E-2</v>
      </c>
      <c r="J598">
        <v>0.69696145186582703</v>
      </c>
      <c r="K598">
        <v>7.5978430465767896E-2</v>
      </c>
      <c r="L598">
        <v>0.451843425545644</v>
      </c>
      <c r="M598">
        <v>3.5462007232574803E-2</v>
      </c>
      <c r="N598">
        <v>0.159105873501766</v>
      </c>
      <c r="O598">
        <v>73365.496724662502</v>
      </c>
      <c r="P598" s="1">
        <v>0.217966108236926</v>
      </c>
      <c r="Q598">
        <v>0.15822264845907399</v>
      </c>
      <c r="R598">
        <v>0.62381124330399995</v>
      </c>
      <c r="S598">
        <v>20.137499999999999</v>
      </c>
      <c r="T598">
        <v>94440.147194278499</v>
      </c>
      <c r="U598" s="1">
        <v>125.568996890124</v>
      </c>
      <c r="V598">
        <v>290497.96148010797</v>
      </c>
      <c r="W598" s="1">
        <v>0.69964067475221703</v>
      </c>
      <c r="X598">
        <v>0.24620416018579799</v>
      </c>
      <c r="Y598">
        <v>5.41551650619852E-2</v>
      </c>
      <c r="Z598">
        <v>0.30035932524778303</v>
      </c>
      <c r="AA598">
        <v>290.49796148010802</v>
      </c>
      <c r="AB598">
        <v>10148.6923170798</v>
      </c>
      <c r="AC598" s="1">
        <v>881.80020599645297</v>
      </c>
      <c r="AD598">
        <v>225209.948055646</v>
      </c>
      <c r="AE598" s="1" t="e">
        <v>#N/A</v>
      </c>
      <c r="AF598">
        <v>43632.7</v>
      </c>
      <c r="AG598" s="1">
        <v>75441.001959386398</v>
      </c>
      <c r="AH598" s="1">
        <v>63.759839314927198</v>
      </c>
      <c r="AI598">
        <v>31.303709582030798</v>
      </c>
      <c r="AJ598">
        <v>39.926684338978603</v>
      </c>
      <c r="AK598">
        <v>2.0964999999999998</v>
      </c>
      <c r="AL598">
        <v>1.45718415</v>
      </c>
      <c r="AM598">
        <v>1.8861326</v>
      </c>
      <c r="AN598">
        <v>636.45011960099703</v>
      </c>
      <c r="AO598" s="1">
        <v>0.99455035010142701</v>
      </c>
      <c r="AP598">
        <v>2153.1782263898699</v>
      </c>
      <c r="AQ598" s="1">
        <v>2971.7552648973001</v>
      </c>
      <c r="AR598" s="1">
        <v>9479.5624610733994</v>
      </c>
      <c r="AS598" s="1">
        <v>1144.9456030721401</v>
      </c>
      <c r="AT598">
        <v>526.27727363967404</v>
      </c>
      <c r="AU598">
        <v>16275.718829072401</v>
      </c>
      <c r="AV598" s="1">
        <v>4961.6491025177902</v>
      </c>
      <c r="AW598" s="1">
        <v>0.28573748245000002</v>
      </c>
      <c r="AX598">
        <v>9526.1187437502103</v>
      </c>
      <c r="AY598" s="1">
        <v>0.53203822334999995</v>
      </c>
      <c r="AZ598">
        <v>1595.8704376299499</v>
      </c>
      <c r="BA598">
        <v>9.0325000495000002E-2</v>
      </c>
      <c r="BB598">
        <v>1636.03981984851</v>
      </c>
      <c r="BC598" s="1">
        <v>9.1899293709999996E-2</v>
      </c>
      <c r="BD598">
        <v>17719.678103746501</v>
      </c>
      <c r="BE598" s="1">
        <v>0.566503308798044</v>
      </c>
      <c r="BF598">
        <v>0.22622883333354399</v>
      </c>
      <c r="BG598">
        <v>0.15122724752719399</v>
      </c>
      <c r="BH598">
        <v>3.3603419979108699E-2</v>
      </c>
      <c r="BI598">
        <v>2.2437190362110102E-2</v>
      </c>
    </row>
    <row r="599" spans="1:61" x14ac:dyDescent="0.35">
      <c r="A599" t="s">
        <v>1837</v>
      </c>
      <c r="B599" t="s">
        <v>1224</v>
      </c>
      <c r="C599">
        <v>36.549999999999997</v>
      </c>
      <c r="D599">
        <v>90.566680215772195</v>
      </c>
      <c r="E599">
        <v>2605.0945637499999</v>
      </c>
      <c r="F599">
        <v>2.1535568451538398E-2</v>
      </c>
      <c r="G599">
        <v>4.3957009401832697E-2</v>
      </c>
      <c r="H599">
        <v>1.989030832136E-3</v>
      </c>
      <c r="I599">
        <v>8.7325416946040596E-2</v>
      </c>
      <c r="J599">
        <v>0.78988328863353796</v>
      </c>
      <c r="K599">
        <v>5.99829985648676E-2</v>
      </c>
      <c r="L599">
        <v>0.4581419446285</v>
      </c>
      <c r="M599">
        <v>3.5854080045416598E-2</v>
      </c>
      <c r="N599">
        <v>0.160298575909746</v>
      </c>
      <c r="O599">
        <v>70424.619229688993</v>
      </c>
      <c r="P599" s="1">
        <v>0.19761504132303401</v>
      </c>
      <c r="Q599">
        <v>0.16469966438428399</v>
      </c>
      <c r="R599">
        <v>0.63768529429268195</v>
      </c>
      <c r="S599">
        <v>21.601500000000001</v>
      </c>
      <c r="T599">
        <v>92608.325894092501</v>
      </c>
      <c r="U599" s="1">
        <v>124.204065795867</v>
      </c>
      <c r="V599">
        <v>272252.60280523502</v>
      </c>
      <c r="W599" s="1">
        <v>0.73067428339455898</v>
      </c>
      <c r="X599">
        <v>0.21375053510653899</v>
      </c>
      <c r="Y599">
        <v>5.5575181498901699E-2</v>
      </c>
      <c r="Z599">
        <v>0.26932571660544102</v>
      </c>
      <c r="AA599">
        <v>272.25260280523497</v>
      </c>
      <c r="AB599">
        <v>8533.4068828894397</v>
      </c>
      <c r="AC599" s="1">
        <v>793.45719023717004</v>
      </c>
      <c r="AD599">
        <v>199333.57242344701</v>
      </c>
      <c r="AE599" s="1" t="e">
        <v>#N/A</v>
      </c>
      <c r="AF599">
        <v>41510.675000000003</v>
      </c>
      <c r="AG599" s="1">
        <v>71367.961007009406</v>
      </c>
      <c r="AH599" s="1">
        <v>54.815979663909999</v>
      </c>
      <c r="AI599">
        <v>27.9215437338929</v>
      </c>
      <c r="AJ599">
        <v>36.465274816694802</v>
      </c>
      <c r="AK599">
        <v>2.028</v>
      </c>
      <c r="AL599">
        <v>1.2617113499999999</v>
      </c>
      <c r="AM599">
        <v>1.6920342500000001</v>
      </c>
      <c r="AN599">
        <v>337.68277374682299</v>
      </c>
      <c r="AO599" s="1">
        <v>0.93700266315184</v>
      </c>
      <c r="AP599">
        <v>1890.59042752751</v>
      </c>
      <c r="AQ599" s="1">
        <v>2756.1303434081201</v>
      </c>
      <c r="AR599" s="1">
        <v>8737.4590886842707</v>
      </c>
      <c r="AS599" s="1">
        <v>964.36410062536902</v>
      </c>
      <c r="AT599">
        <v>427.597202916676</v>
      </c>
      <c r="AU599">
        <v>14776.141163161899</v>
      </c>
      <c r="AV599" s="1">
        <v>5432.6681432834903</v>
      </c>
      <c r="AW599" s="1">
        <v>0.34393647304000002</v>
      </c>
      <c r="AX599">
        <v>7810.6491482358597</v>
      </c>
      <c r="AY599" s="1">
        <v>0.47868367917999999</v>
      </c>
      <c r="AZ599">
        <v>1313.275732157</v>
      </c>
      <c r="BA599">
        <v>8.0300343699999999E-2</v>
      </c>
      <c r="BB599">
        <v>1542.7589197315699</v>
      </c>
      <c r="BC599" s="1">
        <v>9.7079504065000002E-2</v>
      </c>
      <c r="BD599">
        <v>16099.351943407901</v>
      </c>
      <c r="BE599" s="1">
        <v>0.565412231338425</v>
      </c>
      <c r="BF599">
        <v>0.23374879773856899</v>
      </c>
      <c r="BG599">
        <v>0.15026829156973201</v>
      </c>
      <c r="BH599">
        <v>3.2299219102816003E-2</v>
      </c>
      <c r="BI599">
        <v>1.8271460250457901E-2</v>
      </c>
    </row>
    <row r="600" spans="1:61" x14ac:dyDescent="0.35">
      <c r="A600" t="s">
        <v>1838</v>
      </c>
      <c r="B600" t="s">
        <v>1225</v>
      </c>
      <c r="C600">
        <v>30.9</v>
      </c>
      <c r="D600">
        <v>265.82524493053</v>
      </c>
      <c r="E600">
        <v>7983.1224192999998</v>
      </c>
      <c r="F600">
        <v>9.7061932945987806E-2</v>
      </c>
      <c r="G600">
        <v>0.125015756651642</v>
      </c>
      <c r="H600">
        <v>2.3282638944505398E-3</v>
      </c>
      <c r="I600">
        <v>6.6391440137098801E-2</v>
      </c>
      <c r="J600">
        <v>0.647449034993126</v>
      </c>
      <c r="K600">
        <v>6.2556157436043397E-2</v>
      </c>
      <c r="L600">
        <v>0.27316178541306602</v>
      </c>
      <c r="M600">
        <v>5.8363944510210201E-2</v>
      </c>
      <c r="N600">
        <v>0.13728964556853601</v>
      </c>
      <c r="O600">
        <v>83823.508408326496</v>
      </c>
      <c r="P600" s="1">
        <v>0.17357652107231</v>
      </c>
      <c r="Q600">
        <v>0.162116919160811</v>
      </c>
      <c r="R600">
        <v>0.66430655976688002</v>
      </c>
      <c r="S600">
        <v>53.0715</v>
      </c>
      <c r="T600">
        <v>108807.858208601</v>
      </c>
      <c r="U600" s="1">
        <v>154.840270014282</v>
      </c>
      <c r="V600">
        <v>313660.49494005798</v>
      </c>
      <c r="W600" s="1">
        <v>0.79349894024176404</v>
      </c>
      <c r="X600">
        <v>0.180962659037566</v>
      </c>
      <c r="Y600">
        <v>2.5538400720670498E-2</v>
      </c>
      <c r="Z600">
        <v>0.20650105975823599</v>
      </c>
      <c r="AA600">
        <v>313.66049494005802</v>
      </c>
      <c r="AB600">
        <v>12063.3143209725</v>
      </c>
      <c r="AC600" s="1">
        <v>1074.5593391351299</v>
      </c>
      <c r="AD600">
        <v>255588.44779395801</v>
      </c>
      <c r="AE600" s="1" t="e">
        <v>#N/A</v>
      </c>
      <c r="AF600">
        <v>58210</v>
      </c>
      <c r="AG600" s="1">
        <v>120011.726186345</v>
      </c>
      <c r="AH600" s="1">
        <v>78.441884700135205</v>
      </c>
      <c r="AI600">
        <v>36.832486727762799</v>
      </c>
      <c r="AJ600">
        <v>45.498493129402398</v>
      </c>
      <c r="AK600">
        <v>2.1019999999999999</v>
      </c>
      <c r="AL600">
        <v>1.3194941</v>
      </c>
      <c r="AM600">
        <v>1.57459755</v>
      </c>
      <c r="AN600">
        <v>209.295297747615</v>
      </c>
      <c r="AO600" s="1">
        <v>0.77498204150198402</v>
      </c>
      <c r="AP600">
        <v>1960.8845856724099</v>
      </c>
      <c r="AQ600" s="1">
        <v>2846.7322921832201</v>
      </c>
      <c r="AR600" s="1">
        <v>9699.6448146600196</v>
      </c>
      <c r="AS600" s="1">
        <v>1262.1152773736901</v>
      </c>
      <c r="AT600" s="1">
        <v>479.325077667757</v>
      </c>
      <c r="AU600">
        <v>16248.702047557101</v>
      </c>
      <c r="AV600" s="1">
        <v>3688.5678688242901</v>
      </c>
      <c r="AW600" s="1">
        <v>0.22307504029</v>
      </c>
      <c r="AX600">
        <v>10618.960078112699</v>
      </c>
      <c r="AY600" s="1">
        <v>0.62242292031000002</v>
      </c>
      <c r="AZ600">
        <v>1541.5852028678</v>
      </c>
      <c r="BA600">
        <v>9.3676582154999993E-2</v>
      </c>
      <c r="BB600">
        <v>1023.7633557113001</v>
      </c>
      <c r="BC600" s="1">
        <v>6.0825457244999999E-2</v>
      </c>
      <c r="BD600">
        <v>16872.876505516098</v>
      </c>
      <c r="BE600" s="1">
        <v>0.59902332414958903</v>
      </c>
      <c r="BF600">
        <v>0.23533861012788199</v>
      </c>
      <c r="BG600">
        <v>0.116848669475646</v>
      </c>
      <c r="BH600">
        <v>3.0681493619721001E-2</v>
      </c>
      <c r="BI600">
        <v>1.81079026271612E-2</v>
      </c>
    </row>
    <row r="601" spans="1:61" x14ac:dyDescent="0.35">
      <c r="A601" t="s">
        <v>1839</v>
      </c>
      <c r="B601" t="s">
        <v>1226</v>
      </c>
      <c r="C601">
        <v>150.80000000000001</v>
      </c>
      <c r="D601">
        <v>8.1143953911441393</v>
      </c>
      <c r="E601">
        <v>1035.5943271000001</v>
      </c>
      <c r="F601" t="e">
        <v>#N/A</v>
      </c>
      <c r="G601">
        <v>1.03611147054806E-2</v>
      </c>
      <c r="H601" t="e">
        <v>#N/A</v>
      </c>
      <c r="I601">
        <v>1.5338898913143601E-2</v>
      </c>
      <c r="J601">
        <v>0.96251133152207802</v>
      </c>
      <c r="K601">
        <v>2.1797977645890101E-2</v>
      </c>
      <c r="L601">
        <v>0.47811975647424998</v>
      </c>
      <c r="M601" t="e">
        <v>#N/A</v>
      </c>
      <c r="N601">
        <v>0.153422937900485</v>
      </c>
      <c r="O601">
        <v>63389.683796761499</v>
      </c>
      <c r="P601" s="1">
        <v>0.183774371004121</v>
      </c>
      <c r="Q601">
        <v>0.16457756000747001</v>
      </c>
      <c r="R601">
        <v>0.65164806898840899</v>
      </c>
      <c r="S601">
        <v>10.112</v>
      </c>
      <c r="T601">
        <v>86639.192780411002</v>
      </c>
      <c r="U601" s="1">
        <v>112.34093321782299</v>
      </c>
      <c r="V601">
        <v>302420.33594246802</v>
      </c>
      <c r="W601" s="1">
        <v>0.67458554152175898</v>
      </c>
      <c r="X601">
        <v>8.30878275965376E-2</v>
      </c>
      <c r="Y601">
        <v>0.242326630881703</v>
      </c>
      <c r="Z601">
        <v>0.32541445847824102</v>
      </c>
      <c r="AA601">
        <v>302.420335942468</v>
      </c>
      <c r="AB601">
        <v>8600.1446313258002</v>
      </c>
      <c r="AC601" s="1">
        <v>491.85394314076802</v>
      </c>
      <c r="AD601">
        <v>247657.331246071</v>
      </c>
      <c r="AE601" s="1" t="e">
        <v>#N/A</v>
      </c>
      <c r="AF601">
        <v>40041.574999999997</v>
      </c>
      <c r="AG601" s="1">
        <v>66807.693544067704</v>
      </c>
      <c r="AH601" s="1">
        <v>30.607255433342399</v>
      </c>
      <c r="AI601">
        <v>20.610230927501998</v>
      </c>
      <c r="AJ601">
        <v>23.2456373511415</v>
      </c>
      <c r="AK601">
        <v>1.29</v>
      </c>
      <c r="AL601">
        <v>0.73429820000000001</v>
      </c>
      <c r="AM601">
        <v>0.85489795000000002</v>
      </c>
      <c r="AN601">
        <v>780.86348411556901</v>
      </c>
      <c r="AO601" s="1">
        <v>1.0299725891718201</v>
      </c>
      <c r="AP601">
        <v>2127.67054109838</v>
      </c>
      <c r="AQ601" s="1">
        <v>3750.0850704221998</v>
      </c>
      <c r="AR601" s="1">
        <v>9116.7362824755201</v>
      </c>
      <c r="AS601" s="1">
        <v>1002.75723165267</v>
      </c>
      <c r="AT601">
        <v>575.86696943711195</v>
      </c>
      <c r="AU601">
        <v>16573.116095085901</v>
      </c>
      <c r="AV601" s="1">
        <v>8584.0990857326906</v>
      </c>
      <c r="AW601" s="1">
        <v>0.47484625561999999</v>
      </c>
      <c r="AX601">
        <v>7037.2725970563497</v>
      </c>
      <c r="AY601" s="1">
        <v>0.35687422446</v>
      </c>
      <c r="AZ601">
        <v>1369.4922771084</v>
      </c>
      <c r="BA601">
        <v>7.2917248525000006E-2</v>
      </c>
      <c r="BB601">
        <v>1799.1876302728399</v>
      </c>
      <c r="BC601" s="1">
        <v>9.5362271385000003E-2</v>
      </c>
      <c r="BD601">
        <v>18790.0515901703</v>
      </c>
      <c r="BE601" s="1">
        <v>0.528808733822555</v>
      </c>
      <c r="BF601">
        <v>0.24888225210237999</v>
      </c>
      <c r="BG601">
        <v>0.153996635794373</v>
      </c>
      <c r="BH601">
        <v>4.4922924524658799E-2</v>
      </c>
      <c r="BI601">
        <v>2.33894537560334E-2</v>
      </c>
    </row>
    <row r="602" spans="1:61" x14ac:dyDescent="0.35">
      <c r="A602" t="s">
        <v>1840</v>
      </c>
      <c r="B602" t="s">
        <v>1227</v>
      </c>
      <c r="C602">
        <v>16.899999999999999</v>
      </c>
      <c r="D602">
        <v>357.32272697763699</v>
      </c>
      <c r="E602">
        <v>2882.2995365000002</v>
      </c>
      <c r="F602">
        <v>6.91390762517443E-2</v>
      </c>
      <c r="G602">
        <v>4.4090944069894902E-2</v>
      </c>
      <c r="H602">
        <v>2.6203096960630201E-3</v>
      </c>
      <c r="I602">
        <v>4.4825013521032103E-2</v>
      </c>
      <c r="J602">
        <v>0.78720830439995204</v>
      </c>
      <c r="K602">
        <v>5.35079582333979E-2</v>
      </c>
      <c r="L602">
        <v>0.10943150268424599</v>
      </c>
      <c r="M602">
        <v>2.5163604587326201E-2</v>
      </c>
      <c r="N602">
        <v>0.121898055011991</v>
      </c>
      <c r="O602">
        <v>86002.942479734003</v>
      </c>
      <c r="P602" s="1">
        <v>0.13876051725816699</v>
      </c>
      <c r="Q602">
        <v>0.15611159256658699</v>
      </c>
      <c r="R602">
        <v>0.70512789017524502</v>
      </c>
      <c r="S602">
        <v>22.42</v>
      </c>
      <c r="T602">
        <v>107152.512738709</v>
      </c>
      <c r="U602" s="1">
        <v>128.349346011292</v>
      </c>
      <c r="V602">
        <v>414892.47177739901</v>
      </c>
      <c r="W602" s="1">
        <v>0.85490156939400097</v>
      </c>
      <c r="X602">
        <v>0.12013689083579</v>
      </c>
      <c r="Y602">
        <v>2.49615397702093E-2</v>
      </c>
      <c r="Z602">
        <v>0.145098430605999</v>
      </c>
      <c r="AA602">
        <v>414.89247177739901</v>
      </c>
      <c r="AB602">
        <v>15429.1766937595</v>
      </c>
      <c r="AC602" s="1">
        <v>1443.1830743564201</v>
      </c>
      <c r="AD602" s="1">
        <v>353934.241029992</v>
      </c>
      <c r="AE602" s="1" t="e">
        <v>#N/A</v>
      </c>
      <c r="AF602">
        <v>76428.524999999994</v>
      </c>
      <c r="AG602" s="1">
        <v>216357.55447651699</v>
      </c>
      <c r="AH602" s="1">
        <v>92.214368757264893</v>
      </c>
      <c r="AI602">
        <v>36.826349419844597</v>
      </c>
      <c r="AJ602">
        <v>50.8488266586644</v>
      </c>
      <c r="AK602">
        <v>1.8565</v>
      </c>
      <c r="AL602">
        <v>1.3722563000000001</v>
      </c>
      <c r="AM602">
        <v>1.4771601000000001</v>
      </c>
      <c r="AN602">
        <v>379.68920405852901</v>
      </c>
      <c r="AO602" s="1">
        <v>0.54375168552838704</v>
      </c>
      <c r="AP602">
        <v>2420.8192994705601</v>
      </c>
      <c r="AQ602" s="1">
        <v>3005.1483435499799</v>
      </c>
      <c r="AR602" s="1">
        <v>11115.8771221565</v>
      </c>
      <c r="AS602" s="1">
        <v>1379.4189409384001</v>
      </c>
      <c r="AT602" s="1">
        <v>713.12085355844999</v>
      </c>
      <c r="AU602">
        <v>18634.384559673901</v>
      </c>
      <c r="AV602" s="1">
        <v>3149.6979818714899</v>
      </c>
      <c r="AW602" s="1">
        <v>0.16831547982</v>
      </c>
      <c r="AX602">
        <v>13626.887870258801</v>
      </c>
      <c r="AY602" s="1">
        <v>0.68975414263000001</v>
      </c>
      <c r="AZ602">
        <v>2044.8185207977699</v>
      </c>
      <c r="BA602" s="1">
        <v>0.104442909125</v>
      </c>
      <c r="BB602">
        <v>719.06946077416001</v>
      </c>
      <c r="BC602" s="1">
        <v>3.7487468410000002E-2</v>
      </c>
      <c r="BD602">
        <v>19540.473833702301</v>
      </c>
      <c r="BE602" s="1">
        <v>0.59615758741204705</v>
      </c>
      <c r="BF602">
        <v>0.221679029491642</v>
      </c>
      <c r="BG602">
        <v>0.13299964470179501</v>
      </c>
      <c r="BH602">
        <v>3.2247867423758098E-2</v>
      </c>
      <c r="BI602">
        <v>1.6915870970758098E-2</v>
      </c>
    </row>
    <row r="603" spans="1:61" x14ac:dyDescent="0.35">
      <c r="A603" t="s">
        <v>1841</v>
      </c>
      <c r="B603" t="s">
        <v>1228</v>
      </c>
      <c r="C603">
        <v>54.7</v>
      </c>
      <c r="D603">
        <v>63.824449143309998</v>
      </c>
      <c r="E603">
        <v>2498.258077</v>
      </c>
      <c r="F603">
        <v>8.4320816794160799E-3</v>
      </c>
      <c r="G603">
        <v>6.8676151715651501E-2</v>
      </c>
      <c r="H603">
        <v>2.63548443244105E-3</v>
      </c>
      <c r="I603">
        <v>9.8371111642384101E-2</v>
      </c>
      <c r="J603">
        <v>0.73271681184534698</v>
      </c>
      <c r="K603">
        <v>9.2246204154961597E-2</v>
      </c>
      <c r="L603">
        <v>0.72725428219051103</v>
      </c>
      <c r="M603">
        <v>3.1770127895516899E-2</v>
      </c>
      <c r="N603">
        <v>0.173003082162176</v>
      </c>
      <c r="O603">
        <v>67594.167675732999</v>
      </c>
      <c r="P603" s="1">
        <v>0.21410587960893801</v>
      </c>
      <c r="Q603">
        <v>0.16138292023418099</v>
      </c>
      <c r="R603">
        <v>0.624511200156881</v>
      </c>
      <c r="S603">
        <v>21.931000000000001</v>
      </c>
      <c r="T603">
        <v>90951.579205083995</v>
      </c>
      <c r="U603" s="1">
        <v>116.57925953254301</v>
      </c>
      <c r="V603">
        <v>231722.22286889801</v>
      </c>
      <c r="W603" s="1">
        <v>0.69528820952673498</v>
      </c>
      <c r="X603">
        <v>0.21073139535777299</v>
      </c>
      <c r="Y603">
        <v>9.3980395115491902E-2</v>
      </c>
      <c r="Z603">
        <v>0.30471179047326502</v>
      </c>
      <c r="AA603">
        <v>231.722222868898</v>
      </c>
      <c r="AB603">
        <v>6118.7444068422901</v>
      </c>
      <c r="AC603" s="1">
        <v>615.49037336981803</v>
      </c>
      <c r="AD603">
        <v>159531.862081995</v>
      </c>
      <c r="AE603" s="1" t="e">
        <v>#N/A</v>
      </c>
      <c r="AF603">
        <v>37798.300000000003</v>
      </c>
      <c r="AG603" s="1">
        <v>60419.691434109802</v>
      </c>
      <c r="AH603" s="1">
        <v>43.708429373977197</v>
      </c>
      <c r="AI603">
        <v>23.7526536483402</v>
      </c>
      <c r="AJ603">
        <v>28.943444495737101</v>
      </c>
      <c r="AK603">
        <v>1.9633499999999999</v>
      </c>
      <c r="AL603">
        <v>1.23405465</v>
      </c>
      <c r="AM603">
        <v>1.6681716</v>
      </c>
      <c r="AN603">
        <v>677.41910603144697</v>
      </c>
      <c r="AO603" s="1">
        <v>0.93262297931591898</v>
      </c>
      <c r="AP603">
        <v>1877.09533138813</v>
      </c>
      <c r="AQ603" s="1">
        <v>3014.65581532138</v>
      </c>
      <c r="AR603" s="1">
        <v>8823.0153676122009</v>
      </c>
      <c r="AS603" s="1">
        <v>1042.76706037693</v>
      </c>
      <c r="AT603">
        <v>510.83123948925299</v>
      </c>
      <c r="AU603">
        <v>15268.3648141879</v>
      </c>
      <c r="AV603" s="1">
        <v>7354.4729428539604</v>
      </c>
      <c r="AW603" s="1">
        <v>0.44416873886000002</v>
      </c>
      <c r="AX603">
        <v>5814.1492508829097</v>
      </c>
      <c r="AY603" s="1">
        <v>0.35184745967999997</v>
      </c>
      <c r="AZ603">
        <v>954.45255729734004</v>
      </c>
      <c r="BA603">
        <v>5.7415548334999997E-2</v>
      </c>
      <c r="BB603">
        <v>2480.4014392348099</v>
      </c>
      <c r="BC603" s="1">
        <v>0.14656825310499999</v>
      </c>
      <c r="BD603">
        <v>16603.476190269001</v>
      </c>
      <c r="BE603" s="1">
        <v>0.54974295105708904</v>
      </c>
      <c r="BF603">
        <v>0.231778369081065</v>
      </c>
      <c r="BG603">
        <v>0.167941141767457</v>
      </c>
      <c r="BH603">
        <v>3.3993280634933003E-2</v>
      </c>
      <c r="BI603">
        <v>1.6544257459456101E-2</v>
      </c>
    </row>
    <row r="604" spans="1:61" x14ac:dyDescent="0.35">
      <c r="A604" t="s">
        <v>1842</v>
      </c>
      <c r="B604" t="s">
        <v>1229</v>
      </c>
      <c r="C604">
        <v>40.049999999999997</v>
      </c>
      <c r="D604">
        <v>50.801487414264997</v>
      </c>
      <c r="E604">
        <v>1474.9540651</v>
      </c>
      <c r="F604">
        <v>2.5645881991782801E-2</v>
      </c>
      <c r="G604">
        <v>5.6957884651496302E-2</v>
      </c>
      <c r="H604" t="e">
        <v>#N/A</v>
      </c>
      <c r="I604">
        <v>6.3911061574157005E-2</v>
      </c>
      <c r="J604">
        <v>0.82254115806610795</v>
      </c>
      <c r="K604">
        <v>4.9851876734827098E-2</v>
      </c>
      <c r="L604">
        <v>0.32484460366022899</v>
      </c>
      <c r="M604">
        <v>1.8440761997427099E-2</v>
      </c>
      <c r="N604">
        <v>0.136830581350458</v>
      </c>
      <c r="O604">
        <v>72184.296929866003</v>
      </c>
      <c r="P604" s="1">
        <v>0.18503859581522999</v>
      </c>
      <c r="Q604">
        <v>0.16232756379757099</v>
      </c>
      <c r="R604">
        <v>0.65263384038719896</v>
      </c>
      <c r="S604">
        <v>13.443</v>
      </c>
      <c r="T604">
        <v>89738.868788673499</v>
      </c>
      <c r="U604" s="1">
        <v>111.825952746666</v>
      </c>
      <c r="V604">
        <v>366223.33848757402</v>
      </c>
      <c r="W604" s="1">
        <v>0.70369155188861099</v>
      </c>
      <c r="X604">
        <v>0.22571606139535999</v>
      </c>
      <c r="Y604">
        <v>7.0592386716028993E-2</v>
      </c>
      <c r="Z604">
        <v>0.29630844811138901</v>
      </c>
      <c r="AA604">
        <v>366.22333848757398</v>
      </c>
      <c r="AB604">
        <v>10670.753349594101</v>
      </c>
      <c r="AC604" s="1">
        <v>922.32216950190798</v>
      </c>
      <c r="AD604">
        <v>292024.02597673202</v>
      </c>
      <c r="AE604" s="1" t="e">
        <v>#N/A</v>
      </c>
      <c r="AF604">
        <v>46296.224999999999</v>
      </c>
      <c r="AG604" s="1">
        <v>92658.755619113101</v>
      </c>
      <c r="AH604" s="1">
        <v>48.6749757754624</v>
      </c>
      <c r="AI604">
        <v>26.492597591502101</v>
      </c>
      <c r="AJ604">
        <v>30.475730132982999</v>
      </c>
      <c r="AK604">
        <v>1.7929999999999999</v>
      </c>
      <c r="AL604">
        <v>1.2447539000000001</v>
      </c>
      <c r="AM604">
        <v>1.49535285</v>
      </c>
      <c r="AN604">
        <v>1544.00901620181</v>
      </c>
      <c r="AO604" s="1">
        <v>0.98865725609545296</v>
      </c>
      <c r="AP604">
        <v>2274.75165271477</v>
      </c>
      <c r="AQ604" s="1">
        <v>2915.0389935580101</v>
      </c>
      <c r="AR604" s="1">
        <v>9496.9576227022408</v>
      </c>
      <c r="AS604" s="1">
        <v>963.33725221859697</v>
      </c>
      <c r="AT604">
        <v>468.43745583690497</v>
      </c>
      <c r="AU604">
        <v>16118.5229770305</v>
      </c>
      <c r="AV604" s="1">
        <v>4373.2814093160496</v>
      </c>
      <c r="AW604" s="1">
        <v>0.24738772775500001</v>
      </c>
      <c r="AX604">
        <v>10926.4740105321</v>
      </c>
      <c r="AY604" s="1">
        <v>0.60002268213999999</v>
      </c>
      <c r="AZ604">
        <v>1585.70412381049</v>
      </c>
      <c r="BA604">
        <v>8.6346607424999999E-2</v>
      </c>
      <c r="BB604">
        <v>1219.9630792642199</v>
      </c>
      <c r="BC604" s="1">
        <v>6.6242982689999994E-2</v>
      </c>
      <c r="BD604">
        <v>18105.422622922801</v>
      </c>
      <c r="BE604" s="1">
        <v>0.56003646344811597</v>
      </c>
      <c r="BF604">
        <v>0.22442598530871999</v>
      </c>
      <c r="BG604">
        <v>0.15962018049485499</v>
      </c>
      <c r="BH604">
        <v>3.4772473334673898E-2</v>
      </c>
      <c r="BI604">
        <v>2.1144897413635299E-2</v>
      </c>
    </row>
    <row r="605" spans="1:61" x14ac:dyDescent="0.35">
      <c r="A605" t="s">
        <v>1843</v>
      </c>
      <c r="B605" t="s">
        <v>1230</v>
      </c>
      <c r="C605">
        <v>15.05</v>
      </c>
      <c r="D605">
        <v>327.14491324141301</v>
      </c>
      <c r="E605">
        <v>4106.4624135000004</v>
      </c>
      <c r="F605">
        <v>4.2780118166396803E-3</v>
      </c>
      <c r="G605">
        <v>0.43039215490749</v>
      </c>
      <c r="H605">
        <v>2.6290050557046698E-3</v>
      </c>
      <c r="I605">
        <v>0.124565784989131</v>
      </c>
      <c r="J605">
        <v>0.332203854754829</v>
      </c>
      <c r="K605">
        <v>0.12376549657262</v>
      </c>
      <c r="L605">
        <v>0.99253740320562001</v>
      </c>
      <c r="M605">
        <v>6.54635725866589E-2</v>
      </c>
      <c r="N605">
        <v>0.200289907007285</v>
      </c>
      <c r="O605">
        <v>69403.679848439002</v>
      </c>
      <c r="P605" s="1">
        <v>0.26146807745159401</v>
      </c>
      <c r="Q605">
        <v>0.18555820889222499</v>
      </c>
      <c r="R605">
        <v>0.55297371365618098</v>
      </c>
      <c r="S605">
        <v>52.728999999999999</v>
      </c>
      <c r="T605">
        <v>89664.086709763505</v>
      </c>
      <c r="U605" s="1">
        <v>87.536306545314005</v>
      </c>
      <c r="V605">
        <v>140181.13199015</v>
      </c>
      <c r="W605" s="1">
        <v>0.65933476721997097</v>
      </c>
      <c r="X605">
        <v>0.26328849929506598</v>
      </c>
      <c r="Y605">
        <v>7.7376733484963503E-2</v>
      </c>
      <c r="Z605">
        <v>0.34066523278002903</v>
      </c>
      <c r="AA605">
        <v>140.18113199014999</v>
      </c>
      <c r="AB605">
        <v>5481.7553136408496</v>
      </c>
      <c r="AC605" s="1">
        <v>574.359075180079</v>
      </c>
      <c r="AD605">
        <v>80396.618510842905</v>
      </c>
      <c r="AE605" s="1" t="e">
        <v>#N/A</v>
      </c>
      <c r="AF605">
        <v>31306.9</v>
      </c>
      <c r="AG605" s="1">
        <v>44439.757703117801</v>
      </c>
      <c r="AH605" s="1">
        <v>59.0152228835126</v>
      </c>
      <c r="AI605">
        <v>33.640852671505399</v>
      </c>
      <c r="AJ605">
        <v>42.911881852085699</v>
      </c>
      <c r="AK605">
        <v>2.6960000000000002</v>
      </c>
      <c r="AL605">
        <v>2.0016145500000002</v>
      </c>
      <c r="AM605">
        <v>2.4061075999999999</v>
      </c>
      <c r="AN605">
        <v>7.1053212906563204E-2</v>
      </c>
      <c r="AO605">
        <v>1.1473217830895399</v>
      </c>
      <c r="AP605">
        <v>2752.80258029675</v>
      </c>
      <c r="AQ605" s="1">
        <v>4560.42659189403</v>
      </c>
      <c r="AR605" s="1">
        <v>10464.560102921199</v>
      </c>
      <c r="AS605" s="1">
        <v>1426.67352435459</v>
      </c>
      <c r="AT605" s="1">
        <v>756.85475020101103</v>
      </c>
      <c r="AU605">
        <v>19961.317549667601</v>
      </c>
      <c r="AV605" s="1">
        <v>10754.854576371999</v>
      </c>
      <c r="AW605" s="1">
        <v>0.50231237895500003</v>
      </c>
      <c r="AX605">
        <v>4835.4948169798099</v>
      </c>
      <c r="AY605" s="1">
        <v>0.21644198337000001</v>
      </c>
      <c r="AZ605">
        <v>1125.22810731854</v>
      </c>
      <c r="BA605">
        <v>5.1780429760000003E-2</v>
      </c>
      <c r="BB605">
        <v>5083.3863209808396</v>
      </c>
      <c r="BC605" s="1">
        <v>0.229465207905</v>
      </c>
      <c r="BD605">
        <v>21798.963821651199</v>
      </c>
      <c r="BE605" s="1">
        <v>0.55314973762838004</v>
      </c>
      <c r="BF605">
        <v>0.22297580915267401</v>
      </c>
      <c r="BG605">
        <v>0.17035118414872899</v>
      </c>
      <c r="BH605">
        <v>3.76304693003593E-2</v>
      </c>
      <c r="BI605">
        <v>1.5892799769858499E-2</v>
      </c>
    </row>
    <row r="606" spans="1:61" x14ac:dyDescent="0.35">
      <c r="A606" t="s">
        <v>1844</v>
      </c>
      <c r="B606" t="s">
        <v>1231</v>
      </c>
      <c r="C606">
        <v>117.5</v>
      </c>
      <c r="D606">
        <v>11.9026649451179</v>
      </c>
      <c r="E606">
        <v>1300.97288985</v>
      </c>
      <c r="F606">
        <v>1.52601722783523E-2</v>
      </c>
      <c r="G606">
        <v>1.0204541734372199E-2</v>
      </c>
      <c r="H606" t="e">
        <v>#N/A</v>
      </c>
      <c r="I606">
        <v>2.15830114721869E-2</v>
      </c>
      <c r="J606">
        <v>0.93383538429130397</v>
      </c>
      <c r="K606">
        <v>3.1650847716599102E-2</v>
      </c>
      <c r="L606">
        <v>0.45274366949068301</v>
      </c>
      <c r="M606">
        <v>1.4155728087999701E-2</v>
      </c>
      <c r="N606">
        <v>0.16380973821751099</v>
      </c>
      <c r="O606">
        <v>63167.999421102002</v>
      </c>
      <c r="P606" s="1">
        <v>0.235922764705846</v>
      </c>
      <c r="Q606">
        <v>0.18831226548108601</v>
      </c>
      <c r="R606">
        <v>0.57576496981306802</v>
      </c>
      <c r="S606">
        <v>13.760999999999999</v>
      </c>
      <c r="T606">
        <v>80780.064688821498</v>
      </c>
      <c r="U606" s="1">
        <v>97.265747087225094</v>
      </c>
      <c r="V606">
        <v>251918.33544836999</v>
      </c>
      <c r="W606" s="1">
        <v>0.87000802831118296</v>
      </c>
      <c r="X606">
        <v>5.0787628292450197E-2</v>
      </c>
      <c r="Y606">
        <v>7.9204343396367297E-2</v>
      </c>
      <c r="Z606">
        <v>0.12999197168881699</v>
      </c>
      <c r="AA606">
        <v>251.91833544836999</v>
      </c>
      <c r="AB606">
        <v>5639.5555326491603</v>
      </c>
      <c r="AC606" s="1">
        <v>651.14030671392095</v>
      </c>
      <c r="AD606">
        <v>187854.76116193901</v>
      </c>
      <c r="AE606" s="1" t="e">
        <v>#N/A</v>
      </c>
      <c r="AF606">
        <v>44277.55</v>
      </c>
      <c r="AG606" s="1">
        <v>69655.635467892105</v>
      </c>
      <c r="AH606" s="1">
        <v>31.963026366019601</v>
      </c>
      <c r="AI606">
        <v>21.389603804873499</v>
      </c>
      <c r="AJ606">
        <v>22.899265891442301</v>
      </c>
      <c r="AK606">
        <v>1.6225000000000001</v>
      </c>
      <c r="AL606">
        <v>0.88413264999999996</v>
      </c>
      <c r="AM606">
        <v>1.2032859499999999</v>
      </c>
      <c r="AN606">
        <v>1468.4598376095801</v>
      </c>
      <c r="AO606" s="1">
        <v>1.1865300439008899</v>
      </c>
      <c r="AP606">
        <v>2066.9627619024</v>
      </c>
      <c r="AQ606" s="1">
        <v>3258.8918935751499</v>
      </c>
      <c r="AR606" s="1">
        <v>8215.0038519461305</v>
      </c>
      <c r="AS606" s="1">
        <v>896.56731963769198</v>
      </c>
      <c r="AT606">
        <v>441.36801879676102</v>
      </c>
      <c r="AU606">
        <v>14878.793845858099</v>
      </c>
      <c r="AV606" s="1">
        <v>7634.3127012896502</v>
      </c>
      <c r="AW606" s="1">
        <v>0.45959661373499999</v>
      </c>
      <c r="AX606">
        <v>6232.4974545698396</v>
      </c>
      <c r="AY606" s="1">
        <v>0.36670944450499998</v>
      </c>
      <c r="AZ606">
        <v>1327.9825087904301</v>
      </c>
      <c r="BA606">
        <v>7.9145560465000001E-2</v>
      </c>
      <c r="BB606">
        <v>1599.45769332946</v>
      </c>
      <c r="BC606" s="1">
        <v>9.4548381284999997E-2</v>
      </c>
      <c r="BD606">
        <v>16794.250357979399</v>
      </c>
      <c r="BE606" s="1">
        <v>0.54506161637174699</v>
      </c>
      <c r="BF606">
        <v>0.22727363813489199</v>
      </c>
      <c r="BG606">
        <v>0.16285515520582999</v>
      </c>
      <c r="BH606">
        <v>4.4382432891559499E-2</v>
      </c>
      <c r="BI606">
        <v>2.04271573959709E-2</v>
      </c>
    </row>
    <row r="607" spans="1:61" x14ac:dyDescent="0.35">
      <c r="A607" t="s">
        <v>1845</v>
      </c>
      <c r="B607" t="s">
        <v>1232</v>
      </c>
      <c r="C607">
        <v>15.35</v>
      </c>
      <c r="D607">
        <v>271.30199947305499</v>
      </c>
      <c r="E607">
        <v>2964.8447484500002</v>
      </c>
      <c r="F607">
        <v>5.4097380574849099E-3</v>
      </c>
      <c r="G607">
        <v>0.197589807194647</v>
      </c>
      <c r="H607">
        <v>1.9387487649059701E-3</v>
      </c>
      <c r="I607">
        <v>0.13533180489848701</v>
      </c>
      <c r="J607">
        <v>0.52109959004358897</v>
      </c>
      <c r="K607">
        <v>0.14005638252022801</v>
      </c>
      <c r="L607">
        <v>0.98832148778630402</v>
      </c>
      <c r="M607">
        <v>6.04348027447765E-2</v>
      </c>
      <c r="N607">
        <v>0.196514912373974</v>
      </c>
      <c r="O607">
        <v>67437.071988083</v>
      </c>
      <c r="P607" s="1">
        <v>0.25579327825793902</v>
      </c>
      <c r="Q607">
        <v>0.17258868119559001</v>
      </c>
      <c r="R607">
        <v>0.57161804054647103</v>
      </c>
      <c r="S607">
        <v>31.936</v>
      </c>
      <c r="T607">
        <v>88885.087672818496</v>
      </c>
      <c r="U607" s="1">
        <v>101.040852143764</v>
      </c>
      <c r="V607">
        <v>142352.93349444299</v>
      </c>
      <c r="W607" s="1">
        <v>0.68219169049357298</v>
      </c>
      <c r="X607">
        <v>0.232267957813695</v>
      </c>
      <c r="Y607">
        <v>8.5540351692732802E-2</v>
      </c>
      <c r="Z607">
        <v>0.31780830950642702</v>
      </c>
      <c r="AA607">
        <v>142.35293349444299</v>
      </c>
      <c r="AB607">
        <v>4432.3267675585503</v>
      </c>
      <c r="AC607" s="1">
        <v>485.29810262132298</v>
      </c>
      <c r="AD607">
        <v>85953.435023216603</v>
      </c>
      <c r="AE607" s="1" t="e">
        <v>#N/A</v>
      </c>
      <c r="AF607">
        <v>32028.799999999999</v>
      </c>
      <c r="AG607" s="1">
        <v>47127.122734617798</v>
      </c>
      <c r="AH607" s="1">
        <v>50.739217951702003</v>
      </c>
      <c r="AI607">
        <v>27.9519974089248</v>
      </c>
      <c r="AJ607">
        <v>35.718615054491302</v>
      </c>
      <c r="AK607">
        <v>2.7309999999999999</v>
      </c>
      <c r="AL607">
        <v>2.0745111999999999</v>
      </c>
      <c r="AM607">
        <v>2.5211698999999999</v>
      </c>
      <c r="AN607">
        <v>7.1053212906563204E-2</v>
      </c>
      <c r="AO607">
        <v>0.99431863114296504</v>
      </c>
      <c r="AP607">
        <v>2320.0368696586802</v>
      </c>
      <c r="AQ607" s="1">
        <v>4039.2013359600501</v>
      </c>
      <c r="AR607" s="1">
        <v>9817.7839762193507</v>
      </c>
      <c r="AS607" s="1">
        <v>1277.7959137773701</v>
      </c>
      <c r="AT607" s="1">
        <v>589.55347128953395</v>
      </c>
      <c r="AU607">
        <v>18044.371566905</v>
      </c>
      <c r="AV607" s="1">
        <v>10579.830247523299</v>
      </c>
      <c r="AW607" s="1">
        <v>0.54199875805999997</v>
      </c>
      <c r="AX607">
        <v>3798.74092696243</v>
      </c>
      <c r="AY607" s="1">
        <v>0.19363089444500001</v>
      </c>
      <c r="AZ607">
        <v>888.72653491125004</v>
      </c>
      <c r="BA607">
        <v>4.5603948015E-2</v>
      </c>
      <c r="BB607">
        <v>4364.7986485011197</v>
      </c>
      <c r="BC607" s="1">
        <v>0.21876639946000001</v>
      </c>
      <c r="BD607">
        <v>19632.096357898099</v>
      </c>
      <c r="BE607" s="1">
        <v>0.548296481039379</v>
      </c>
      <c r="BF607">
        <v>0.24233861092909401</v>
      </c>
      <c r="BG607">
        <v>0.162851326698846</v>
      </c>
      <c r="BH607">
        <v>3.2792117850227197E-2</v>
      </c>
      <c r="BI607">
        <v>1.37214634824534E-2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9"/>
  <sheetViews>
    <sheetView workbookViewId="0">
      <selection activeCell="B1" sqref="B1"/>
    </sheetView>
  </sheetViews>
  <sheetFormatPr defaultRowHeight="14.5" x14ac:dyDescent="0.35"/>
  <cols>
    <col min="1" max="1" width="52.6328125" bestFit="1" customWidth="1"/>
    <col min="2" max="2" width="11.81640625" bestFit="1" customWidth="1"/>
  </cols>
  <sheetData>
    <row r="1" spans="1:2" x14ac:dyDescent="0.35">
      <c r="A1" t="s">
        <v>1848</v>
      </c>
      <c r="B1">
        <v>68.047854785478506</v>
      </c>
    </row>
    <row r="2" spans="1:2" x14ac:dyDescent="0.35">
      <c r="A2" t="s">
        <v>1849</v>
      </c>
      <c r="B2">
        <v>94.315116165929695</v>
      </c>
    </row>
    <row r="3" spans="1:2" x14ac:dyDescent="0.35">
      <c r="A3" t="s">
        <v>1850</v>
      </c>
      <c r="B3">
        <v>2375.3673157112198</v>
      </c>
    </row>
    <row r="4" spans="1:2" x14ac:dyDescent="0.35">
      <c r="A4" t="s">
        <v>1851</v>
      </c>
      <c r="B4">
        <v>3.3014178686553597E-2</v>
      </c>
    </row>
    <row r="5" spans="1:2" x14ac:dyDescent="0.35">
      <c r="A5" t="s">
        <v>1852</v>
      </c>
      <c r="B5">
        <v>0.104890862742924</v>
      </c>
    </row>
    <row r="6" spans="1:2" x14ac:dyDescent="0.35">
      <c r="A6" t="s">
        <v>1853</v>
      </c>
      <c r="B6">
        <v>2.3461922820713099E-3</v>
      </c>
    </row>
    <row r="7" spans="1:2" x14ac:dyDescent="0.35">
      <c r="A7" t="s">
        <v>1854</v>
      </c>
      <c r="B7">
        <v>5.8949033022512302E-2</v>
      </c>
    </row>
    <row r="8" spans="1:2" x14ac:dyDescent="0.35">
      <c r="A8" t="s">
        <v>1855</v>
      </c>
      <c r="B8">
        <v>0.81726077885444504</v>
      </c>
    </row>
    <row r="9" spans="1:2" x14ac:dyDescent="0.35">
      <c r="A9" t="s">
        <v>1856</v>
      </c>
      <c r="B9">
        <v>5.2609711728687697E-2</v>
      </c>
    </row>
    <row r="10" spans="1:2" x14ac:dyDescent="0.35">
      <c r="A10" t="s">
        <v>1857</v>
      </c>
      <c r="B10">
        <v>0.50339144293847904</v>
      </c>
    </row>
    <row r="11" spans="1:2" x14ac:dyDescent="0.35">
      <c r="A11" t="s">
        <v>1858</v>
      </c>
      <c r="B11">
        <v>3.9638176908507398E-2</v>
      </c>
    </row>
    <row r="12" spans="1:2" x14ac:dyDescent="0.35">
      <c r="A12" t="s">
        <v>1859</v>
      </c>
      <c r="B12">
        <v>0.159549660416059</v>
      </c>
    </row>
    <row r="13" spans="1:2" x14ac:dyDescent="0.35">
      <c r="A13" t="s">
        <v>1860</v>
      </c>
      <c r="B13">
        <v>68224.388096277398</v>
      </c>
    </row>
    <row r="14" spans="1:2" x14ac:dyDescent="0.35">
      <c r="A14" t="s">
        <v>1861</v>
      </c>
      <c r="B14">
        <v>0.20027815009546601</v>
      </c>
    </row>
    <row r="15" spans="1:2" x14ac:dyDescent="0.35">
      <c r="A15" t="s">
        <v>1862</v>
      </c>
      <c r="B15">
        <v>0.17233610275619601</v>
      </c>
    </row>
    <row r="16" spans="1:2" x14ac:dyDescent="0.35">
      <c r="A16" t="s">
        <v>1863</v>
      </c>
      <c r="B16">
        <v>0.62738574714833795</v>
      </c>
    </row>
    <row r="17" spans="1:2" x14ac:dyDescent="0.35">
      <c r="A17" t="s">
        <v>1864</v>
      </c>
      <c r="B17">
        <v>21.349884488448801</v>
      </c>
    </row>
    <row r="18" spans="1:2" x14ac:dyDescent="0.35">
      <c r="A18" t="s">
        <v>1865</v>
      </c>
      <c r="B18">
        <v>89645.793261976403</v>
      </c>
    </row>
    <row r="19" spans="1:2" x14ac:dyDescent="0.35">
      <c r="A19" t="s">
        <v>1866</v>
      </c>
      <c r="B19">
        <v>116.92036407913299</v>
      </c>
    </row>
    <row r="20" spans="1:2" x14ac:dyDescent="0.35">
      <c r="A20" t="s">
        <v>1867</v>
      </c>
      <c r="B20">
        <v>269073.23112677899</v>
      </c>
    </row>
    <row r="21" spans="1:2" x14ac:dyDescent="0.35">
      <c r="A21" t="s">
        <v>1868</v>
      </c>
      <c r="B21">
        <v>0.75761423086527202</v>
      </c>
    </row>
    <row r="22" spans="1:2" x14ac:dyDescent="0.35">
      <c r="A22" t="s">
        <v>1869</v>
      </c>
      <c r="B22">
        <v>0.135796447562994</v>
      </c>
    </row>
    <row r="23" spans="1:2" x14ac:dyDescent="0.35">
      <c r="A23" t="s">
        <v>1870</v>
      </c>
      <c r="B23">
        <v>0.10658932157173399</v>
      </c>
    </row>
    <row r="24" spans="1:2" x14ac:dyDescent="0.35">
      <c r="A24" t="s">
        <v>1871</v>
      </c>
      <c r="B24">
        <v>0.24238576913472801</v>
      </c>
    </row>
    <row r="25" spans="1:2" x14ac:dyDescent="0.35">
      <c r="A25" t="s">
        <v>1872</v>
      </c>
      <c r="B25">
        <v>269.07323112677898</v>
      </c>
    </row>
    <row r="26" spans="1:2" x14ac:dyDescent="0.35">
      <c r="A26" t="s">
        <v>1873</v>
      </c>
      <c r="B26">
        <v>7737.6033680539404</v>
      </c>
    </row>
    <row r="27" spans="1:2" x14ac:dyDescent="0.35">
      <c r="A27" t="s">
        <v>1874</v>
      </c>
      <c r="B27">
        <v>730.80152226307905</v>
      </c>
    </row>
    <row r="28" spans="1:2" x14ac:dyDescent="0.35">
      <c r="A28" t="s">
        <v>1875</v>
      </c>
      <c r="B28">
        <v>202734.98672250001</v>
      </c>
    </row>
    <row r="29" spans="1:2" x14ac:dyDescent="0.35">
      <c r="A29" t="s">
        <v>1876</v>
      </c>
      <c r="B29" t="e">
        <v>#N/A</v>
      </c>
    </row>
    <row r="30" spans="1:2" x14ac:dyDescent="0.35">
      <c r="A30" t="s">
        <v>1877</v>
      </c>
      <c r="B30">
        <v>43371.257425742602</v>
      </c>
    </row>
    <row r="31" spans="1:2" x14ac:dyDescent="0.35">
      <c r="A31" t="s">
        <v>1878</v>
      </c>
      <c r="B31">
        <v>75823.143946097101</v>
      </c>
    </row>
    <row r="32" spans="1:2" x14ac:dyDescent="0.35">
      <c r="A32" t="s">
        <v>1879</v>
      </c>
      <c r="B32">
        <v>47.062912021070403</v>
      </c>
    </row>
    <row r="33" spans="1:2" x14ac:dyDescent="0.35">
      <c r="A33" t="s">
        <v>1880</v>
      </c>
      <c r="B33">
        <v>25.661147461308001</v>
      </c>
    </row>
    <row r="34" spans="1:2" x14ac:dyDescent="0.35">
      <c r="A34" t="s">
        <v>1881</v>
      </c>
      <c r="B34">
        <v>30.945291213823701</v>
      </c>
    </row>
    <row r="35" spans="1:2" x14ac:dyDescent="0.35">
      <c r="A35" t="s">
        <v>1882</v>
      </c>
      <c r="B35">
        <v>1.8096320132013199</v>
      </c>
    </row>
    <row r="36" spans="1:2" x14ac:dyDescent="0.35">
      <c r="A36" t="s">
        <v>1883</v>
      </c>
      <c r="B36">
        <v>1.2133995462046201</v>
      </c>
    </row>
    <row r="37" spans="1:2" x14ac:dyDescent="0.35">
      <c r="A37" t="s">
        <v>1884</v>
      </c>
      <c r="B37">
        <v>1.5209169141914201</v>
      </c>
    </row>
    <row r="38" spans="1:2" x14ac:dyDescent="0.35">
      <c r="A38" t="s">
        <v>1885</v>
      </c>
      <c r="B38">
        <v>835.18435721800404</v>
      </c>
    </row>
    <row r="39" spans="1:2" x14ac:dyDescent="0.35">
      <c r="A39" t="s">
        <v>1886</v>
      </c>
      <c r="B39">
        <v>1</v>
      </c>
    </row>
    <row r="40" spans="1:2" x14ac:dyDescent="0.35">
      <c r="A40" t="s">
        <v>1887</v>
      </c>
      <c r="B40">
        <v>2207.7227190189801</v>
      </c>
    </row>
    <row r="41" spans="1:2" x14ac:dyDescent="0.35">
      <c r="A41" t="s">
        <v>1888</v>
      </c>
      <c r="B41">
        <v>3306.4722150376601</v>
      </c>
    </row>
    <row r="42" spans="1:2" x14ac:dyDescent="0.35">
      <c r="A42" t="s">
        <v>1889</v>
      </c>
      <c r="B42">
        <v>9263.8885379282401</v>
      </c>
    </row>
    <row r="43" spans="1:2" x14ac:dyDescent="0.35">
      <c r="A43" t="s">
        <v>1890</v>
      </c>
      <c r="B43">
        <v>1034.23095689503</v>
      </c>
    </row>
    <row r="44" spans="1:2" x14ac:dyDescent="0.35">
      <c r="A44" t="s">
        <v>1891</v>
      </c>
      <c r="B44">
        <v>508.90398236115499</v>
      </c>
    </row>
    <row r="45" spans="1:2" x14ac:dyDescent="0.35">
      <c r="A45" t="s">
        <v>1892</v>
      </c>
      <c r="B45">
        <v>16310.8683023057</v>
      </c>
    </row>
    <row r="46" spans="1:2" x14ac:dyDescent="0.35">
      <c r="A46" t="s">
        <v>1893</v>
      </c>
      <c r="B46">
        <v>7443.1161419848004</v>
      </c>
    </row>
    <row r="47" spans="1:2" x14ac:dyDescent="0.35">
      <c r="A47" t="s">
        <v>1894</v>
      </c>
      <c r="B47">
        <v>0.41240383164422401</v>
      </c>
    </row>
    <row r="48" spans="1:2" x14ac:dyDescent="0.35">
      <c r="A48" t="s">
        <v>1895</v>
      </c>
      <c r="B48">
        <v>7333.5489088782197</v>
      </c>
    </row>
    <row r="49" spans="1:2" x14ac:dyDescent="0.35">
      <c r="A49" t="s">
        <v>1896</v>
      </c>
      <c r="B49">
        <v>0.40440341189158402</v>
      </c>
    </row>
    <row r="50" spans="1:2" x14ac:dyDescent="0.35">
      <c r="A50" t="s">
        <v>1897</v>
      </c>
      <c r="B50">
        <v>1435.4564280597299</v>
      </c>
    </row>
    <row r="51" spans="1:2" x14ac:dyDescent="0.35">
      <c r="A51" t="s">
        <v>1898</v>
      </c>
      <c r="B51">
        <v>7.8974446549174904E-2</v>
      </c>
    </row>
    <row r="52" spans="1:2" x14ac:dyDescent="0.35">
      <c r="A52" t="s">
        <v>1899</v>
      </c>
      <c r="B52">
        <v>1955.3973253916599</v>
      </c>
    </row>
    <row r="53" spans="1:2" x14ac:dyDescent="0.35">
      <c r="A53" t="s">
        <v>1900</v>
      </c>
      <c r="B53">
        <v>0.104218309909571</v>
      </c>
    </row>
    <row r="54" spans="1:2" x14ac:dyDescent="0.35">
      <c r="A54" t="s">
        <v>1901</v>
      </c>
      <c r="B54">
        <v>18167.518804314401</v>
      </c>
    </row>
    <row r="55" spans="1:2" x14ac:dyDescent="0.35">
      <c r="A55" t="s">
        <v>1902</v>
      </c>
      <c r="B55">
        <v>0.55183774968518395</v>
      </c>
    </row>
    <row r="56" spans="1:2" x14ac:dyDescent="0.35">
      <c r="A56" t="s">
        <v>1903</v>
      </c>
      <c r="B56">
        <v>0.23556494435588901</v>
      </c>
    </row>
    <row r="57" spans="1:2" x14ac:dyDescent="0.35">
      <c r="A57" t="s">
        <v>1904</v>
      </c>
      <c r="B57">
        <v>0.155176794343061</v>
      </c>
    </row>
    <row r="58" spans="1:2" x14ac:dyDescent="0.35">
      <c r="A58" t="s">
        <v>1905</v>
      </c>
      <c r="B58">
        <v>3.6704492092737899E-2</v>
      </c>
    </row>
    <row r="59" spans="1:2" x14ac:dyDescent="0.35">
      <c r="A59" t="s">
        <v>1906</v>
      </c>
      <c r="B59">
        <v>2.0716019523128699E-2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09"/>
  <sheetViews>
    <sheetView topLeftCell="A2" workbookViewId="0">
      <selection activeCell="A2" sqref="A2"/>
    </sheetView>
  </sheetViews>
  <sheetFormatPr defaultRowHeight="14.5" x14ac:dyDescent="0.35"/>
  <cols>
    <col min="1" max="1" width="26.26953125" bestFit="1" customWidth="1"/>
  </cols>
  <sheetData>
    <row r="1" spans="1:3" x14ac:dyDescent="0.35">
      <c r="A1" t="s">
        <v>614</v>
      </c>
      <c r="C1" t="s">
        <v>1</v>
      </c>
    </row>
    <row r="3" spans="1:3" x14ac:dyDescent="0.35">
      <c r="A3" t="s">
        <v>2</v>
      </c>
      <c r="B3" t="s">
        <v>627</v>
      </c>
      <c r="C3">
        <v>45187</v>
      </c>
    </row>
    <row r="4" spans="1:3" x14ac:dyDescent="0.35">
      <c r="A4" t="s">
        <v>3</v>
      </c>
      <c r="B4" t="s">
        <v>628</v>
      </c>
      <c r="C4">
        <v>49494</v>
      </c>
    </row>
    <row r="5" spans="1:3" x14ac:dyDescent="0.35">
      <c r="A5" t="s">
        <v>4</v>
      </c>
      <c r="B5" t="s">
        <v>629</v>
      </c>
      <c r="C5">
        <v>43489</v>
      </c>
    </row>
    <row r="6" spans="1:3" x14ac:dyDescent="0.35">
      <c r="A6" t="s">
        <v>5</v>
      </c>
      <c r="B6" t="s">
        <v>630</v>
      </c>
      <c r="C6">
        <v>45906</v>
      </c>
    </row>
    <row r="7" spans="1:3" x14ac:dyDescent="0.35">
      <c r="A7" t="s">
        <v>6</v>
      </c>
      <c r="B7" t="s">
        <v>631</v>
      </c>
      <c r="C7">
        <v>45757</v>
      </c>
    </row>
    <row r="8" spans="1:3" x14ac:dyDescent="0.35">
      <c r="A8" t="s">
        <v>7</v>
      </c>
      <c r="B8" t="s">
        <v>632</v>
      </c>
      <c r="C8">
        <v>43497</v>
      </c>
    </row>
    <row r="9" spans="1:3" x14ac:dyDescent="0.35">
      <c r="A9" t="s">
        <v>8</v>
      </c>
      <c r="B9" t="s">
        <v>633</v>
      </c>
      <c r="C9">
        <v>46847</v>
      </c>
    </row>
    <row r="10" spans="1:3" x14ac:dyDescent="0.35">
      <c r="A10" t="s">
        <v>9</v>
      </c>
      <c r="B10" t="s">
        <v>634</v>
      </c>
      <c r="C10">
        <v>45195</v>
      </c>
    </row>
    <row r="11" spans="1:3" x14ac:dyDescent="0.35">
      <c r="A11" t="s">
        <v>10</v>
      </c>
      <c r="B11" t="s">
        <v>635</v>
      </c>
      <c r="C11">
        <v>49759</v>
      </c>
    </row>
    <row r="12" spans="1:3" x14ac:dyDescent="0.35">
      <c r="A12" t="s">
        <v>11</v>
      </c>
      <c r="B12" t="s">
        <v>636</v>
      </c>
      <c r="C12">
        <v>46623</v>
      </c>
    </row>
    <row r="13" spans="1:3" x14ac:dyDescent="0.35">
      <c r="A13" t="s">
        <v>12</v>
      </c>
      <c r="B13" t="s">
        <v>637</v>
      </c>
      <c r="C13">
        <v>48207</v>
      </c>
    </row>
    <row r="14" spans="1:3" x14ac:dyDescent="0.35">
      <c r="A14" t="s">
        <v>13</v>
      </c>
      <c r="B14" t="s">
        <v>638</v>
      </c>
      <c r="C14">
        <v>48991</v>
      </c>
    </row>
    <row r="15" spans="1:3" x14ac:dyDescent="0.35">
      <c r="A15" t="s">
        <v>14</v>
      </c>
      <c r="B15" t="s">
        <v>639</v>
      </c>
      <c r="C15">
        <v>47415</v>
      </c>
    </row>
    <row r="16" spans="1:3" x14ac:dyDescent="0.35">
      <c r="A16" t="s">
        <v>15</v>
      </c>
      <c r="B16" t="s">
        <v>640</v>
      </c>
      <c r="C16">
        <v>46631</v>
      </c>
    </row>
    <row r="17" spans="1:3" x14ac:dyDescent="0.35">
      <c r="A17" t="s">
        <v>16</v>
      </c>
      <c r="B17" t="s">
        <v>641</v>
      </c>
      <c r="C17">
        <v>47043</v>
      </c>
    </row>
    <row r="18" spans="1:3" x14ac:dyDescent="0.35">
      <c r="A18" t="s">
        <v>17</v>
      </c>
      <c r="B18" t="s">
        <v>642</v>
      </c>
      <c r="C18">
        <v>47423</v>
      </c>
    </row>
    <row r="19" spans="1:3" x14ac:dyDescent="0.35">
      <c r="A19" t="s">
        <v>18</v>
      </c>
      <c r="B19" t="s">
        <v>643</v>
      </c>
      <c r="C19">
        <v>43505</v>
      </c>
    </row>
    <row r="20" spans="1:3" x14ac:dyDescent="0.35">
      <c r="A20" t="s">
        <v>19</v>
      </c>
      <c r="B20" t="s">
        <v>644</v>
      </c>
      <c r="C20">
        <v>43513</v>
      </c>
    </row>
    <row r="21" spans="1:3" x14ac:dyDescent="0.35">
      <c r="A21" t="s">
        <v>20</v>
      </c>
      <c r="B21" t="s">
        <v>645</v>
      </c>
      <c r="C21">
        <v>43521</v>
      </c>
    </row>
    <row r="22" spans="1:3" x14ac:dyDescent="0.35">
      <c r="A22" t="s">
        <v>21</v>
      </c>
      <c r="B22" t="s">
        <v>646</v>
      </c>
      <c r="C22">
        <v>49171</v>
      </c>
    </row>
    <row r="23" spans="1:3" x14ac:dyDescent="0.35">
      <c r="A23" t="s">
        <v>22</v>
      </c>
      <c r="B23" t="s">
        <v>647</v>
      </c>
      <c r="C23">
        <v>48298</v>
      </c>
    </row>
    <row r="24" spans="1:3" x14ac:dyDescent="0.35">
      <c r="A24" t="s">
        <v>23</v>
      </c>
      <c r="B24" t="s">
        <v>648</v>
      </c>
      <c r="C24">
        <v>48124</v>
      </c>
    </row>
    <row r="25" spans="1:3" x14ac:dyDescent="0.35">
      <c r="A25" t="s">
        <v>24</v>
      </c>
      <c r="B25" t="s">
        <v>649</v>
      </c>
      <c r="C25">
        <v>48116</v>
      </c>
    </row>
    <row r="26" spans="1:3" x14ac:dyDescent="0.35">
      <c r="A26" t="s">
        <v>25</v>
      </c>
      <c r="B26" t="s">
        <v>650</v>
      </c>
      <c r="C26">
        <v>46706</v>
      </c>
    </row>
    <row r="27" spans="1:3" x14ac:dyDescent="0.35">
      <c r="A27" t="s">
        <v>26</v>
      </c>
      <c r="B27" t="s">
        <v>651</v>
      </c>
      <c r="C27">
        <v>43539</v>
      </c>
    </row>
    <row r="28" spans="1:3" x14ac:dyDescent="0.35">
      <c r="A28" t="s">
        <v>27</v>
      </c>
      <c r="B28" t="s">
        <v>652</v>
      </c>
      <c r="C28">
        <v>45203</v>
      </c>
    </row>
    <row r="29" spans="1:3" x14ac:dyDescent="0.35">
      <c r="A29" t="s">
        <v>28</v>
      </c>
      <c r="B29" t="s">
        <v>653</v>
      </c>
      <c r="C29">
        <v>46300</v>
      </c>
    </row>
    <row r="30" spans="1:3" x14ac:dyDescent="0.35">
      <c r="A30" t="s">
        <v>29</v>
      </c>
      <c r="B30" t="s">
        <v>654</v>
      </c>
      <c r="C30">
        <v>45765</v>
      </c>
    </row>
    <row r="31" spans="1:3" x14ac:dyDescent="0.35">
      <c r="A31" t="s">
        <v>30</v>
      </c>
      <c r="B31" t="s">
        <v>655</v>
      </c>
      <c r="C31">
        <v>43547</v>
      </c>
    </row>
    <row r="32" spans="1:3" x14ac:dyDescent="0.35">
      <c r="A32" t="s">
        <v>31</v>
      </c>
      <c r="B32" t="s">
        <v>656</v>
      </c>
      <c r="C32">
        <v>43554</v>
      </c>
    </row>
    <row r="33" spans="1:3" x14ac:dyDescent="0.35">
      <c r="A33" t="s">
        <v>32</v>
      </c>
      <c r="B33" t="s">
        <v>657</v>
      </c>
      <c r="C33">
        <v>46425</v>
      </c>
    </row>
    <row r="34" spans="1:3" x14ac:dyDescent="0.35">
      <c r="A34" t="s">
        <v>33</v>
      </c>
      <c r="B34" t="s">
        <v>658</v>
      </c>
      <c r="C34">
        <v>47241</v>
      </c>
    </row>
    <row r="35" spans="1:3" x14ac:dyDescent="0.35">
      <c r="A35" t="s">
        <v>34</v>
      </c>
      <c r="B35" t="s">
        <v>659</v>
      </c>
      <c r="C35">
        <v>43562</v>
      </c>
    </row>
    <row r="36" spans="1:3" x14ac:dyDescent="0.35">
      <c r="A36" t="s">
        <v>35</v>
      </c>
      <c r="B36" t="s">
        <v>660</v>
      </c>
      <c r="C36">
        <v>43570</v>
      </c>
    </row>
    <row r="37" spans="1:3" x14ac:dyDescent="0.35">
      <c r="A37" t="s">
        <v>36</v>
      </c>
      <c r="B37" t="s">
        <v>661</v>
      </c>
      <c r="C37">
        <v>43588</v>
      </c>
    </row>
    <row r="38" spans="1:3" x14ac:dyDescent="0.35">
      <c r="A38" t="s">
        <v>37</v>
      </c>
      <c r="B38" t="s">
        <v>662</v>
      </c>
      <c r="C38">
        <v>43596</v>
      </c>
    </row>
    <row r="39" spans="1:3" x14ac:dyDescent="0.35">
      <c r="A39" t="s">
        <v>38</v>
      </c>
      <c r="B39" t="s">
        <v>663</v>
      </c>
      <c r="C39">
        <v>43604</v>
      </c>
    </row>
    <row r="40" spans="1:3" x14ac:dyDescent="0.35">
      <c r="A40" t="s">
        <v>39</v>
      </c>
      <c r="B40" t="s">
        <v>664</v>
      </c>
      <c r="C40">
        <v>48074</v>
      </c>
    </row>
    <row r="41" spans="1:3" x14ac:dyDescent="0.35">
      <c r="A41" t="s">
        <v>40</v>
      </c>
      <c r="B41" t="s">
        <v>665</v>
      </c>
      <c r="C41">
        <v>48926</v>
      </c>
    </row>
    <row r="42" spans="1:3" x14ac:dyDescent="0.35">
      <c r="A42" t="s">
        <v>41</v>
      </c>
      <c r="B42" t="s">
        <v>666</v>
      </c>
      <c r="C42">
        <v>43612</v>
      </c>
    </row>
    <row r="43" spans="1:3" x14ac:dyDescent="0.35">
      <c r="A43" t="s">
        <v>42</v>
      </c>
      <c r="B43" t="s">
        <v>667</v>
      </c>
      <c r="C43">
        <v>47167</v>
      </c>
    </row>
    <row r="44" spans="1:3" x14ac:dyDescent="0.35">
      <c r="A44" t="s">
        <v>43</v>
      </c>
      <c r="B44" t="s">
        <v>668</v>
      </c>
      <c r="C44">
        <v>46854</v>
      </c>
    </row>
    <row r="45" spans="1:3" x14ac:dyDescent="0.35">
      <c r="A45" t="s">
        <v>44</v>
      </c>
      <c r="B45" t="s">
        <v>669</v>
      </c>
      <c r="C45">
        <v>48611</v>
      </c>
    </row>
    <row r="46" spans="1:3" x14ac:dyDescent="0.35">
      <c r="A46" t="s">
        <v>45</v>
      </c>
      <c r="B46" t="s">
        <v>670</v>
      </c>
      <c r="C46">
        <v>46318</v>
      </c>
    </row>
    <row r="47" spans="1:3" x14ac:dyDescent="0.35">
      <c r="A47" t="s">
        <v>46</v>
      </c>
      <c r="B47" t="s">
        <v>671</v>
      </c>
      <c r="C47">
        <v>43620</v>
      </c>
    </row>
    <row r="48" spans="1:3" x14ac:dyDescent="0.35">
      <c r="A48" t="s">
        <v>47</v>
      </c>
      <c r="B48" t="s">
        <v>672</v>
      </c>
      <c r="C48">
        <v>46748</v>
      </c>
    </row>
    <row r="49" spans="1:3" x14ac:dyDescent="0.35">
      <c r="A49" t="s">
        <v>48</v>
      </c>
      <c r="B49" t="s">
        <v>673</v>
      </c>
      <c r="C49">
        <v>48462</v>
      </c>
    </row>
    <row r="50" spans="1:3" x14ac:dyDescent="0.35">
      <c r="A50" t="s">
        <v>49</v>
      </c>
      <c r="B50" t="s">
        <v>674</v>
      </c>
      <c r="C50">
        <v>46383</v>
      </c>
    </row>
    <row r="51" spans="1:3" x14ac:dyDescent="0.35">
      <c r="A51" t="s">
        <v>50</v>
      </c>
      <c r="B51" t="s">
        <v>675</v>
      </c>
      <c r="C51">
        <v>46862</v>
      </c>
    </row>
    <row r="52" spans="1:3" x14ac:dyDescent="0.35">
      <c r="A52" t="s">
        <v>51</v>
      </c>
      <c r="B52" t="s">
        <v>676</v>
      </c>
      <c r="C52">
        <v>49593</v>
      </c>
    </row>
    <row r="53" spans="1:3" x14ac:dyDescent="0.35">
      <c r="A53" t="s">
        <v>52</v>
      </c>
      <c r="B53" t="s">
        <v>677</v>
      </c>
      <c r="C53">
        <v>50096</v>
      </c>
    </row>
    <row r="54" spans="1:3" x14ac:dyDescent="0.35">
      <c r="A54" t="s">
        <v>53</v>
      </c>
      <c r="B54" t="s">
        <v>678</v>
      </c>
      <c r="C54">
        <v>45211</v>
      </c>
    </row>
    <row r="55" spans="1:3" x14ac:dyDescent="0.35">
      <c r="A55" t="s">
        <v>54</v>
      </c>
      <c r="B55" t="s">
        <v>679</v>
      </c>
      <c r="C55">
        <v>48306</v>
      </c>
    </row>
    <row r="56" spans="1:3" x14ac:dyDescent="0.35">
      <c r="A56" t="s">
        <v>55</v>
      </c>
      <c r="B56" t="s">
        <v>680</v>
      </c>
      <c r="C56">
        <v>49767</v>
      </c>
    </row>
    <row r="57" spans="1:3" x14ac:dyDescent="0.35">
      <c r="A57" t="s">
        <v>56</v>
      </c>
      <c r="B57" t="s">
        <v>681</v>
      </c>
      <c r="C57">
        <v>43638</v>
      </c>
    </row>
    <row r="58" spans="1:3" x14ac:dyDescent="0.35">
      <c r="A58" t="s">
        <v>57</v>
      </c>
      <c r="B58" t="s">
        <v>682</v>
      </c>
      <c r="C58">
        <v>45229</v>
      </c>
    </row>
    <row r="59" spans="1:3" x14ac:dyDescent="0.35">
      <c r="A59" t="s">
        <v>58</v>
      </c>
      <c r="B59" t="s">
        <v>683</v>
      </c>
      <c r="C59">
        <v>43646</v>
      </c>
    </row>
    <row r="60" spans="1:3" x14ac:dyDescent="0.35">
      <c r="A60" t="s">
        <v>59</v>
      </c>
      <c r="B60" t="s">
        <v>684</v>
      </c>
      <c r="C60">
        <v>45237</v>
      </c>
    </row>
    <row r="61" spans="1:3" x14ac:dyDescent="0.35">
      <c r="A61" t="s">
        <v>60</v>
      </c>
      <c r="B61" t="s">
        <v>685</v>
      </c>
      <c r="C61">
        <v>47613</v>
      </c>
    </row>
    <row r="62" spans="1:3" x14ac:dyDescent="0.35">
      <c r="A62" t="s">
        <v>61</v>
      </c>
      <c r="B62" t="s">
        <v>686</v>
      </c>
      <c r="C62">
        <v>50112</v>
      </c>
    </row>
    <row r="63" spans="1:3" x14ac:dyDescent="0.35">
      <c r="A63" t="s">
        <v>62</v>
      </c>
      <c r="B63" t="s">
        <v>687</v>
      </c>
      <c r="C63">
        <v>50120</v>
      </c>
    </row>
    <row r="64" spans="1:3" x14ac:dyDescent="0.35">
      <c r="A64" t="s">
        <v>63</v>
      </c>
      <c r="B64" t="s">
        <v>688</v>
      </c>
      <c r="C64">
        <v>43653</v>
      </c>
    </row>
    <row r="65" spans="1:3" x14ac:dyDescent="0.35">
      <c r="A65" t="s">
        <v>64</v>
      </c>
      <c r="B65" t="s">
        <v>689</v>
      </c>
      <c r="C65">
        <v>48678</v>
      </c>
    </row>
    <row r="66" spans="1:3" x14ac:dyDescent="0.35">
      <c r="A66" t="s">
        <v>65</v>
      </c>
      <c r="B66" t="s">
        <v>690</v>
      </c>
      <c r="C66">
        <v>46177</v>
      </c>
    </row>
    <row r="67" spans="1:3" x14ac:dyDescent="0.35">
      <c r="A67" t="s">
        <v>66</v>
      </c>
      <c r="B67" t="s">
        <v>691</v>
      </c>
      <c r="C67">
        <v>43661</v>
      </c>
    </row>
    <row r="68" spans="1:3" x14ac:dyDescent="0.35">
      <c r="A68" t="s">
        <v>67</v>
      </c>
      <c r="B68" t="s">
        <v>692</v>
      </c>
      <c r="C68">
        <v>43679</v>
      </c>
    </row>
    <row r="69" spans="1:3" x14ac:dyDescent="0.35">
      <c r="A69" t="s">
        <v>68</v>
      </c>
      <c r="B69" t="s">
        <v>693</v>
      </c>
      <c r="C69">
        <v>46508</v>
      </c>
    </row>
    <row r="70" spans="1:3" x14ac:dyDescent="0.35">
      <c r="A70" t="s">
        <v>69</v>
      </c>
      <c r="B70" t="s">
        <v>694</v>
      </c>
      <c r="C70">
        <v>45856</v>
      </c>
    </row>
    <row r="71" spans="1:3" x14ac:dyDescent="0.35">
      <c r="A71" t="s">
        <v>70</v>
      </c>
      <c r="B71" t="s">
        <v>695</v>
      </c>
      <c r="C71">
        <v>47787</v>
      </c>
    </row>
    <row r="72" spans="1:3" x14ac:dyDescent="0.35">
      <c r="A72" t="s">
        <v>71</v>
      </c>
      <c r="B72" t="s">
        <v>696</v>
      </c>
      <c r="C72">
        <v>48470</v>
      </c>
    </row>
    <row r="73" spans="1:3" x14ac:dyDescent="0.35">
      <c r="A73" t="s">
        <v>72</v>
      </c>
      <c r="B73" t="s">
        <v>697</v>
      </c>
      <c r="C73">
        <v>46755</v>
      </c>
    </row>
    <row r="74" spans="1:3" x14ac:dyDescent="0.35">
      <c r="A74" t="s">
        <v>73</v>
      </c>
      <c r="B74" t="s">
        <v>698</v>
      </c>
      <c r="C74">
        <v>43687</v>
      </c>
    </row>
    <row r="75" spans="1:3" x14ac:dyDescent="0.35">
      <c r="A75" t="s">
        <v>74</v>
      </c>
      <c r="B75" t="s">
        <v>699</v>
      </c>
      <c r="C75">
        <v>45252</v>
      </c>
    </row>
    <row r="76" spans="1:3" x14ac:dyDescent="0.35">
      <c r="A76" t="s">
        <v>75</v>
      </c>
      <c r="B76" t="s">
        <v>700</v>
      </c>
      <c r="C76">
        <v>43695</v>
      </c>
    </row>
    <row r="77" spans="1:3" x14ac:dyDescent="0.35">
      <c r="A77" t="s">
        <v>76</v>
      </c>
      <c r="B77" t="s">
        <v>701</v>
      </c>
      <c r="C77">
        <v>43703</v>
      </c>
    </row>
    <row r="78" spans="1:3" x14ac:dyDescent="0.35">
      <c r="A78" t="s">
        <v>77</v>
      </c>
      <c r="B78" t="s">
        <v>702</v>
      </c>
      <c r="C78">
        <v>46946</v>
      </c>
    </row>
    <row r="79" spans="1:3" x14ac:dyDescent="0.35">
      <c r="A79" t="s">
        <v>78</v>
      </c>
      <c r="B79" t="s">
        <v>703</v>
      </c>
      <c r="C79">
        <v>48314</v>
      </c>
    </row>
    <row r="80" spans="1:3" x14ac:dyDescent="0.35">
      <c r="A80" t="s">
        <v>79</v>
      </c>
      <c r="B80" t="s">
        <v>704</v>
      </c>
      <c r="C80">
        <v>43711</v>
      </c>
    </row>
    <row r="81" spans="1:3" x14ac:dyDescent="0.35">
      <c r="A81" t="s">
        <v>80</v>
      </c>
      <c r="B81" t="s">
        <v>705</v>
      </c>
      <c r="C81">
        <v>49833</v>
      </c>
    </row>
    <row r="82" spans="1:3" x14ac:dyDescent="0.35">
      <c r="A82" t="s">
        <v>81</v>
      </c>
      <c r="B82" t="s">
        <v>706</v>
      </c>
      <c r="C82">
        <v>47175</v>
      </c>
    </row>
    <row r="83" spans="1:3" x14ac:dyDescent="0.35">
      <c r="A83" t="s">
        <v>82</v>
      </c>
      <c r="B83" t="s">
        <v>707</v>
      </c>
      <c r="C83">
        <v>48793</v>
      </c>
    </row>
    <row r="84" spans="1:3" x14ac:dyDescent="0.35">
      <c r="A84" t="s">
        <v>83</v>
      </c>
      <c r="B84" t="s">
        <v>708</v>
      </c>
      <c r="C84">
        <v>45260</v>
      </c>
    </row>
    <row r="85" spans="1:3" x14ac:dyDescent="0.35">
      <c r="A85" t="s">
        <v>84</v>
      </c>
      <c r="B85" t="s">
        <v>709</v>
      </c>
      <c r="C85">
        <v>50419</v>
      </c>
    </row>
    <row r="86" spans="1:3" x14ac:dyDescent="0.35">
      <c r="A86" t="s">
        <v>85</v>
      </c>
      <c r="B86" t="s">
        <v>710</v>
      </c>
      <c r="C86">
        <v>45278</v>
      </c>
    </row>
    <row r="87" spans="1:3" x14ac:dyDescent="0.35">
      <c r="A87" t="s">
        <v>86</v>
      </c>
      <c r="B87" t="s">
        <v>711</v>
      </c>
      <c r="C87">
        <v>47258</v>
      </c>
    </row>
    <row r="88" spans="1:3" x14ac:dyDescent="0.35">
      <c r="A88" t="s">
        <v>87</v>
      </c>
      <c r="B88" t="s">
        <v>712</v>
      </c>
      <c r="C88">
        <v>43729</v>
      </c>
    </row>
    <row r="89" spans="1:3" x14ac:dyDescent="0.35">
      <c r="A89" t="s">
        <v>88</v>
      </c>
      <c r="B89" t="s">
        <v>713</v>
      </c>
      <c r="C89">
        <v>47829</v>
      </c>
    </row>
    <row r="90" spans="1:3" x14ac:dyDescent="0.35">
      <c r="A90" t="s">
        <v>89</v>
      </c>
      <c r="B90" t="s">
        <v>714</v>
      </c>
      <c r="C90">
        <v>43737</v>
      </c>
    </row>
    <row r="91" spans="1:3" x14ac:dyDescent="0.35">
      <c r="A91" t="s">
        <v>90</v>
      </c>
      <c r="B91" t="s">
        <v>715</v>
      </c>
      <c r="C91">
        <v>46714</v>
      </c>
    </row>
    <row r="92" spans="1:3" x14ac:dyDescent="0.35">
      <c r="A92" t="s">
        <v>91</v>
      </c>
      <c r="B92" t="s">
        <v>716</v>
      </c>
      <c r="C92">
        <v>45286</v>
      </c>
    </row>
    <row r="93" spans="1:3" x14ac:dyDescent="0.35">
      <c r="A93" t="s">
        <v>92</v>
      </c>
      <c r="B93" t="s">
        <v>717</v>
      </c>
      <c r="C93">
        <v>50138</v>
      </c>
    </row>
    <row r="94" spans="1:3" x14ac:dyDescent="0.35">
      <c r="A94" t="s">
        <v>93</v>
      </c>
      <c r="B94" t="s">
        <v>718</v>
      </c>
      <c r="C94">
        <v>47183</v>
      </c>
    </row>
    <row r="95" spans="1:3" x14ac:dyDescent="0.35">
      <c r="A95" t="s">
        <v>94</v>
      </c>
      <c r="B95" t="s">
        <v>719</v>
      </c>
      <c r="C95">
        <v>45294</v>
      </c>
    </row>
    <row r="96" spans="1:3" x14ac:dyDescent="0.35">
      <c r="A96" t="s">
        <v>95</v>
      </c>
      <c r="B96" t="s">
        <v>720</v>
      </c>
      <c r="C96">
        <v>43745</v>
      </c>
    </row>
    <row r="97" spans="1:3" x14ac:dyDescent="0.35">
      <c r="A97" t="s">
        <v>96</v>
      </c>
      <c r="B97" t="s">
        <v>721</v>
      </c>
      <c r="C97">
        <v>50534</v>
      </c>
    </row>
    <row r="98" spans="1:3" x14ac:dyDescent="0.35">
      <c r="A98" t="s">
        <v>97</v>
      </c>
      <c r="B98" t="s">
        <v>722</v>
      </c>
      <c r="C98">
        <v>43752</v>
      </c>
    </row>
    <row r="99" spans="1:3" x14ac:dyDescent="0.35">
      <c r="A99" t="s">
        <v>98</v>
      </c>
      <c r="B99" t="s">
        <v>723</v>
      </c>
      <c r="C99">
        <v>43760</v>
      </c>
    </row>
    <row r="100" spans="1:3" x14ac:dyDescent="0.35">
      <c r="A100" t="s">
        <v>99</v>
      </c>
      <c r="B100" t="s">
        <v>724</v>
      </c>
      <c r="C100">
        <v>46284</v>
      </c>
    </row>
    <row r="101" spans="1:3" x14ac:dyDescent="0.35">
      <c r="A101" t="s">
        <v>100</v>
      </c>
      <c r="B101" t="s">
        <v>725</v>
      </c>
      <c r="C101">
        <v>49601</v>
      </c>
    </row>
    <row r="102" spans="1:3" x14ac:dyDescent="0.35">
      <c r="A102" t="s">
        <v>101</v>
      </c>
      <c r="B102" t="s">
        <v>726</v>
      </c>
      <c r="C102">
        <v>43778</v>
      </c>
    </row>
    <row r="103" spans="1:3" x14ac:dyDescent="0.35">
      <c r="A103" t="s">
        <v>102</v>
      </c>
      <c r="B103" t="s">
        <v>727</v>
      </c>
      <c r="C103">
        <v>49411</v>
      </c>
    </row>
    <row r="104" spans="1:3" x14ac:dyDescent="0.35">
      <c r="A104" t="s">
        <v>103</v>
      </c>
      <c r="B104" t="s">
        <v>728</v>
      </c>
      <c r="C104">
        <v>48132</v>
      </c>
    </row>
    <row r="105" spans="1:3" x14ac:dyDescent="0.35">
      <c r="A105" t="s">
        <v>104</v>
      </c>
      <c r="B105" t="s">
        <v>729</v>
      </c>
      <c r="C105">
        <v>46326</v>
      </c>
    </row>
    <row r="106" spans="1:3" x14ac:dyDescent="0.35">
      <c r="A106" t="s">
        <v>105</v>
      </c>
      <c r="B106" t="s">
        <v>730</v>
      </c>
      <c r="C106">
        <v>43794</v>
      </c>
    </row>
    <row r="107" spans="1:3" x14ac:dyDescent="0.35">
      <c r="A107" t="s">
        <v>106</v>
      </c>
      <c r="B107" t="s">
        <v>731</v>
      </c>
      <c r="C107">
        <v>43786</v>
      </c>
    </row>
    <row r="108" spans="1:3" x14ac:dyDescent="0.35">
      <c r="A108" t="s">
        <v>107</v>
      </c>
      <c r="B108" t="s">
        <v>732</v>
      </c>
      <c r="C108">
        <v>46391</v>
      </c>
    </row>
    <row r="109" spans="1:3" x14ac:dyDescent="0.35">
      <c r="A109" t="s">
        <v>108</v>
      </c>
      <c r="B109" t="s">
        <v>733</v>
      </c>
      <c r="C109">
        <v>48488</v>
      </c>
    </row>
    <row r="110" spans="1:3" x14ac:dyDescent="0.35">
      <c r="A110" t="s">
        <v>109</v>
      </c>
      <c r="B110" t="s">
        <v>734</v>
      </c>
      <c r="C110">
        <v>45302</v>
      </c>
    </row>
    <row r="111" spans="1:3" x14ac:dyDescent="0.35">
      <c r="A111" t="s">
        <v>110</v>
      </c>
      <c r="B111" t="s">
        <v>735</v>
      </c>
      <c r="C111">
        <v>45310</v>
      </c>
    </row>
    <row r="112" spans="1:3" x14ac:dyDescent="0.35">
      <c r="A112" t="s">
        <v>111</v>
      </c>
      <c r="B112" t="s">
        <v>736</v>
      </c>
      <c r="C112">
        <v>46516</v>
      </c>
    </row>
    <row r="113" spans="1:3" x14ac:dyDescent="0.35">
      <c r="A113" t="s">
        <v>112</v>
      </c>
      <c r="B113" t="s">
        <v>737</v>
      </c>
      <c r="C113">
        <v>48140</v>
      </c>
    </row>
    <row r="114" spans="1:3" x14ac:dyDescent="0.35">
      <c r="A114" t="s">
        <v>113</v>
      </c>
      <c r="B114" t="s">
        <v>738</v>
      </c>
      <c r="C114">
        <v>45328</v>
      </c>
    </row>
    <row r="115" spans="1:3" x14ac:dyDescent="0.35">
      <c r="A115" t="s">
        <v>114</v>
      </c>
      <c r="B115" t="s">
        <v>739</v>
      </c>
      <c r="C115">
        <v>43802</v>
      </c>
    </row>
    <row r="116" spans="1:3" x14ac:dyDescent="0.35">
      <c r="A116" t="s">
        <v>115</v>
      </c>
      <c r="B116" t="s">
        <v>740</v>
      </c>
      <c r="C116">
        <v>49312</v>
      </c>
    </row>
    <row r="117" spans="1:3" x14ac:dyDescent="0.35">
      <c r="A117" t="s">
        <v>116</v>
      </c>
      <c r="B117" t="s">
        <v>741</v>
      </c>
      <c r="C117">
        <v>43810</v>
      </c>
    </row>
    <row r="118" spans="1:3" x14ac:dyDescent="0.35">
      <c r="A118" t="s">
        <v>117</v>
      </c>
      <c r="B118" t="s">
        <v>742</v>
      </c>
      <c r="C118">
        <v>47548</v>
      </c>
    </row>
    <row r="119" spans="1:3" x14ac:dyDescent="0.35">
      <c r="A119" t="s">
        <v>118</v>
      </c>
      <c r="B119" t="s">
        <v>743</v>
      </c>
      <c r="C119">
        <v>49320</v>
      </c>
    </row>
    <row r="120" spans="1:3" x14ac:dyDescent="0.35">
      <c r="A120" t="s">
        <v>119</v>
      </c>
      <c r="B120" t="s">
        <v>744</v>
      </c>
      <c r="C120">
        <v>49981</v>
      </c>
    </row>
    <row r="121" spans="1:3" x14ac:dyDescent="0.35">
      <c r="A121" t="s">
        <v>120</v>
      </c>
      <c r="B121" t="s">
        <v>745</v>
      </c>
      <c r="C121">
        <v>47431</v>
      </c>
    </row>
    <row r="122" spans="1:3" x14ac:dyDescent="0.35">
      <c r="A122" t="s">
        <v>121</v>
      </c>
      <c r="B122" t="s">
        <v>746</v>
      </c>
      <c r="C122">
        <v>43828</v>
      </c>
    </row>
    <row r="123" spans="1:3" x14ac:dyDescent="0.35">
      <c r="A123" t="s">
        <v>122</v>
      </c>
      <c r="B123" t="s">
        <v>747</v>
      </c>
      <c r="C123">
        <v>49999</v>
      </c>
    </row>
    <row r="124" spans="1:3" x14ac:dyDescent="0.35">
      <c r="A124" t="s">
        <v>123</v>
      </c>
      <c r="B124" t="s">
        <v>748</v>
      </c>
      <c r="C124">
        <v>45336</v>
      </c>
    </row>
    <row r="125" spans="1:3" x14ac:dyDescent="0.35">
      <c r="A125" t="s">
        <v>124</v>
      </c>
      <c r="B125" t="s">
        <v>749</v>
      </c>
      <c r="C125">
        <v>45344</v>
      </c>
    </row>
    <row r="126" spans="1:3" x14ac:dyDescent="0.35">
      <c r="A126" t="s">
        <v>125</v>
      </c>
      <c r="B126" t="s">
        <v>750</v>
      </c>
      <c r="C126">
        <v>46433</v>
      </c>
    </row>
    <row r="127" spans="1:3" x14ac:dyDescent="0.35">
      <c r="A127" t="s">
        <v>126</v>
      </c>
      <c r="B127" t="s">
        <v>751</v>
      </c>
      <c r="C127">
        <v>49429</v>
      </c>
    </row>
    <row r="128" spans="1:3" x14ac:dyDescent="0.35">
      <c r="A128" t="s">
        <v>127</v>
      </c>
      <c r="B128" t="s">
        <v>752</v>
      </c>
      <c r="C128">
        <v>50351</v>
      </c>
    </row>
    <row r="129" spans="1:3" x14ac:dyDescent="0.35">
      <c r="A129" t="s">
        <v>128</v>
      </c>
      <c r="B129" t="s">
        <v>753</v>
      </c>
      <c r="C129">
        <v>49189</v>
      </c>
    </row>
    <row r="130" spans="1:3" x14ac:dyDescent="0.35">
      <c r="A130" t="s">
        <v>129</v>
      </c>
      <c r="B130" t="s">
        <v>754</v>
      </c>
      <c r="C130">
        <v>45351</v>
      </c>
    </row>
    <row r="131" spans="1:3" x14ac:dyDescent="0.35">
      <c r="A131" t="s">
        <v>130</v>
      </c>
      <c r="B131" t="s">
        <v>755</v>
      </c>
      <c r="C131">
        <v>43836</v>
      </c>
    </row>
    <row r="132" spans="1:3" x14ac:dyDescent="0.35">
      <c r="A132" t="s">
        <v>131</v>
      </c>
      <c r="B132" t="s">
        <v>756</v>
      </c>
      <c r="C132">
        <v>46557</v>
      </c>
    </row>
    <row r="133" spans="1:3" x14ac:dyDescent="0.35">
      <c r="A133" t="s">
        <v>132</v>
      </c>
      <c r="B133" t="s">
        <v>757</v>
      </c>
      <c r="C133">
        <v>50542</v>
      </c>
    </row>
    <row r="134" spans="1:3" x14ac:dyDescent="0.35">
      <c r="A134" t="s">
        <v>133</v>
      </c>
      <c r="B134" t="s">
        <v>758</v>
      </c>
      <c r="C134">
        <v>48934</v>
      </c>
    </row>
    <row r="135" spans="1:3" x14ac:dyDescent="0.35">
      <c r="A135" t="s">
        <v>134</v>
      </c>
      <c r="B135" t="s">
        <v>759</v>
      </c>
      <c r="C135">
        <v>47837</v>
      </c>
    </row>
    <row r="136" spans="1:3" x14ac:dyDescent="0.35">
      <c r="A136" t="s">
        <v>135</v>
      </c>
      <c r="B136" t="s">
        <v>760</v>
      </c>
      <c r="C136">
        <v>47928</v>
      </c>
    </row>
    <row r="137" spans="1:3" x14ac:dyDescent="0.35">
      <c r="A137" t="s">
        <v>136</v>
      </c>
      <c r="B137" t="s">
        <v>761</v>
      </c>
      <c r="C137">
        <v>43844</v>
      </c>
    </row>
    <row r="138" spans="1:3" x14ac:dyDescent="0.35">
      <c r="A138" t="s">
        <v>137</v>
      </c>
      <c r="B138" t="s">
        <v>762</v>
      </c>
      <c r="C138">
        <v>43851</v>
      </c>
    </row>
    <row r="139" spans="1:3" x14ac:dyDescent="0.35">
      <c r="A139" t="s">
        <v>138</v>
      </c>
      <c r="B139" t="s">
        <v>763</v>
      </c>
      <c r="C139">
        <v>43869</v>
      </c>
    </row>
    <row r="140" spans="1:3" x14ac:dyDescent="0.35">
      <c r="A140" t="s">
        <v>139</v>
      </c>
      <c r="B140" t="s">
        <v>764</v>
      </c>
      <c r="C140">
        <v>43877</v>
      </c>
    </row>
    <row r="141" spans="1:3" x14ac:dyDescent="0.35">
      <c r="A141" t="s">
        <v>140</v>
      </c>
      <c r="B141" t="s">
        <v>765</v>
      </c>
      <c r="C141">
        <v>43885</v>
      </c>
    </row>
    <row r="142" spans="1:3" x14ac:dyDescent="0.35">
      <c r="A142" t="s">
        <v>141</v>
      </c>
      <c r="B142" t="s">
        <v>766</v>
      </c>
      <c r="C142">
        <v>43893</v>
      </c>
    </row>
    <row r="143" spans="1:3" x14ac:dyDescent="0.35">
      <c r="A143" t="s">
        <v>142</v>
      </c>
      <c r="B143" t="s">
        <v>767</v>
      </c>
      <c r="C143">
        <v>47027</v>
      </c>
    </row>
    <row r="144" spans="1:3" x14ac:dyDescent="0.35">
      <c r="A144" t="s">
        <v>143</v>
      </c>
      <c r="B144" t="s">
        <v>768</v>
      </c>
      <c r="C144">
        <v>43901</v>
      </c>
    </row>
    <row r="145" spans="1:3" x14ac:dyDescent="0.35">
      <c r="A145" t="s">
        <v>144</v>
      </c>
      <c r="B145" t="s">
        <v>769</v>
      </c>
      <c r="C145">
        <v>46409</v>
      </c>
    </row>
    <row r="146" spans="1:3" x14ac:dyDescent="0.35">
      <c r="A146" t="s">
        <v>145</v>
      </c>
      <c r="B146" t="s">
        <v>770</v>
      </c>
      <c r="C146">
        <v>69682</v>
      </c>
    </row>
    <row r="147" spans="1:3" x14ac:dyDescent="0.35">
      <c r="A147" t="s">
        <v>146</v>
      </c>
      <c r="B147" t="s">
        <v>771</v>
      </c>
      <c r="C147">
        <v>47688</v>
      </c>
    </row>
    <row r="148" spans="1:3" x14ac:dyDescent="0.35">
      <c r="A148" t="s">
        <v>147</v>
      </c>
      <c r="B148" t="s">
        <v>772</v>
      </c>
      <c r="C148">
        <v>47845</v>
      </c>
    </row>
    <row r="149" spans="1:3" x14ac:dyDescent="0.35">
      <c r="A149" t="s">
        <v>148</v>
      </c>
      <c r="B149" t="s">
        <v>773</v>
      </c>
      <c r="C149">
        <v>43919</v>
      </c>
    </row>
    <row r="150" spans="1:3" x14ac:dyDescent="0.35">
      <c r="A150" t="s">
        <v>149</v>
      </c>
      <c r="B150" t="s">
        <v>774</v>
      </c>
      <c r="C150">
        <v>48835</v>
      </c>
    </row>
    <row r="151" spans="1:3" x14ac:dyDescent="0.35">
      <c r="A151" t="s">
        <v>150</v>
      </c>
      <c r="B151" t="s">
        <v>775</v>
      </c>
      <c r="C151">
        <v>43927</v>
      </c>
    </row>
    <row r="152" spans="1:3" x14ac:dyDescent="0.35">
      <c r="A152" t="s">
        <v>151</v>
      </c>
      <c r="B152" t="s">
        <v>776</v>
      </c>
      <c r="C152">
        <v>46037</v>
      </c>
    </row>
    <row r="153" spans="1:3" x14ac:dyDescent="0.35">
      <c r="A153" t="s">
        <v>152</v>
      </c>
      <c r="B153" t="s">
        <v>777</v>
      </c>
      <c r="C153">
        <v>48512</v>
      </c>
    </row>
    <row r="154" spans="1:3" x14ac:dyDescent="0.35">
      <c r="A154" t="s">
        <v>153</v>
      </c>
      <c r="B154" t="s">
        <v>778</v>
      </c>
      <c r="C154">
        <v>49122</v>
      </c>
    </row>
    <row r="155" spans="1:3" x14ac:dyDescent="0.35">
      <c r="A155" t="s">
        <v>154</v>
      </c>
      <c r="B155" t="s">
        <v>779</v>
      </c>
      <c r="C155">
        <v>50674</v>
      </c>
    </row>
    <row r="156" spans="1:3" x14ac:dyDescent="0.35">
      <c r="A156" t="s">
        <v>155</v>
      </c>
      <c r="B156" t="s">
        <v>780</v>
      </c>
      <c r="C156">
        <v>43935</v>
      </c>
    </row>
    <row r="157" spans="1:3" x14ac:dyDescent="0.35">
      <c r="A157" t="s">
        <v>156</v>
      </c>
      <c r="B157" t="s">
        <v>781</v>
      </c>
      <c r="C157">
        <v>50617</v>
      </c>
    </row>
    <row r="158" spans="1:3" x14ac:dyDescent="0.35">
      <c r="A158" t="s">
        <v>157</v>
      </c>
      <c r="B158" t="s">
        <v>782</v>
      </c>
      <c r="C158">
        <v>46094</v>
      </c>
    </row>
    <row r="159" spans="1:3" x14ac:dyDescent="0.35">
      <c r="A159" t="s">
        <v>158</v>
      </c>
      <c r="B159" t="s">
        <v>783</v>
      </c>
      <c r="C159">
        <v>46789</v>
      </c>
    </row>
    <row r="160" spans="1:3" x14ac:dyDescent="0.35">
      <c r="A160" t="s">
        <v>159</v>
      </c>
      <c r="B160" t="s">
        <v>784</v>
      </c>
      <c r="C160">
        <v>47795</v>
      </c>
    </row>
    <row r="161" spans="1:3" x14ac:dyDescent="0.35">
      <c r="A161" t="s">
        <v>160</v>
      </c>
      <c r="B161" t="s">
        <v>785</v>
      </c>
      <c r="C161">
        <v>50625</v>
      </c>
    </row>
    <row r="162" spans="1:3" x14ac:dyDescent="0.35">
      <c r="A162" t="s">
        <v>161</v>
      </c>
      <c r="B162" t="s">
        <v>786</v>
      </c>
      <c r="C162">
        <v>48413</v>
      </c>
    </row>
    <row r="163" spans="1:3" x14ac:dyDescent="0.35">
      <c r="A163" t="s">
        <v>162</v>
      </c>
      <c r="B163" t="s">
        <v>787</v>
      </c>
      <c r="C163">
        <v>45773</v>
      </c>
    </row>
    <row r="164" spans="1:3" x14ac:dyDescent="0.35">
      <c r="A164" t="s">
        <v>163</v>
      </c>
      <c r="B164" t="s">
        <v>788</v>
      </c>
      <c r="C164">
        <v>50682</v>
      </c>
    </row>
    <row r="165" spans="1:3" x14ac:dyDescent="0.35">
      <c r="A165" t="s">
        <v>164</v>
      </c>
      <c r="B165" t="s">
        <v>789</v>
      </c>
      <c r="C165">
        <v>43943</v>
      </c>
    </row>
    <row r="166" spans="1:3" x14ac:dyDescent="0.35">
      <c r="A166" t="s">
        <v>165</v>
      </c>
      <c r="B166" t="s">
        <v>790</v>
      </c>
      <c r="C166">
        <v>43950</v>
      </c>
    </row>
    <row r="167" spans="1:3" x14ac:dyDescent="0.35">
      <c r="A167" t="s">
        <v>166</v>
      </c>
      <c r="B167" t="s">
        <v>791</v>
      </c>
      <c r="C167">
        <v>47050</v>
      </c>
    </row>
    <row r="168" spans="1:3" x14ac:dyDescent="0.35">
      <c r="A168" t="s">
        <v>167</v>
      </c>
      <c r="B168" t="s">
        <v>792</v>
      </c>
      <c r="C168">
        <v>50328</v>
      </c>
    </row>
    <row r="169" spans="1:3" x14ac:dyDescent="0.35">
      <c r="A169" t="s">
        <v>168</v>
      </c>
      <c r="B169" t="s">
        <v>793</v>
      </c>
      <c r="C169">
        <v>43968</v>
      </c>
    </row>
    <row r="170" spans="1:3" x14ac:dyDescent="0.35">
      <c r="A170" t="s">
        <v>169</v>
      </c>
      <c r="B170" t="s">
        <v>794</v>
      </c>
      <c r="C170">
        <v>46102</v>
      </c>
    </row>
    <row r="171" spans="1:3" x14ac:dyDescent="0.35">
      <c r="A171" t="s">
        <v>170</v>
      </c>
      <c r="B171" t="s">
        <v>795</v>
      </c>
      <c r="C171">
        <v>47621</v>
      </c>
    </row>
    <row r="172" spans="1:3" x14ac:dyDescent="0.35">
      <c r="A172" t="s">
        <v>171</v>
      </c>
      <c r="B172" t="s">
        <v>796</v>
      </c>
      <c r="C172">
        <v>46870</v>
      </c>
    </row>
    <row r="173" spans="1:3" x14ac:dyDescent="0.35">
      <c r="A173" t="s">
        <v>172</v>
      </c>
      <c r="B173" t="s">
        <v>797</v>
      </c>
      <c r="C173">
        <v>47936</v>
      </c>
    </row>
    <row r="174" spans="1:3" x14ac:dyDescent="0.35">
      <c r="A174" t="s">
        <v>173</v>
      </c>
      <c r="B174" t="s">
        <v>798</v>
      </c>
      <c r="C174">
        <v>49775</v>
      </c>
    </row>
    <row r="175" spans="1:3" x14ac:dyDescent="0.35">
      <c r="A175" t="s">
        <v>174</v>
      </c>
      <c r="B175" t="s">
        <v>799</v>
      </c>
      <c r="C175">
        <v>49841</v>
      </c>
    </row>
    <row r="176" spans="1:3" x14ac:dyDescent="0.35">
      <c r="A176" t="s">
        <v>175</v>
      </c>
      <c r="B176" t="s">
        <v>800</v>
      </c>
      <c r="C176">
        <v>45369</v>
      </c>
    </row>
    <row r="177" spans="1:3" x14ac:dyDescent="0.35">
      <c r="A177" t="s">
        <v>176</v>
      </c>
      <c r="B177" t="s">
        <v>801</v>
      </c>
      <c r="C177">
        <v>43976</v>
      </c>
    </row>
    <row r="178" spans="1:3" x14ac:dyDescent="0.35">
      <c r="A178" t="s">
        <v>177</v>
      </c>
      <c r="B178" t="s">
        <v>802</v>
      </c>
      <c r="C178">
        <v>47068</v>
      </c>
    </row>
    <row r="179" spans="1:3" x14ac:dyDescent="0.35">
      <c r="A179" t="s">
        <v>178</v>
      </c>
      <c r="B179" t="s">
        <v>803</v>
      </c>
      <c r="C179">
        <v>46045</v>
      </c>
    </row>
    <row r="180" spans="1:3" x14ac:dyDescent="0.35">
      <c r="A180" t="s">
        <v>179</v>
      </c>
      <c r="B180" t="s">
        <v>804</v>
      </c>
      <c r="C180">
        <v>45914</v>
      </c>
    </row>
    <row r="181" spans="1:3" x14ac:dyDescent="0.35">
      <c r="A181" t="s">
        <v>180</v>
      </c>
      <c r="B181" t="s">
        <v>805</v>
      </c>
      <c r="C181">
        <v>46334</v>
      </c>
    </row>
    <row r="182" spans="1:3" x14ac:dyDescent="0.35">
      <c r="A182" t="s">
        <v>181</v>
      </c>
      <c r="B182" t="s">
        <v>806</v>
      </c>
      <c r="C182">
        <v>49197</v>
      </c>
    </row>
    <row r="183" spans="1:3" x14ac:dyDescent="0.35">
      <c r="A183" t="s">
        <v>182</v>
      </c>
      <c r="B183" t="s">
        <v>807</v>
      </c>
      <c r="C183">
        <v>43984</v>
      </c>
    </row>
    <row r="184" spans="1:3" x14ac:dyDescent="0.35">
      <c r="A184" t="s">
        <v>183</v>
      </c>
      <c r="B184" t="s">
        <v>808</v>
      </c>
      <c r="C184">
        <v>47332</v>
      </c>
    </row>
    <row r="185" spans="1:3" x14ac:dyDescent="0.35">
      <c r="A185" t="s">
        <v>184</v>
      </c>
      <c r="B185" t="s">
        <v>809</v>
      </c>
      <c r="C185">
        <v>48157</v>
      </c>
    </row>
    <row r="186" spans="1:3" x14ac:dyDescent="0.35">
      <c r="A186" t="s">
        <v>185</v>
      </c>
      <c r="B186" t="s">
        <v>810</v>
      </c>
      <c r="C186">
        <v>47340</v>
      </c>
    </row>
    <row r="187" spans="1:3" x14ac:dyDescent="0.35">
      <c r="A187" t="s">
        <v>186</v>
      </c>
      <c r="B187" t="s">
        <v>811</v>
      </c>
      <c r="C187">
        <v>50484</v>
      </c>
    </row>
    <row r="188" spans="1:3" x14ac:dyDescent="0.35">
      <c r="A188" t="s">
        <v>187</v>
      </c>
      <c r="B188" t="s">
        <v>812</v>
      </c>
      <c r="C188">
        <v>49783</v>
      </c>
    </row>
    <row r="189" spans="1:3" x14ac:dyDescent="0.35">
      <c r="A189" t="s">
        <v>188</v>
      </c>
      <c r="B189" t="s">
        <v>813</v>
      </c>
      <c r="C189">
        <v>48595</v>
      </c>
    </row>
    <row r="190" spans="1:3" x14ac:dyDescent="0.35">
      <c r="A190" t="s">
        <v>189</v>
      </c>
      <c r="B190" t="s">
        <v>814</v>
      </c>
      <c r="C190">
        <v>43992</v>
      </c>
    </row>
    <row r="191" spans="1:3" x14ac:dyDescent="0.35">
      <c r="A191" t="s">
        <v>190</v>
      </c>
      <c r="B191" t="s">
        <v>815</v>
      </c>
      <c r="C191">
        <v>44008</v>
      </c>
    </row>
    <row r="192" spans="1:3" x14ac:dyDescent="0.35">
      <c r="A192" t="s">
        <v>191</v>
      </c>
      <c r="B192" t="s">
        <v>816</v>
      </c>
      <c r="C192">
        <v>48843</v>
      </c>
    </row>
    <row r="193" spans="1:3" x14ac:dyDescent="0.35">
      <c r="A193" t="s">
        <v>192</v>
      </c>
      <c r="B193" t="s">
        <v>817</v>
      </c>
      <c r="C193">
        <v>46649</v>
      </c>
    </row>
    <row r="194" spans="1:3" x14ac:dyDescent="0.35">
      <c r="A194" t="s">
        <v>193</v>
      </c>
      <c r="B194" t="s">
        <v>818</v>
      </c>
      <c r="C194">
        <v>47852</v>
      </c>
    </row>
    <row r="195" spans="1:3" x14ac:dyDescent="0.35">
      <c r="A195" t="s">
        <v>194</v>
      </c>
      <c r="B195" t="s">
        <v>819</v>
      </c>
      <c r="C195">
        <v>44016</v>
      </c>
    </row>
    <row r="196" spans="1:3" x14ac:dyDescent="0.35">
      <c r="A196" t="s">
        <v>195</v>
      </c>
      <c r="B196" t="s">
        <v>820</v>
      </c>
      <c r="C196">
        <v>50492</v>
      </c>
    </row>
    <row r="197" spans="1:3" x14ac:dyDescent="0.35">
      <c r="A197" t="s">
        <v>196</v>
      </c>
      <c r="B197" t="s">
        <v>821</v>
      </c>
      <c r="C197">
        <v>46961</v>
      </c>
    </row>
    <row r="198" spans="1:3" x14ac:dyDescent="0.35">
      <c r="A198" t="s">
        <v>197</v>
      </c>
      <c r="B198" t="s">
        <v>822</v>
      </c>
      <c r="C198">
        <v>44024</v>
      </c>
    </row>
    <row r="199" spans="1:3" x14ac:dyDescent="0.35">
      <c r="A199" t="s">
        <v>198</v>
      </c>
      <c r="B199" t="s">
        <v>823</v>
      </c>
      <c r="C199">
        <v>65680</v>
      </c>
    </row>
    <row r="200" spans="1:3" x14ac:dyDescent="0.35">
      <c r="A200" t="s">
        <v>199</v>
      </c>
      <c r="B200" t="s">
        <v>824</v>
      </c>
      <c r="C200">
        <v>44032</v>
      </c>
    </row>
    <row r="201" spans="1:3" x14ac:dyDescent="0.35">
      <c r="A201" t="s">
        <v>200</v>
      </c>
      <c r="B201" t="s">
        <v>825</v>
      </c>
      <c r="C201">
        <v>50278</v>
      </c>
    </row>
    <row r="202" spans="1:3" x14ac:dyDescent="0.35">
      <c r="A202" t="s">
        <v>201</v>
      </c>
      <c r="B202" t="s">
        <v>826</v>
      </c>
      <c r="C202">
        <v>44040</v>
      </c>
    </row>
    <row r="203" spans="1:3" x14ac:dyDescent="0.35">
      <c r="A203" t="s">
        <v>202</v>
      </c>
      <c r="B203" t="s">
        <v>827</v>
      </c>
      <c r="C203">
        <v>44057</v>
      </c>
    </row>
    <row r="204" spans="1:3" x14ac:dyDescent="0.35">
      <c r="A204" t="s">
        <v>203</v>
      </c>
      <c r="B204" t="s">
        <v>828</v>
      </c>
      <c r="C204">
        <v>48942</v>
      </c>
    </row>
    <row r="205" spans="1:3" x14ac:dyDescent="0.35">
      <c r="A205" t="s">
        <v>204</v>
      </c>
      <c r="B205" t="s">
        <v>829</v>
      </c>
      <c r="C205">
        <v>45377</v>
      </c>
    </row>
    <row r="206" spans="1:3" x14ac:dyDescent="0.35">
      <c r="A206" t="s">
        <v>205</v>
      </c>
      <c r="B206" t="s">
        <v>830</v>
      </c>
      <c r="C206">
        <v>45385</v>
      </c>
    </row>
    <row r="207" spans="1:3" x14ac:dyDescent="0.35">
      <c r="A207" t="s">
        <v>206</v>
      </c>
      <c r="B207" t="s">
        <v>831</v>
      </c>
      <c r="C207">
        <v>44065</v>
      </c>
    </row>
    <row r="208" spans="1:3" x14ac:dyDescent="0.35">
      <c r="A208" t="s">
        <v>207</v>
      </c>
      <c r="B208" t="s">
        <v>832</v>
      </c>
      <c r="C208">
        <v>46342</v>
      </c>
    </row>
    <row r="209" spans="1:3" x14ac:dyDescent="0.35">
      <c r="A209" t="s">
        <v>208</v>
      </c>
      <c r="B209" t="s">
        <v>833</v>
      </c>
      <c r="C209">
        <v>46193</v>
      </c>
    </row>
    <row r="210" spans="1:3" x14ac:dyDescent="0.35">
      <c r="A210" t="s">
        <v>209</v>
      </c>
      <c r="B210" t="s">
        <v>834</v>
      </c>
      <c r="C210">
        <v>45864</v>
      </c>
    </row>
    <row r="211" spans="1:3" x14ac:dyDescent="0.35">
      <c r="A211" t="s">
        <v>210</v>
      </c>
      <c r="B211" t="s">
        <v>835</v>
      </c>
      <c r="C211">
        <v>44073</v>
      </c>
    </row>
    <row r="212" spans="1:3" x14ac:dyDescent="0.35">
      <c r="A212" t="s">
        <v>211</v>
      </c>
      <c r="B212" t="s">
        <v>836</v>
      </c>
      <c r="C212">
        <v>45393</v>
      </c>
    </row>
    <row r="213" spans="1:3" x14ac:dyDescent="0.35">
      <c r="A213" t="s">
        <v>212</v>
      </c>
      <c r="B213" t="s">
        <v>837</v>
      </c>
      <c r="C213">
        <v>49619</v>
      </c>
    </row>
    <row r="214" spans="1:3" x14ac:dyDescent="0.35">
      <c r="A214" t="s">
        <v>213</v>
      </c>
      <c r="B214" t="s">
        <v>838</v>
      </c>
      <c r="C214">
        <v>50013</v>
      </c>
    </row>
    <row r="215" spans="1:3" x14ac:dyDescent="0.35">
      <c r="A215" t="s">
        <v>214</v>
      </c>
      <c r="B215" t="s">
        <v>839</v>
      </c>
      <c r="C215">
        <v>50559</v>
      </c>
    </row>
    <row r="216" spans="1:3" x14ac:dyDescent="0.35">
      <c r="A216" t="s">
        <v>215</v>
      </c>
      <c r="B216" t="s">
        <v>840</v>
      </c>
      <c r="C216">
        <v>47266</v>
      </c>
    </row>
    <row r="217" spans="1:3" x14ac:dyDescent="0.35">
      <c r="A217" t="s">
        <v>216</v>
      </c>
      <c r="B217" t="s">
        <v>841</v>
      </c>
      <c r="C217">
        <v>45401</v>
      </c>
    </row>
    <row r="218" spans="1:3" x14ac:dyDescent="0.35">
      <c r="A218" t="s">
        <v>217</v>
      </c>
      <c r="B218" t="s">
        <v>842</v>
      </c>
      <c r="C218">
        <v>46235</v>
      </c>
    </row>
    <row r="219" spans="1:3" x14ac:dyDescent="0.35">
      <c r="A219" t="s">
        <v>218</v>
      </c>
      <c r="B219" t="s">
        <v>843</v>
      </c>
      <c r="C219">
        <v>44099</v>
      </c>
    </row>
    <row r="220" spans="1:3" x14ac:dyDescent="0.35">
      <c r="A220" t="s">
        <v>219</v>
      </c>
      <c r="B220" t="s">
        <v>844</v>
      </c>
      <c r="C220">
        <v>46979</v>
      </c>
    </row>
    <row r="221" spans="1:3" x14ac:dyDescent="0.35">
      <c r="A221" t="s">
        <v>220</v>
      </c>
      <c r="B221" t="s">
        <v>845</v>
      </c>
      <c r="C221">
        <v>44107</v>
      </c>
    </row>
    <row r="222" spans="1:3" x14ac:dyDescent="0.35">
      <c r="A222" t="s">
        <v>221</v>
      </c>
      <c r="B222" t="s">
        <v>846</v>
      </c>
      <c r="C222">
        <v>46953</v>
      </c>
    </row>
    <row r="223" spans="1:3" x14ac:dyDescent="0.35">
      <c r="A223" t="s">
        <v>222</v>
      </c>
      <c r="B223" t="s">
        <v>847</v>
      </c>
      <c r="C223">
        <v>47498</v>
      </c>
    </row>
    <row r="224" spans="1:3" x14ac:dyDescent="0.35">
      <c r="A224" t="s">
        <v>223</v>
      </c>
      <c r="B224" t="s">
        <v>848</v>
      </c>
      <c r="C224">
        <v>49791</v>
      </c>
    </row>
    <row r="225" spans="1:3" x14ac:dyDescent="0.35">
      <c r="A225" t="s">
        <v>224</v>
      </c>
      <c r="B225" t="s">
        <v>849</v>
      </c>
      <c r="C225">
        <v>45245</v>
      </c>
    </row>
    <row r="226" spans="1:3" x14ac:dyDescent="0.35">
      <c r="A226" t="s">
        <v>225</v>
      </c>
      <c r="B226" t="s">
        <v>850</v>
      </c>
      <c r="C226">
        <v>44115</v>
      </c>
    </row>
    <row r="227" spans="1:3" x14ac:dyDescent="0.35">
      <c r="A227" t="s">
        <v>226</v>
      </c>
      <c r="B227" t="s">
        <v>851</v>
      </c>
      <c r="C227">
        <v>45419</v>
      </c>
    </row>
    <row r="228" spans="1:3" x14ac:dyDescent="0.35">
      <c r="A228" t="s">
        <v>227</v>
      </c>
      <c r="B228" t="s">
        <v>852</v>
      </c>
      <c r="C228">
        <v>48496</v>
      </c>
    </row>
    <row r="229" spans="1:3" x14ac:dyDescent="0.35">
      <c r="A229" t="s">
        <v>228</v>
      </c>
      <c r="B229" t="s">
        <v>853</v>
      </c>
      <c r="C229">
        <v>48801</v>
      </c>
    </row>
    <row r="230" spans="1:3" x14ac:dyDescent="0.35">
      <c r="A230" t="s">
        <v>229</v>
      </c>
      <c r="B230" t="s">
        <v>854</v>
      </c>
      <c r="C230">
        <v>47019</v>
      </c>
    </row>
    <row r="231" spans="1:3" x14ac:dyDescent="0.35">
      <c r="A231" t="s">
        <v>230</v>
      </c>
      <c r="B231" t="s">
        <v>855</v>
      </c>
      <c r="C231">
        <v>44123</v>
      </c>
    </row>
    <row r="232" spans="1:3" x14ac:dyDescent="0.35">
      <c r="A232" t="s">
        <v>231</v>
      </c>
      <c r="B232" t="s">
        <v>856</v>
      </c>
      <c r="C232">
        <v>45823</v>
      </c>
    </row>
    <row r="233" spans="1:3" x14ac:dyDescent="0.35">
      <c r="A233" t="s">
        <v>232</v>
      </c>
      <c r="B233" t="s">
        <v>857</v>
      </c>
      <c r="C233">
        <v>47571</v>
      </c>
    </row>
    <row r="234" spans="1:3" x14ac:dyDescent="0.35">
      <c r="A234" t="s">
        <v>233</v>
      </c>
      <c r="B234" t="s">
        <v>858</v>
      </c>
      <c r="C234">
        <v>49700</v>
      </c>
    </row>
    <row r="235" spans="1:3" x14ac:dyDescent="0.35">
      <c r="A235" t="s">
        <v>234</v>
      </c>
      <c r="B235" t="s">
        <v>859</v>
      </c>
      <c r="C235">
        <v>50161</v>
      </c>
    </row>
    <row r="236" spans="1:3" x14ac:dyDescent="0.35">
      <c r="A236" t="s">
        <v>235</v>
      </c>
      <c r="B236" t="s">
        <v>860</v>
      </c>
      <c r="C236">
        <v>45427</v>
      </c>
    </row>
    <row r="237" spans="1:3" x14ac:dyDescent="0.35">
      <c r="A237" t="s">
        <v>236</v>
      </c>
      <c r="B237" t="s">
        <v>861</v>
      </c>
      <c r="C237">
        <v>48751</v>
      </c>
    </row>
    <row r="238" spans="1:3" x14ac:dyDescent="0.35">
      <c r="A238" t="s">
        <v>237</v>
      </c>
      <c r="B238" t="s">
        <v>862</v>
      </c>
      <c r="C238">
        <v>50021</v>
      </c>
    </row>
    <row r="239" spans="1:3" x14ac:dyDescent="0.35">
      <c r="A239" t="s">
        <v>238</v>
      </c>
      <c r="B239" t="s">
        <v>863</v>
      </c>
      <c r="C239">
        <v>49502</v>
      </c>
    </row>
    <row r="240" spans="1:3" x14ac:dyDescent="0.35">
      <c r="A240" t="s">
        <v>239</v>
      </c>
      <c r="B240" t="s">
        <v>864</v>
      </c>
      <c r="C240">
        <v>44131</v>
      </c>
    </row>
    <row r="241" spans="1:3" x14ac:dyDescent="0.35">
      <c r="A241" t="s">
        <v>240</v>
      </c>
      <c r="B241" t="s">
        <v>865</v>
      </c>
      <c r="C241">
        <v>46565</v>
      </c>
    </row>
    <row r="242" spans="1:3" x14ac:dyDescent="0.35">
      <c r="A242" t="s">
        <v>241</v>
      </c>
      <c r="B242" t="s">
        <v>866</v>
      </c>
      <c r="C242">
        <v>47803</v>
      </c>
    </row>
    <row r="243" spans="1:3" x14ac:dyDescent="0.35">
      <c r="A243" t="s">
        <v>242</v>
      </c>
      <c r="B243" t="s">
        <v>867</v>
      </c>
      <c r="C243">
        <v>45435</v>
      </c>
    </row>
    <row r="244" spans="1:3" x14ac:dyDescent="0.35">
      <c r="A244" t="s">
        <v>243</v>
      </c>
      <c r="B244" t="s">
        <v>868</v>
      </c>
      <c r="C244">
        <v>48082</v>
      </c>
    </row>
    <row r="245" spans="1:3" x14ac:dyDescent="0.35">
      <c r="A245" t="s">
        <v>244</v>
      </c>
      <c r="B245" t="s">
        <v>869</v>
      </c>
      <c r="C245">
        <v>50286</v>
      </c>
    </row>
    <row r="246" spans="1:3" x14ac:dyDescent="0.35">
      <c r="A246" t="s">
        <v>245</v>
      </c>
      <c r="B246" t="s">
        <v>870</v>
      </c>
      <c r="C246">
        <v>44149</v>
      </c>
    </row>
    <row r="247" spans="1:3" x14ac:dyDescent="0.35">
      <c r="A247" t="s">
        <v>246</v>
      </c>
      <c r="B247" t="s">
        <v>871</v>
      </c>
      <c r="C247">
        <v>49809</v>
      </c>
    </row>
    <row r="248" spans="1:3" x14ac:dyDescent="0.35">
      <c r="A248" t="s">
        <v>247</v>
      </c>
      <c r="B248" t="s">
        <v>872</v>
      </c>
      <c r="C248">
        <v>44156</v>
      </c>
    </row>
    <row r="249" spans="1:3" x14ac:dyDescent="0.35">
      <c r="A249" t="s">
        <v>248</v>
      </c>
      <c r="B249" t="s">
        <v>873</v>
      </c>
      <c r="C249">
        <v>49858</v>
      </c>
    </row>
    <row r="250" spans="1:3" x14ac:dyDescent="0.35">
      <c r="A250" t="s">
        <v>249</v>
      </c>
      <c r="B250" t="s">
        <v>874</v>
      </c>
      <c r="C250">
        <v>48322</v>
      </c>
    </row>
    <row r="251" spans="1:3" x14ac:dyDescent="0.35">
      <c r="A251" t="s">
        <v>250</v>
      </c>
      <c r="B251" t="s">
        <v>875</v>
      </c>
      <c r="C251">
        <v>49205</v>
      </c>
    </row>
    <row r="252" spans="1:3" x14ac:dyDescent="0.35">
      <c r="A252" t="s">
        <v>251</v>
      </c>
      <c r="B252" t="s">
        <v>876</v>
      </c>
      <c r="C252">
        <v>45872</v>
      </c>
    </row>
    <row r="253" spans="1:3" x14ac:dyDescent="0.35">
      <c r="A253" t="s">
        <v>252</v>
      </c>
      <c r="B253" t="s">
        <v>877</v>
      </c>
      <c r="C253">
        <v>48256</v>
      </c>
    </row>
    <row r="254" spans="1:3" x14ac:dyDescent="0.35">
      <c r="A254" t="s">
        <v>253</v>
      </c>
      <c r="B254" t="s">
        <v>878</v>
      </c>
      <c r="C254">
        <v>48686</v>
      </c>
    </row>
    <row r="255" spans="1:3" x14ac:dyDescent="0.35">
      <c r="A255" t="s">
        <v>254</v>
      </c>
      <c r="B255" t="s">
        <v>879</v>
      </c>
      <c r="C255">
        <v>49338</v>
      </c>
    </row>
    <row r="256" spans="1:3" x14ac:dyDescent="0.35">
      <c r="A256" t="s">
        <v>255</v>
      </c>
      <c r="B256" t="s">
        <v>880</v>
      </c>
      <c r="C256">
        <v>47985</v>
      </c>
    </row>
    <row r="257" spans="1:3" x14ac:dyDescent="0.35">
      <c r="A257" t="s">
        <v>256</v>
      </c>
      <c r="B257" t="s">
        <v>881</v>
      </c>
      <c r="C257">
        <v>48264</v>
      </c>
    </row>
    <row r="258" spans="1:3" x14ac:dyDescent="0.35">
      <c r="A258" t="s">
        <v>257</v>
      </c>
      <c r="B258" t="s">
        <v>882</v>
      </c>
      <c r="C258">
        <v>50179</v>
      </c>
    </row>
    <row r="259" spans="1:3" x14ac:dyDescent="0.35">
      <c r="A259" t="s">
        <v>258</v>
      </c>
      <c r="B259" t="s">
        <v>883</v>
      </c>
      <c r="C259">
        <v>49346</v>
      </c>
    </row>
    <row r="260" spans="1:3" x14ac:dyDescent="0.35">
      <c r="A260" t="s">
        <v>259</v>
      </c>
      <c r="B260" t="s">
        <v>884</v>
      </c>
      <c r="C260">
        <v>47191</v>
      </c>
    </row>
    <row r="261" spans="1:3" x14ac:dyDescent="0.35">
      <c r="A261" t="s">
        <v>260</v>
      </c>
      <c r="B261" t="s">
        <v>885</v>
      </c>
      <c r="C261">
        <v>44164</v>
      </c>
    </row>
    <row r="262" spans="1:3" x14ac:dyDescent="0.35">
      <c r="A262" t="s">
        <v>261</v>
      </c>
      <c r="B262" t="s">
        <v>886</v>
      </c>
      <c r="C262">
        <v>44172</v>
      </c>
    </row>
    <row r="263" spans="1:3" x14ac:dyDescent="0.35">
      <c r="A263" t="s">
        <v>262</v>
      </c>
      <c r="B263" t="s">
        <v>887</v>
      </c>
      <c r="C263">
        <v>44180</v>
      </c>
    </row>
    <row r="264" spans="1:3" x14ac:dyDescent="0.35">
      <c r="A264" t="s">
        <v>263</v>
      </c>
      <c r="B264" t="s">
        <v>888</v>
      </c>
      <c r="C264">
        <v>48165</v>
      </c>
    </row>
    <row r="265" spans="1:3" x14ac:dyDescent="0.35">
      <c r="A265" t="s">
        <v>264</v>
      </c>
      <c r="B265" t="s">
        <v>889</v>
      </c>
      <c r="C265">
        <v>50435</v>
      </c>
    </row>
    <row r="266" spans="1:3" x14ac:dyDescent="0.35">
      <c r="A266" t="s">
        <v>265</v>
      </c>
      <c r="B266" t="s">
        <v>890</v>
      </c>
      <c r="C266">
        <v>47878</v>
      </c>
    </row>
    <row r="267" spans="1:3" x14ac:dyDescent="0.35">
      <c r="A267" t="s">
        <v>266</v>
      </c>
      <c r="B267" t="s">
        <v>891</v>
      </c>
      <c r="C267">
        <v>50245</v>
      </c>
    </row>
    <row r="268" spans="1:3" x14ac:dyDescent="0.35">
      <c r="A268" t="s">
        <v>267</v>
      </c>
      <c r="B268" t="s">
        <v>892</v>
      </c>
      <c r="C268">
        <v>49866</v>
      </c>
    </row>
    <row r="269" spans="1:3" x14ac:dyDescent="0.35">
      <c r="A269" t="s">
        <v>268</v>
      </c>
      <c r="B269" t="s">
        <v>893</v>
      </c>
      <c r="C269">
        <v>50690</v>
      </c>
    </row>
    <row r="270" spans="1:3" x14ac:dyDescent="0.35">
      <c r="A270" t="s">
        <v>269</v>
      </c>
      <c r="B270" t="s">
        <v>894</v>
      </c>
      <c r="C270">
        <v>50187</v>
      </c>
    </row>
    <row r="271" spans="1:3" x14ac:dyDescent="0.35">
      <c r="A271" t="s">
        <v>270</v>
      </c>
      <c r="B271" t="s">
        <v>895</v>
      </c>
      <c r="C271">
        <v>44198</v>
      </c>
    </row>
    <row r="272" spans="1:3" x14ac:dyDescent="0.35">
      <c r="A272" t="s">
        <v>271</v>
      </c>
      <c r="B272" t="s">
        <v>896</v>
      </c>
      <c r="C272">
        <v>47993</v>
      </c>
    </row>
    <row r="273" spans="1:3" x14ac:dyDescent="0.35">
      <c r="A273" t="s">
        <v>272</v>
      </c>
      <c r="B273" t="s">
        <v>897</v>
      </c>
      <c r="C273">
        <v>46110</v>
      </c>
    </row>
    <row r="274" spans="1:3" x14ac:dyDescent="0.35">
      <c r="A274" t="s">
        <v>273</v>
      </c>
      <c r="B274" t="s">
        <v>898</v>
      </c>
      <c r="C274">
        <v>49569</v>
      </c>
    </row>
    <row r="275" spans="1:3" x14ac:dyDescent="0.35">
      <c r="A275" t="s">
        <v>274</v>
      </c>
      <c r="B275" t="s">
        <v>899</v>
      </c>
      <c r="C275">
        <v>44206</v>
      </c>
    </row>
    <row r="276" spans="1:3" x14ac:dyDescent="0.35">
      <c r="A276" t="s">
        <v>275</v>
      </c>
      <c r="B276" t="s">
        <v>900</v>
      </c>
      <c r="C276">
        <v>44214</v>
      </c>
    </row>
    <row r="277" spans="1:3" x14ac:dyDescent="0.35">
      <c r="A277" t="s">
        <v>276</v>
      </c>
      <c r="B277" t="s">
        <v>901</v>
      </c>
      <c r="C277">
        <v>45443</v>
      </c>
    </row>
    <row r="278" spans="1:3" x14ac:dyDescent="0.35">
      <c r="A278" t="s">
        <v>277</v>
      </c>
      <c r="B278" t="s">
        <v>902</v>
      </c>
      <c r="C278">
        <v>49353</v>
      </c>
    </row>
    <row r="279" spans="1:3" x14ac:dyDescent="0.35">
      <c r="A279" t="s">
        <v>278</v>
      </c>
      <c r="B279" t="s">
        <v>903</v>
      </c>
      <c r="C279">
        <v>49437</v>
      </c>
    </row>
    <row r="280" spans="1:3" x14ac:dyDescent="0.35">
      <c r="A280" t="s">
        <v>279</v>
      </c>
      <c r="B280" t="s">
        <v>904</v>
      </c>
      <c r="C280">
        <v>47449</v>
      </c>
    </row>
    <row r="281" spans="1:3" x14ac:dyDescent="0.35">
      <c r="A281" t="s">
        <v>280</v>
      </c>
      <c r="B281" t="s">
        <v>905</v>
      </c>
      <c r="C281">
        <v>47589</v>
      </c>
    </row>
    <row r="282" spans="1:3" x14ac:dyDescent="0.35">
      <c r="A282" t="s">
        <v>281</v>
      </c>
      <c r="B282" t="s">
        <v>906</v>
      </c>
      <c r="C282">
        <v>50195</v>
      </c>
    </row>
    <row r="283" spans="1:3" x14ac:dyDescent="0.35">
      <c r="A283" t="s">
        <v>282</v>
      </c>
      <c r="B283" t="s">
        <v>907</v>
      </c>
      <c r="C283">
        <v>46888</v>
      </c>
    </row>
    <row r="284" spans="1:3" x14ac:dyDescent="0.35">
      <c r="A284" t="s">
        <v>283</v>
      </c>
      <c r="B284" t="s">
        <v>908</v>
      </c>
      <c r="C284">
        <v>48009</v>
      </c>
    </row>
    <row r="285" spans="1:3" x14ac:dyDescent="0.35">
      <c r="A285" t="s">
        <v>284</v>
      </c>
      <c r="B285" t="s">
        <v>909</v>
      </c>
      <c r="C285">
        <v>48017</v>
      </c>
    </row>
    <row r="286" spans="1:3" x14ac:dyDescent="0.35">
      <c r="A286" t="s">
        <v>285</v>
      </c>
      <c r="B286" t="s">
        <v>910</v>
      </c>
      <c r="C286">
        <v>44222</v>
      </c>
    </row>
    <row r="287" spans="1:3" x14ac:dyDescent="0.35">
      <c r="A287" t="s">
        <v>286</v>
      </c>
      <c r="B287" t="s">
        <v>911</v>
      </c>
      <c r="C287">
        <v>50369</v>
      </c>
    </row>
    <row r="288" spans="1:3" x14ac:dyDescent="0.35">
      <c r="A288" t="s">
        <v>287</v>
      </c>
      <c r="B288" t="s">
        <v>912</v>
      </c>
      <c r="C288">
        <v>45450</v>
      </c>
    </row>
    <row r="289" spans="1:3" x14ac:dyDescent="0.35">
      <c r="A289" t="s">
        <v>288</v>
      </c>
      <c r="B289" t="s">
        <v>913</v>
      </c>
      <c r="C289">
        <v>50443</v>
      </c>
    </row>
    <row r="290" spans="1:3" x14ac:dyDescent="0.35">
      <c r="A290" t="s">
        <v>289</v>
      </c>
      <c r="B290" t="s">
        <v>914</v>
      </c>
      <c r="C290">
        <v>44230</v>
      </c>
    </row>
    <row r="291" spans="1:3" x14ac:dyDescent="0.35">
      <c r="A291" t="s">
        <v>290</v>
      </c>
      <c r="B291" t="s">
        <v>915</v>
      </c>
      <c r="C291">
        <v>49080</v>
      </c>
    </row>
    <row r="292" spans="1:3" x14ac:dyDescent="0.35">
      <c r="A292" t="s">
        <v>291</v>
      </c>
      <c r="B292" t="s">
        <v>916</v>
      </c>
      <c r="C292">
        <v>44248</v>
      </c>
    </row>
    <row r="293" spans="1:3" x14ac:dyDescent="0.35">
      <c r="A293" t="s">
        <v>292</v>
      </c>
      <c r="B293" t="s">
        <v>917</v>
      </c>
      <c r="C293">
        <v>44255</v>
      </c>
    </row>
    <row r="294" spans="1:3" x14ac:dyDescent="0.35">
      <c r="A294" t="s">
        <v>293</v>
      </c>
      <c r="B294" t="s">
        <v>918</v>
      </c>
      <c r="C294">
        <v>44263</v>
      </c>
    </row>
    <row r="295" spans="1:3" x14ac:dyDescent="0.35">
      <c r="A295" t="s">
        <v>294</v>
      </c>
      <c r="B295" t="s">
        <v>919</v>
      </c>
      <c r="C295">
        <v>50203</v>
      </c>
    </row>
    <row r="296" spans="1:3" x14ac:dyDescent="0.35">
      <c r="A296" t="s">
        <v>295</v>
      </c>
      <c r="B296" t="s">
        <v>920</v>
      </c>
      <c r="C296">
        <v>45468</v>
      </c>
    </row>
    <row r="297" spans="1:3" x14ac:dyDescent="0.35">
      <c r="A297" t="s">
        <v>296</v>
      </c>
      <c r="B297" t="s">
        <v>921</v>
      </c>
      <c r="C297">
        <v>49874</v>
      </c>
    </row>
    <row r="298" spans="1:3" x14ac:dyDescent="0.35">
      <c r="A298" t="s">
        <v>297</v>
      </c>
      <c r="B298" t="s">
        <v>922</v>
      </c>
      <c r="C298">
        <v>44271</v>
      </c>
    </row>
    <row r="299" spans="1:3" x14ac:dyDescent="0.35">
      <c r="A299" t="s">
        <v>298</v>
      </c>
      <c r="B299" t="s">
        <v>923</v>
      </c>
      <c r="C299">
        <v>48330</v>
      </c>
    </row>
    <row r="300" spans="1:3" x14ac:dyDescent="0.35">
      <c r="A300" t="s">
        <v>299</v>
      </c>
      <c r="B300" t="s">
        <v>924</v>
      </c>
      <c r="C300">
        <v>49445</v>
      </c>
    </row>
    <row r="301" spans="1:3" x14ac:dyDescent="0.35">
      <c r="A301" t="s">
        <v>300</v>
      </c>
      <c r="B301" t="s">
        <v>925</v>
      </c>
      <c r="C301">
        <v>47639</v>
      </c>
    </row>
    <row r="302" spans="1:3" x14ac:dyDescent="0.35">
      <c r="A302" t="s">
        <v>301</v>
      </c>
      <c r="B302" t="s">
        <v>926</v>
      </c>
      <c r="C302">
        <v>48702</v>
      </c>
    </row>
    <row r="303" spans="1:3" x14ac:dyDescent="0.35">
      <c r="A303" t="s">
        <v>302</v>
      </c>
      <c r="B303" t="s">
        <v>927</v>
      </c>
      <c r="C303">
        <v>44289</v>
      </c>
    </row>
    <row r="304" spans="1:3" x14ac:dyDescent="0.35">
      <c r="A304" t="s">
        <v>303</v>
      </c>
      <c r="B304" t="s">
        <v>928</v>
      </c>
      <c r="C304">
        <v>46128</v>
      </c>
    </row>
    <row r="305" spans="1:3" x14ac:dyDescent="0.35">
      <c r="A305" t="s">
        <v>304</v>
      </c>
      <c r="B305" t="s">
        <v>929</v>
      </c>
      <c r="C305">
        <v>47886</v>
      </c>
    </row>
    <row r="306" spans="1:3" x14ac:dyDescent="0.35">
      <c r="A306" t="s">
        <v>305</v>
      </c>
      <c r="B306" t="s">
        <v>930</v>
      </c>
      <c r="C306">
        <v>49452</v>
      </c>
    </row>
    <row r="307" spans="1:3" x14ac:dyDescent="0.35">
      <c r="A307" t="s">
        <v>306</v>
      </c>
      <c r="B307" t="s">
        <v>931</v>
      </c>
      <c r="C307">
        <v>48272</v>
      </c>
    </row>
    <row r="308" spans="1:3" x14ac:dyDescent="0.35">
      <c r="A308" t="s">
        <v>307</v>
      </c>
      <c r="B308" t="s">
        <v>932</v>
      </c>
      <c r="C308">
        <v>442</v>
      </c>
    </row>
    <row r="309" spans="1:3" x14ac:dyDescent="0.35">
      <c r="A309" t="s">
        <v>308</v>
      </c>
      <c r="B309" t="s">
        <v>933</v>
      </c>
      <c r="C309">
        <v>50005</v>
      </c>
    </row>
    <row r="310" spans="1:3" x14ac:dyDescent="0.35">
      <c r="A310" t="s">
        <v>309</v>
      </c>
      <c r="B310" t="s">
        <v>934</v>
      </c>
      <c r="C310">
        <v>44297</v>
      </c>
    </row>
    <row r="311" spans="1:3" x14ac:dyDescent="0.35">
      <c r="A311" t="s">
        <v>310</v>
      </c>
      <c r="B311" t="s">
        <v>935</v>
      </c>
      <c r="C311">
        <v>44305</v>
      </c>
    </row>
    <row r="312" spans="1:3" x14ac:dyDescent="0.35">
      <c r="A312" t="s">
        <v>311</v>
      </c>
      <c r="B312" t="s">
        <v>936</v>
      </c>
      <c r="C312">
        <v>45831</v>
      </c>
    </row>
    <row r="313" spans="1:3" x14ac:dyDescent="0.35">
      <c r="A313" t="s">
        <v>312</v>
      </c>
      <c r="B313" t="s">
        <v>937</v>
      </c>
      <c r="C313">
        <v>50211</v>
      </c>
    </row>
    <row r="314" spans="1:3" x14ac:dyDescent="0.35">
      <c r="A314" t="s">
        <v>313</v>
      </c>
      <c r="B314" t="s">
        <v>938</v>
      </c>
      <c r="C314">
        <v>46805</v>
      </c>
    </row>
    <row r="315" spans="1:3" x14ac:dyDescent="0.35">
      <c r="A315" t="s">
        <v>314</v>
      </c>
      <c r="B315" t="s">
        <v>939</v>
      </c>
      <c r="C315">
        <v>44313</v>
      </c>
    </row>
    <row r="316" spans="1:3" x14ac:dyDescent="0.35">
      <c r="A316" t="s">
        <v>315</v>
      </c>
      <c r="B316" t="s">
        <v>940</v>
      </c>
      <c r="C316">
        <v>44321</v>
      </c>
    </row>
    <row r="317" spans="1:3" x14ac:dyDescent="0.35">
      <c r="A317" t="s">
        <v>316</v>
      </c>
      <c r="B317" t="s">
        <v>941</v>
      </c>
      <c r="C317">
        <v>44339</v>
      </c>
    </row>
    <row r="318" spans="1:3" x14ac:dyDescent="0.35">
      <c r="A318" t="s">
        <v>317</v>
      </c>
      <c r="B318" t="s">
        <v>942</v>
      </c>
      <c r="C318">
        <v>48553</v>
      </c>
    </row>
    <row r="319" spans="1:3" x14ac:dyDescent="0.35">
      <c r="A319" t="s">
        <v>318</v>
      </c>
      <c r="B319" t="s">
        <v>943</v>
      </c>
      <c r="C319">
        <v>49882</v>
      </c>
    </row>
    <row r="320" spans="1:3" x14ac:dyDescent="0.35">
      <c r="A320" t="s">
        <v>319</v>
      </c>
      <c r="B320" t="s">
        <v>944</v>
      </c>
      <c r="C320">
        <v>44347</v>
      </c>
    </row>
    <row r="321" spans="1:3" x14ac:dyDescent="0.35">
      <c r="A321" t="s">
        <v>320</v>
      </c>
      <c r="B321" t="s">
        <v>945</v>
      </c>
      <c r="C321">
        <v>45476</v>
      </c>
    </row>
    <row r="322" spans="1:3" x14ac:dyDescent="0.35">
      <c r="A322" t="s">
        <v>321</v>
      </c>
      <c r="B322" t="s">
        <v>946</v>
      </c>
      <c r="C322">
        <v>50450</v>
      </c>
    </row>
    <row r="323" spans="1:3" x14ac:dyDescent="0.35">
      <c r="A323" t="s">
        <v>322</v>
      </c>
      <c r="B323" t="s">
        <v>947</v>
      </c>
      <c r="C323">
        <v>44354</v>
      </c>
    </row>
    <row r="324" spans="1:3" x14ac:dyDescent="0.35">
      <c r="A324" t="s">
        <v>323</v>
      </c>
      <c r="B324" t="s">
        <v>948</v>
      </c>
      <c r="C324">
        <v>50153</v>
      </c>
    </row>
    <row r="325" spans="1:3" x14ac:dyDescent="0.35">
      <c r="A325" t="s">
        <v>324</v>
      </c>
      <c r="B325" t="s">
        <v>949</v>
      </c>
      <c r="C325">
        <v>44362</v>
      </c>
    </row>
    <row r="326" spans="1:3" x14ac:dyDescent="0.35">
      <c r="A326" t="s">
        <v>325</v>
      </c>
      <c r="B326" t="s">
        <v>950</v>
      </c>
      <c r="C326">
        <v>44370</v>
      </c>
    </row>
    <row r="327" spans="1:3" x14ac:dyDescent="0.35">
      <c r="A327" t="s">
        <v>326</v>
      </c>
      <c r="B327" t="s">
        <v>951</v>
      </c>
      <c r="C327">
        <v>48850</v>
      </c>
    </row>
    <row r="328" spans="1:3" x14ac:dyDescent="0.35">
      <c r="A328" t="s">
        <v>327</v>
      </c>
      <c r="B328" t="s">
        <v>952</v>
      </c>
      <c r="C328">
        <v>47456</v>
      </c>
    </row>
    <row r="329" spans="1:3" x14ac:dyDescent="0.35">
      <c r="A329" t="s">
        <v>328</v>
      </c>
      <c r="B329" t="s">
        <v>953</v>
      </c>
      <c r="C329">
        <v>50229</v>
      </c>
    </row>
    <row r="330" spans="1:3" x14ac:dyDescent="0.35">
      <c r="A330" t="s">
        <v>329</v>
      </c>
      <c r="B330" t="s">
        <v>954</v>
      </c>
      <c r="C330">
        <v>45484</v>
      </c>
    </row>
    <row r="331" spans="1:3" x14ac:dyDescent="0.35">
      <c r="A331" t="s">
        <v>330</v>
      </c>
      <c r="B331" t="s">
        <v>955</v>
      </c>
      <c r="C331">
        <v>44388</v>
      </c>
    </row>
    <row r="332" spans="1:3" x14ac:dyDescent="0.35">
      <c r="A332" t="s">
        <v>331</v>
      </c>
      <c r="B332" t="s">
        <v>956</v>
      </c>
      <c r="C332">
        <v>48520</v>
      </c>
    </row>
    <row r="333" spans="1:3" x14ac:dyDescent="0.35">
      <c r="A333" t="s">
        <v>332</v>
      </c>
      <c r="B333" t="s">
        <v>957</v>
      </c>
      <c r="C333">
        <v>45492</v>
      </c>
    </row>
    <row r="334" spans="1:3" x14ac:dyDescent="0.35">
      <c r="A334" t="s">
        <v>333</v>
      </c>
      <c r="B334" t="s">
        <v>958</v>
      </c>
      <c r="C334">
        <v>48629</v>
      </c>
    </row>
    <row r="335" spans="1:3" x14ac:dyDescent="0.35">
      <c r="A335" t="s">
        <v>334</v>
      </c>
      <c r="B335" t="s">
        <v>959</v>
      </c>
      <c r="C335">
        <v>46920</v>
      </c>
    </row>
    <row r="336" spans="1:3" x14ac:dyDescent="0.35">
      <c r="A336" t="s">
        <v>335</v>
      </c>
      <c r="B336" t="s">
        <v>960</v>
      </c>
      <c r="C336">
        <v>44396</v>
      </c>
    </row>
    <row r="337" spans="1:3" x14ac:dyDescent="0.35">
      <c r="A337" t="s">
        <v>336</v>
      </c>
      <c r="B337" t="s">
        <v>961</v>
      </c>
      <c r="C337">
        <v>44404</v>
      </c>
    </row>
    <row r="338" spans="1:3" x14ac:dyDescent="0.35">
      <c r="A338" t="s">
        <v>337</v>
      </c>
      <c r="B338" t="s">
        <v>962</v>
      </c>
      <c r="C338">
        <v>48173</v>
      </c>
    </row>
    <row r="339" spans="1:3" x14ac:dyDescent="0.35">
      <c r="A339" t="s">
        <v>338</v>
      </c>
      <c r="B339" t="s">
        <v>963</v>
      </c>
      <c r="C339">
        <v>45500</v>
      </c>
    </row>
    <row r="340" spans="1:3" x14ac:dyDescent="0.35">
      <c r="A340" t="s">
        <v>339</v>
      </c>
      <c r="B340" t="s">
        <v>964</v>
      </c>
      <c r="C340">
        <v>50633</v>
      </c>
    </row>
    <row r="341" spans="1:3" x14ac:dyDescent="0.35">
      <c r="A341" t="s">
        <v>340</v>
      </c>
      <c r="B341" t="s">
        <v>965</v>
      </c>
      <c r="C341">
        <v>49361</v>
      </c>
    </row>
    <row r="342" spans="1:3" x14ac:dyDescent="0.35">
      <c r="A342" t="s">
        <v>341</v>
      </c>
      <c r="B342" t="s">
        <v>966</v>
      </c>
      <c r="C342">
        <v>45518</v>
      </c>
    </row>
    <row r="343" spans="1:3" x14ac:dyDescent="0.35">
      <c r="A343" t="s">
        <v>342</v>
      </c>
      <c r="B343" t="s">
        <v>967</v>
      </c>
      <c r="C343">
        <v>49890</v>
      </c>
    </row>
    <row r="344" spans="1:3" x14ac:dyDescent="0.35">
      <c r="A344" t="s">
        <v>343</v>
      </c>
      <c r="B344" t="s">
        <v>968</v>
      </c>
      <c r="C344">
        <v>49627</v>
      </c>
    </row>
    <row r="345" spans="1:3" x14ac:dyDescent="0.35">
      <c r="A345" t="s">
        <v>344</v>
      </c>
      <c r="B345" t="s">
        <v>969</v>
      </c>
      <c r="C345">
        <v>45948</v>
      </c>
    </row>
    <row r="346" spans="1:3" x14ac:dyDescent="0.35">
      <c r="A346" t="s">
        <v>345</v>
      </c>
      <c r="B346" t="s">
        <v>970</v>
      </c>
      <c r="C346">
        <v>46672</v>
      </c>
    </row>
    <row r="347" spans="1:3" x14ac:dyDescent="0.35">
      <c r="A347" t="s">
        <v>346</v>
      </c>
      <c r="B347" t="s">
        <v>971</v>
      </c>
      <c r="C347">
        <v>50039</v>
      </c>
    </row>
    <row r="348" spans="1:3" x14ac:dyDescent="0.35">
      <c r="A348" t="s">
        <v>347</v>
      </c>
      <c r="B348" t="s">
        <v>972</v>
      </c>
      <c r="C348">
        <v>50740</v>
      </c>
    </row>
    <row r="349" spans="1:3" x14ac:dyDescent="0.35">
      <c r="A349" t="s">
        <v>348</v>
      </c>
      <c r="B349" t="s">
        <v>973</v>
      </c>
      <c r="C349">
        <v>139303</v>
      </c>
    </row>
    <row r="350" spans="1:3" x14ac:dyDescent="0.35">
      <c r="A350" t="s">
        <v>349</v>
      </c>
      <c r="B350" t="s">
        <v>974</v>
      </c>
      <c r="C350">
        <v>47712</v>
      </c>
    </row>
    <row r="351" spans="1:3" x14ac:dyDescent="0.35">
      <c r="A351" t="s">
        <v>350</v>
      </c>
      <c r="B351" t="s">
        <v>975</v>
      </c>
      <c r="C351">
        <v>45526</v>
      </c>
    </row>
    <row r="352" spans="1:3" x14ac:dyDescent="0.35">
      <c r="A352" t="s">
        <v>351</v>
      </c>
      <c r="B352" t="s">
        <v>976</v>
      </c>
      <c r="C352">
        <v>48777</v>
      </c>
    </row>
    <row r="353" spans="1:3" x14ac:dyDescent="0.35">
      <c r="A353" t="s">
        <v>352</v>
      </c>
      <c r="B353" t="s">
        <v>977</v>
      </c>
      <c r="C353">
        <v>45534</v>
      </c>
    </row>
    <row r="354" spans="1:3" x14ac:dyDescent="0.35">
      <c r="A354" t="s">
        <v>353</v>
      </c>
      <c r="B354" t="s">
        <v>978</v>
      </c>
      <c r="C354">
        <v>44412</v>
      </c>
    </row>
    <row r="355" spans="1:3" x14ac:dyDescent="0.35">
      <c r="A355" t="s">
        <v>354</v>
      </c>
      <c r="B355" t="s">
        <v>979</v>
      </c>
      <c r="C355">
        <v>44420</v>
      </c>
    </row>
    <row r="356" spans="1:3" x14ac:dyDescent="0.35">
      <c r="A356" t="s">
        <v>355</v>
      </c>
      <c r="B356" t="s">
        <v>980</v>
      </c>
      <c r="C356">
        <v>44438</v>
      </c>
    </row>
    <row r="357" spans="1:3" x14ac:dyDescent="0.35">
      <c r="A357" t="s">
        <v>356</v>
      </c>
      <c r="B357" t="s">
        <v>981</v>
      </c>
      <c r="C357">
        <v>49270</v>
      </c>
    </row>
    <row r="358" spans="1:3" x14ac:dyDescent="0.35">
      <c r="A358" t="s">
        <v>357</v>
      </c>
      <c r="B358" t="s">
        <v>982</v>
      </c>
      <c r="C358">
        <v>44446</v>
      </c>
    </row>
    <row r="359" spans="1:3" x14ac:dyDescent="0.35">
      <c r="A359" t="s">
        <v>358</v>
      </c>
      <c r="B359" t="s">
        <v>983</v>
      </c>
      <c r="C359">
        <v>46995</v>
      </c>
    </row>
    <row r="360" spans="1:3" x14ac:dyDescent="0.35">
      <c r="A360" t="s">
        <v>359</v>
      </c>
      <c r="B360" t="s">
        <v>984</v>
      </c>
      <c r="C360">
        <v>44461</v>
      </c>
    </row>
    <row r="361" spans="1:3" x14ac:dyDescent="0.35">
      <c r="A361" t="s">
        <v>360</v>
      </c>
      <c r="B361" t="s">
        <v>985</v>
      </c>
      <c r="C361">
        <v>45955</v>
      </c>
    </row>
    <row r="362" spans="1:3" x14ac:dyDescent="0.35">
      <c r="A362" t="s">
        <v>361</v>
      </c>
      <c r="B362" t="s">
        <v>986</v>
      </c>
      <c r="C362">
        <v>45963</v>
      </c>
    </row>
    <row r="363" spans="1:3" x14ac:dyDescent="0.35">
      <c r="A363" t="s">
        <v>362</v>
      </c>
      <c r="B363" t="s">
        <v>987</v>
      </c>
      <c r="C363">
        <v>48710</v>
      </c>
    </row>
    <row r="364" spans="1:3" x14ac:dyDescent="0.35">
      <c r="A364" t="s">
        <v>363</v>
      </c>
      <c r="B364" t="s">
        <v>988</v>
      </c>
      <c r="C364">
        <v>44479</v>
      </c>
    </row>
    <row r="365" spans="1:3" x14ac:dyDescent="0.35">
      <c r="A365" t="s">
        <v>364</v>
      </c>
      <c r="B365" t="s">
        <v>989</v>
      </c>
      <c r="C365">
        <v>47720</v>
      </c>
    </row>
    <row r="366" spans="1:3" x14ac:dyDescent="0.35">
      <c r="A366" t="s">
        <v>365</v>
      </c>
      <c r="B366" t="s">
        <v>990</v>
      </c>
      <c r="C366">
        <v>46136</v>
      </c>
    </row>
    <row r="367" spans="1:3" x14ac:dyDescent="0.35">
      <c r="A367" t="s">
        <v>366</v>
      </c>
      <c r="B367" t="s">
        <v>991</v>
      </c>
      <c r="C367">
        <v>44487</v>
      </c>
    </row>
    <row r="368" spans="1:3" x14ac:dyDescent="0.35">
      <c r="A368" t="s">
        <v>367</v>
      </c>
      <c r="B368" t="s">
        <v>992</v>
      </c>
      <c r="C368">
        <v>45559</v>
      </c>
    </row>
    <row r="369" spans="1:3" x14ac:dyDescent="0.35">
      <c r="A369" t="s">
        <v>368</v>
      </c>
      <c r="B369" t="s">
        <v>993</v>
      </c>
      <c r="C369">
        <v>49718</v>
      </c>
    </row>
    <row r="370" spans="1:3" x14ac:dyDescent="0.35">
      <c r="A370" t="s">
        <v>369</v>
      </c>
      <c r="B370" t="s">
        <v>994</v>
      </c>
      <c r="C370">
        <v>44453</v>
      </c>
    </row>
    <row r="371" spans="1:3" x14ac:dyDescent="0.35">
      <c r="A371" t="s">
        <v>370</v>
      </c>
      <c r="B371" t="s">
        <v>1233</v>
      </c>
      <c r="C371">
        <v>47217</v>
      </c>
    </row>
    <row r="372" spans="1:3" x14ac:dyDescent="0.35">
      <c r="A372" t="s">
        <v>371</v>
      </c>
      <c r="B372" t="s">
        <v>995</v>
      </c>
      <c r="C372">
        <v>45542</v>
      </c>
    </row>
    <row r="373" spans="1:3" x14ac:dyDescent="0.35">
      <c r="A373" t="s">
        <v>372</v>
      </c>
      <c r="B373" t="s">
        <v>996</v>
      </c>
      <c r="C373">
        <v>45567</v>
      </c>
    </row>
    <row r="374" spans="1:3" x14ac:dyDescent="0.35">
      <c r="A374" t="s">
        <v>373</v>
      </c>
      <c r="B374" t="s">
        <v>997</v>
      </c>
      <c r="C374">
        <v>48637</v>
      </c>
    </row>
    <row r="375" spans="1:3" x14ac:dyDescent="0.35">
      <c r="A375" t="s">
        <v>374</v>
      </c>
      <c r="B375" t="s">
        <v>998</v>
      </c>
      <c r="C375">
        <v>44495</v>
      </c>
    </row>
    <row r="376" spans="1:3" x14ac:dyDescent="0.35">
      <c r="A376" t="s">
        <v>375</v>
      </c>
      <c r="B376" t="s">
        <v>999</v>
      </c>
      <c r="C376">
        <v>48900</v>
      </c>
    </row>
    <row r="377" spans="1:3" x14ac:dyDescent="0.35">
      <c r="A377" t="s">
        <v>376</v>
      </c>
      <c r="B377" t="s">
        <v>1000</v>
      </c>
      <c r="C377">
        <v>50047</v>
      </c>
    </row>
    <row r="378" spans="1:3" x14ac:dyDescent="0.35">
      <c r="A378" t="s">
        <v>377</v>
      </c>
      <c r="B378" t="s">
        <v>1001</v>
      </c>
      <c r="C378">
        <v>50708</v>
      </c>
    </row>
    <row r="379" spans="1:3" x14ac:dyDescent="0.35">
      <c r="A379" t="s">
        <v>378</v>
      </c>
      <c r="B379" t="s">
        <v>1002</v>
      </c>
      <c r="C379">
        <v>44503</v>
      </c>
    </row>
    <row r="380" spans="1:3" x14ac:dyDescent="0.35">
      <c r="A380" t="s">
        <v>379</v>
      </c>
      <c r="B380" t="s">
        <v>1003</v>
      </c>
      <c r="C380">
        <v>50641</v>
      </c>
    </row>
    <row r="381" spans="1:3" x14ac:dyDescent="0.35">
      <c r="A381" t="s">
        <v>380</v>
      </c>
      <c r="B381" t="s">
        <v>1004</v>
      </c>
      <c r="C381">
        <v>44511</v>
      </c>
    </row>
    <row r="382" spans="1:3" x14ac:dyDescent="0.35">
      <c r="A382" t="s">
        <v>381</v>
      </c>
      <c r="B382" t="s">
        <v>1005</v>
      </c>
      <c r="C382">
        <v>48025</v>
      </c>
    </row>
    <row r="383" spans="1:3" x14ac:dyDescent="0.35">
      <c r="A383" t="s">
        <v>382</v>
      </c>
      <c r="B383" t="s">
        <v>1006</v>
      </c>
      <c r="C383">
        <v>44529</v>
      </c>
    </row>
    <row r="384" spans="1:3" x14ac:dyDescent="0.35">
      <c r="A384" t="s">
        <v>383</v>
      </c>
      <c r="B384" t="s">
        <v>1007</v>
      </c>
      <c r="C384">
        <v>44537</v>
      </c>
    </row>
    <row r="385" spans="1:3" x14ac:dyDescent="0.35">
      <c r="A385" t="s">
        <v>384</v>
      </c>
      <c r="B385" t="s">
        <v>1008</v>
      </c>
      <c r="C385">
        <v>44545</v>
      </c>
    </row>
    <row r="386" spans="1:3" x14ac:dyDescent="0.35">
      <c r="A386" t="s">
        <v>385</v>
      </c>
      <c r="B386" t="s">
        <v>1009</v>
      </c>
      <c r="C386">
        <v>50336</v>
      </c>
    </row>
    <row r="387" spans="1:3" x14ac:dyDescent="0.35">
      <c r="A387" t="s">
        <v>386</v>
      </c>
      <c r="B387" t="s">
        <v>1010</v>
      </c>
      <c r="C387">
        <v>46250</v>
      </c>
    </row>
    <row r="388" spans="1:3" x14ac:dyDescent="0.35">
      <c r="A388" t="s">
        <v>387</v>
      </c>
      <c r="B388" t="s">
        <v>1011</v>
      </c>
      <c r="C388">
        <v>46722</v>
      </c>
    </row>
    <row r="389" spans="1:3" x14ac:dyDescent="0.35">
      <c r="A389" t="s">
        <v>388</v>
      </c>
      <c r="B389" t="s">
        <v>1012</v>
      </c>
      <c r="C389">
        <v>49056</v>
      </c>
    </row>
    <row r="390" spans="1:3" x14ac:dyDescent="0.35">
      <c r="A390" t="s">
        <v>389</v>
      </c>
      <c r="B390" t="s">
        <v>1013</v>
      </c>
      <c r="C390">
        <v>48728</v>
      </c>
    </row>
    <row r="391" spans="1:3" x14ac:dyDescent="0.35">
      <c r="A391" t="s">
        <v>390</v>
      </c>
      <c r="B391" t="s">
        <v>1014</v>
      </c>
      <c r="C391">
        <v>48819</v>
      </c>
    </row>
    <row r="392" spans="1:3" x14ac:dyDescent="0.35">
      <c r="A392" t="s">
        <v>391</v>
      </c>
      <c r="B392" t="s">
        <v>1015</v>
      </c>
      <c r="C392">
        <v>48033</v>
      </c>
    </row>
    <row r="393" spans="1:3" x14ac:dyDescent="0.35">
      <c r="A393" t="s">
        <v>392</v>
      </c>
      <c r="B393" t="s">
        <v>1016</v>
      </c>
      <c r="C393">
        <v>48736</v>
      </c>
    </row>
    <row r="394" spans="1:3" x14ac:dyDescent="0.35">
      <c r="A394" t="s">
        <v>393</v>
      </c>
      <c r="B394" t="s">
        <v>1017</v>
      </c>
      <c r="C394">
        <v>47365</v>
      </c>
    </row>
    <row r="395" spans="1:3" x14ac:dyDescent="0.35">
      <c r="A395" t="s">
        <v>394</v>
      </c>
      <c r="B395" t="s">
        <v>1018</v>
      </c>
      <c r="C395">
        <v>49635</v>
      </c>
    </row>
    <row r="396" spans="1:3" x14ac:dyDescent="0.35">
      <c r="A396" t="s">
        <v>395</v>
      </c>
      <c r="B396" t="s">
        <v>1019</v>
      </c>
      <c r="C396">
        <v>49908</v>
      </c>
    </row>
    <row r="397" spans="1:3" x14ac:dyDescent="0.35">
      <c r="A397" t="s">
        <v>396</v>
      </c>
      <c r="B397" t="s">
        <v>1020</v>
      </c>
      <c r="C397">
        <v>46268</v>
      </c>
    </row>
    <row r="398" spans="1:3" x14ac:dyDescent="0.35">
      <c r="A398" t="s">
        <v>397</v>
      </c>
      <c r="B398" t="s">
        <v>1021</v>
      </c>
      <c r="C398">
        <v>50575</v>
      </c>
    </row>
    <row r="399" spans="1:3" x14ac:dyDescent="0.35">
      <c r="A399" t="s">
        <v>398</v>
      </c>
      <c r="B399" t="s">
        <v>1022</v>
      </c>
      <c r="C399">
        <v>50716</v>
      </c>
    </row>
    <row r="400" spans="1:3" x14ac:dyDescent="0.35">
      <c r="A400" t="s">
        <v>399</v>
      </c>
      <c r="B400" t="s">
        <v>1023</v>
      </c>
      <c r="C400">
        <v>44552</v>
      </c>
    </row>
    <row r="401" spans="1:3" x14ac:dyDescent="0.35">
      <c r="A401" t="s">
        <v>400</v>
      </c>
      <c r="B401" t="s">
        <v>1024</v>
      </c>
      <c r="C401">
        <v>44560</v>
      </c>
    </row>
    <row r="402" spans="1:3" x14ac:dyDescent="0.35">
      <c r="A402" t="s">
        <v>401</v>
      </c>
      <c r="B402" t="s">
        <v>1025</v>
      </c>
      <c r="C402">
        <v>50567</v>
      </c>
    </row>
    <row r="403" spans="1:3" x14ac:dyDescent="0.35">
      <c r="A403" t="s">
        <v>402</v>
      </c>
      <c r="B403" t="s">
        <v>1026</v>
      </c>
      <c r="C403">
        <v>44578</v>
      </c>
    </row>
    <row r="404" spans="1:3" x14ac:dyDescent="0.35">
      <c r="A404" t="s">
        <v>403</v>
      </c>
      <c r="B404" t="s">
        <v>1027</v>
      </c>
      <c r="C404">
        <v>47761</v>
      </c>
    </row>
    <row r="405" spans="1:3" x14ac:dyDescent="0.35">
      <c r="A405" t="s">
        <v>404</v>
      </c>
      <c r="B405" t="s">
        <v>1028</v>
      </c>
      <c r="C405">
        <v>47373</v>
      </c>
    </row>
    <row r="406" spans="1:3" x14ac:dyDescent="0.35">
      <c r="A406" t="s">
        <v>405</v>
      </c>
      <c r="B406" t="s">
        <v>1029</v>
      </c>
      <c r="C406">
        <v>44586</v>
      </c>
    </row>
    <row r="407" spans="1:3" x14ac:dyDescent="0.35">
      <c r="A407" t="s">
        <v>406</v>
      </c>
      <c r="B407" t="s">
        <v>1030</v>
      </c>
      <c r="C407">
        <v>44594</v>
      </c>
    </row>
    <row r="408" spans="1:3" x14ac:dyDescent="0.35">
      <c r="A408" t="s">
        <v>407</v>
      </c>
      <c r="B408" t="s">
        <v>1031</v>
      </c>
      <c r="C408">
        <v>61903</v>
      </c>
    </row>
    <row r="409" spans="1:3" x14ac:dyDescent="0.35">
      <c r="A409" t="s">
        <v>408</v>
      </c>
      <c r="B409" t="s">
        <v>1032</v>
      </c>
      <c r="C409">
        <v>49726</v>
      </c>
    </row>
    <row r="410" spans="1:3" x14ac:dyDescent="0.35">
      <c r="A410" t="s">
        <v>409</v>
      </c>
      <c r="B410" t="s">
        <v>1033</v>
      </c>
      <c r="C410">
        <v>46763</v>
      </c>
    </row>
    <row r="411" spans="1:3" x14ac:dyDescent="0.35">
      <c r="A411" t="s">
        <v>410</v>
      </c>
      <c r="B411" t="s">
        <v>1034</v>
      </c>
      <c r="C411">
        <v>46573</v>
      </c>
    </row>
    <row r="412" spans="1:3" x14ac:dyDescent="0.35">
      <c r="A412" t="s">
        <v>411</v>
      </c>
      <c r="B412" t="s">
        <v>1035</v>
      </c>
      <c r="C412">
        <v>49478</v>
      </c>
    </row>
    <row r="413" spans="1:3" x14ac:dyDescent="0.35">
      <c r="A413" t="s">
        <v>412</v>
      </c>
      <c r="B413" t="s">
        <v>1036</v>
      </c>
      <c r="C413">
        <v>46581</v>
      </c>
    </row>
    <row r="414" spans="1:3" x14ac:dyDescent="0.35">
      <c r="A414" t="s">
        <v>413</v>
      </c>
      <c r="B414" t="s">
        <v>1037</v>
      </c>
      <c r="C414">
        <v>44602</v>
      </c>
    </row>
    <row r="415" spans="1:3" x14ac:dyDescent="0.35">
      <c r="A415" t="s">
        <v>414</v>
      </c>
      <c r="B415" t="s">
        <v>1038</v>
      </c>
      <c r="C415">
        <v>44610</v>
      </c>
    </row>
    <row r="416" spans="1:3" x14ac:dyDescent="0.35">
      <c r="A416" t="s">
        <v>415</v>
      </c>
      <c r="B416" t="s">
        <v>1039</v>
      </c>
      <c r="C416">
        <v>49916</v>
      </c>
    </row>
    <row r="417" spans="1:3" x14ac:dyDescent="0.35">
      <c r="A417" t="s">
        <v>416</v>
      </c>
      <c r="B417" t="s">
        <v>1040</v>
      </c>
      <c r="C417">
        <v>50724</v>
      </c>
    </row>
    <row r="418" spans="1:3" x14ac:dyDescent="0.35">
      <c r="A418" t="s">
        <v>417</v>
      </c>
      <c r="B418" t="s">
        <v>1041</v>
      </c>
      <c r="C418">
        <v>48215</v>
      </c>
    </row>
    <row r="419" spans="1:3" x14ac:dyDescent="0.35">
      <c r="A419" t="s">
        <v>418</v>
      </c>
      <c r="B419" t="s">
        <v>1042</v>
      </c>
      <c r="C419">
        <v>49379</v>
      </c>
    </row>
    <row r="420" spans="1:3" x14ac:dyDescent="0.35">
      <c r="A420" t="s">
        <v>419</v>
      </c>
      <c r="B420" t="s">
        <v>1043</v>
      </c>
      <c r="C420">
        <v>49387</v>
      </c>
    </row>
    <row r="421" spans="1:3" x14ac:dyDescent="0.35">
      <c r="A421" t="s">
        <v>420</v>
      </c>
      <c r="B421" t="s">
        <v>1044</v>
      </c>
      <c r="C421">
        <v>44628</v>
      </c>
    </row>
    <row r="422" spans="1:3" x14ac:dyDescent="0.35">
      <c r="A422" t="s">
        <v>421</v>
      </c>
      <c r="B422" t="s">
        <v>1045</v>
      </c>
      <c r="C422">
        <v>49510</v>
      </c>
    </row>
    <row r="423" spans="1:3" x14ac:dyDescent="0.35">
      <c r="A423" t="s">
        <v>422</v>
      </c>
      <c r="B423" t="s">
        <v>1046</v>
      </c>
      <c r="C423">
        <v>49395</v>
      </c>
    </row>
    <row r="424" spans="1:3" x14ac:dyDescent="0.35">
      <c r="A424" t="s">
        <v>423</v>
      </c>
      <c r="B424" t="s">
        <v>1047</v>
      </c>
      <c r="C424">
        <v>48579</v>
      </c>
    </row>
    <row r="425" spans="1:3" x14ac:dyDescent="0.35">
      <c r="A425" t="s">
        <v>424</v>
      </c>
      <c r="B425" t="s">
        <v>1048</v>
      </c>
      <c r="C425">
        <v>44636</v>
      </c>
    </row>
    <row r="426" spans="1:3" x14ac:dyDescent="0.35">
      <c r="A426" t="s">
        <v>425</v>
      </c>
      <c r="B426" t="s">
        <v>1049</v>
      </c>
      <c r="C426">
        <v>47597</v>
      </c>
    </row>
    <row r="427" spans="1:3" x14ac:dyDescent="0.35">
      <c r="A427" t="s">
        <v>426</v>
      </c>
      <c r="B427" t="s">
        <v>1050</v>
      </c>
      <c r="C427">
        <v>45575</v>
      </c>
    </row>
    <row r="428" spans="1:3" x14ac:dyDescent="0.35">
      <c r="A428" t="s">
        <v>427</v>
      </c>
      <c r="B428" t="s">
        <v>1051</v>
      </c>
      <c r="C428">
        <v>46813</v>
      </c>
    </row>
    <row r="429" spans="1:3" x14ac:dyDescent="0.35">
      <c r="A429" t="s">
        <v>428</v>
      </c>
      <c r="B429" t="s">
        <v>1052</v>
      </c>
      <c r="C429">
        <v>45781</v>
      </c>
    </row>
    <row r="430" spans="1:3" x14ac:dyDescent="0.35">
      <c r="A430" t="s">
        <v>429</v>
      </c>
      <c r="B430" t="s">
        <v>1053</v>
      </c>
      <c r="C430">
        <v>47902</v>
      </c>
    </row>
    <row r="431" spans="1:3" x14ac:dyDescent="0.35">
      <c r="A431" t="s">
        <v>430</v>
      </c>
      <c r="B431" t="s">
        <v>1054</v>
      </c>
      <c r="C431">
        <v>49924</v>
      </c>
    </row>
    <row r="432" spans="1:3" x14ac:dyDescent="0.35">
      <c r="A432" t="s">
        <v>431</v>
      </c>
      <c r="B432" t="s">
        <v>1055</v>
      </c>
      <c r="C432">
        <v>45583</v>
      </c>
    </row>
    <row r="433" spans="1:3" x14ac:dyDescent="0.35">
      <c r="A433" t="s">
        <v>432</v>
      </c>
      <c r="B433" t="s">
        <v>1056</v>
      </c>
      <c r="C433">
        <v>47076</v>
      </c>
    </row>
    <row r="434" spans="1:3" x14ac:dyDescent="0.35">
      <c r="A434" t="s">
        <v>433</v>
      </c>
      <c r="B434" t="s">
        <v>1057</v>
      </c>
      <c r="C434">
        <v>46896</v>
      </c>
    </row>
    <row r="435" spans="1:3" x14ac:dyDescent="0.35">
      <c r="A435" t="s">
        <v>434</v>
      </c>
      <c r="B435" t="s">
        <v>1058</v>
      </c>
      <c r="C435">
        <v>47084</v>
      </c>
    </row>
    <row r="436" spans="1:3" x14ac:dyDescent="0.35">
      <c r="A436" t="s">
        <v>435</v>
      </c>
      <c r="B436" t="s">
        <v>1059</v>
      </c>
      <c r="C436">
        <v>44644</v>
      </c>
    </row>
    <row r="437" spans="1:3" x14ac:dyDescent="0.35">
      <c r="A437" t="s">
        <v>436</v>
      </c>
      <c r="B437" t="s">
        <v>1060</v>
      </c>
      <c r="C437">
        <v>49932</v>
      </c>
    </row>
    <row r="438" spans="1:3" x14ac:dyDescent="0.35">
      <c r="A438" t="s">
        <v>437</v>
      </c>
      <c r="B438" t="s">
        <v>1061</v>
      </c>
      <c r="C438">
        <v>48421</v>
      </c>
    </row>
    <row r="439" spans="1:3" x14ac:dyDescent="0.35">
      <c r="A439" t="s">
        <v>438</v>
      </c>
      <c r="B439" t="s">
        <v>1062</v>
      </c>
      <c r="C439">
        <v>49460</v>
      </c>
    </row>
    <row r="440" spans="1:3" x14ac:dyDescent="0.35">
      <c r="A440" t="s">
        <v>439</v>
      </c>
      <c r="B440" t="s">
        <v>1063</v>
      </c>
      <c r="C440">
        <v>48348</v>
      </c>
    </row>
    <row r="441" spans="1:3" x14ac:dyDescent="0.35">
      <c r="A441" t="s">
        <v>440</v>
      </c>
      <c r="B441" t="s">
        <v>1064</v>
      </c>
      <c r="C441">
        <v>44651</v>
      </c>
    </row>
    <row r="442" spans="1:3" x14ac:dyDescent="0.35">
      <c r="A442" t="s">
        <v>441</v>
      </c>
      <c r="B442" t="s">
        <v>1065</v>
      </c>
      <c r="C442">
        <v>44669</v>
      </c>
    </row>
    <row r="443" spans="1:3" x14ac:dyDescent="0.35">
      <c r="A443" t="s">
        <v>442</v>
      </c>
      <c r="B443" t="s">
        <v>1066</v>
      </c>
      <c r="C443">
        <v>49288</v>
      </c>
    </row>
    <row r="444" spans="1:3" x14ac:dyDescent="0.35">
      <c r="A444" t="s">
        <v>443</v>
      </c>
      <c r="B444" t="s">
        <v>1067</v>
      </c>
      <c r="C444">
        <v>44677</v>
      </c>
    </row>
    <row r="445" spans="1:3" x14ac:dyDescent="0.35">
      <c r="A445" t="s">
        <v>444</v>
      </c>
      <c r="B445" t="s">
        <v>1068</v>
      </c>
      <c r="C445">
        <v>45880</v>
      </c>
    </row>
    <row r="446" spans="1:3" x14ac:dyDescent="0.35">
      <c r="A446" t="s">
        <v>445</v>
      </c>
      <c r="B446" t="s">
        <v>1069</v>
      </c>
      <c r="C446">
        <v>44685</v>
      </c>
    </row>
    <row r="447" spans="1:3" x14ac:dyDescent="0.35">
      <c r="A447" t="s">
        <v>446</v>
      </c>
      <c r="B447" t="s">
        <v>1070</v>
      </c>
      <c r="C447">
        <v>44693</v>
      </c>
    </row>
    <row r="448" spans="1:3" x14ac:dyDescent="0.35">
      <c r="A448" t="s">
        <v>447</v>
      </c>
      <c r="B448" t="s">
        <v>1071</v>
      </c>
      <c r="C448">
        <v>50054</v>
      </c>
    </row>
    <row r="449" spans="1:3" x14ac:dyDescent="0.35">
      <c r="A449" t="s">
        <v>448</v>
      </c>
      <c r="B449" t="s">
        <v>1072</v>
      </c>
      <c r="C449">
        <v>47001</v>
      </c>
    </row>
    <row r="450" spans="1:3" x14ac:dyDescent="0.35">
      <c r="A450" t="s">
        <v>449</v>
      </c>
      <c r="B450" t="s">
        <v>1073</v>
      </c>
      <c r="C450">
        <v>46599</v>
      </c>
    </row>
    <row r="451" spans="1:3" x14ac:dyDescent="0.35">
      <c r="A451" t="s">
        <v>450</v>
      </c>
      <c r="B451" t="s">
        <v>1074</v>
      </c>
      <c r="C451">
        <v>48439</v>
      </c>
    </row>
    <row r="452" spans="1:3" x14ac:dyDescent="0.35">
      <c r="A452" t="s">
        <v>451</v>
      </c>
      <c r="B452" t="s">
        <v>1075</v>
      </c>
      <c r="C452">
        <v>47506</v>
      </c>
    </row>
    <row r="453" spans="1:3" x14ac:dyDescent="0.35">
      <c r="A453" t="s">
        <v>452</v>
      </c>
      <c r="B453" t="s">
        <v>1076</v>
      </c>
      <c r="C453">
        <v>46474</v>
      </c>
    </row>
    <row r="454" spans="1:3" x14ac:dyDescent="0.35">
      <c r="A454" t="s">
        <v>453</v>
      </c>
      <c r="B454" t="s">
        <v>1077</v>
      </c>
      <c r="C454">
        <v>46078</v>
      </c>
    </row>
    <row r="455" spans="1:3" x14ac:dyDescent="0.35">
      <c r="A455" t="s">
        <v>454</v>
      </c>
      <c r="B455" t="s">
        <v>1078</v>
      </c>
      <c r="C455">
        <v>45591</v>
      </c>
    </row>
    <row r="456" spans="1:3" x14ac:dyDescent="0.35">
      <c r="A456" t="s">
        <v>455</v>
      </c>
      <c r="B456" t="s">
        <v>1079</v>
      </c>
      <c r="C456">
        <v>48447</v>
      </c>
    </row>
    <row r="457" spans="1:3" x14ac:dyDescent="0.35">
      <c r="A457" t="s">
        <v>456</v>
      </c>
      <c r="B457" t="s">
        <v>1080</v>
      </c>
      <c r="C457">
        <v>46482</v>
      </c>
    </row>
    <row r="458" spans="1:3" x14ac:dyDescent="0.35">
      <c r="A458" t="s">
        <v>457</v>
      </c>
      <c r="B458" t="s">
        <v>1081</v>
      </c>
      <c r="C458">
        <v>47514</v>
      </c>
    </row>
    <row r="459" spans="1:3" x14ac:dyDescent="0.35">
      <c r="A459" t="s">
        <v>458</v>
      </c>
      <c r="B459" t="s">
        <v>1082</v>
      </c>
      <c r="C459">
        <v>47894</v>
      </c>
    </row>
    <row r="460" spans="1:3" x14ac:dyDescent="0.35">
      <c r="A460" t="s">
        <v>459</v>
      </c>
      <c r="B460" t="s">
        <v>1083</v>
      </c>
      <c r="C460">
        <v>48090</v>
      </c>
    </row>
    <row r="461" spans="1:3" x14ac:dyDescent="0.35">
      <c r="A461" t="s">
        <v>460</v>
      </c>
      <c r="B461" t="s">
        <v>1084</v>
      </c>
      <c r="C461">
        <v>47944</v>
      </c>
    </row>
    <row r="462" spans="1:3" x14ac:dyDescent="0.35">
      <c r="A462" t="s">
        <v>461</v>
      </c>
      <c r="B462" t="s">
        <v>1085</v>
      </c>
      <c r="C462">
        <v>44701</v>
      </c>
    </row>
    <row r="463" spans="1:3" x14ac:dyDescent="0.35">
      <c r="A463" t="s">
        <v>462</v>
      </c>
      <c r="B463" t="s">
        <v>1086</v>
      </c>
      <c r="C463">
        <v>47308</v>
      </c>
    </row>
    <row r="464" spans="1:3" x14ac:dyDescent="0.35">
      <c r="A464" t="s">
        <v>463</v>
      </c>
      <c r="B464" t="s">
        <v>1087</v>
      </c>
      <c r="C464">
        <v>49213</v>
      </c>
    </row>
    <row r="465" spans="1:3" x14ac:dyDescent="0.35">
      <c r="A465" t="s">
        <v>464</v>
      </c>
      <c r="B465" t="s">
        <v>1088</v>
      </c>
      <c r="C465">
        <v>46144</v>
      </c>
    </row>
    <row r="466" spans="1:3" x14ac:dyDescent="0.35">
      <c r="A466" t="s">
        <v>465</v>
      </c>
      <c r="B466" t="s">
        <v>1089</v>
      </c>
      <c r="C466">
        <v>45609</v>
      </c>
    </row>
    <row r="467" spans="1:3" x14ac:dyDescent="0.35">
      <c r="A467" t="s">
        <v>466</v>
      </c>
      <c r="B467" t="s">
        <v>1090</v>
      </c>
      <c r="C467">
        <v>49817</v>
      </c>
    </row>
    <row r="468" spans="1:3" x14ac:dyDescent="0.35">
      <c r="A468" t="s">
        <v>467</v>
      </c>
      <c r="B468" t="s">
        <v>1091</v>
      </c>
      <c r="C468">
        <v>44735</v>
      </c>
    </row>
    <row r="469" spans="1:3" x14ac:dyDescent="0.35">
      <c r="A469" t="s">
        <v>468</v>
      </c>
      <c r="B469" t="s">
        <v>1092</v>
      </c>
      <c r="C469">
        <v>44743</v>
      </c>
    </row>
    <row r="470" spans="1:3" x14ac:dyDescent="0.35">
      <c r="A470" t="s">
        <v>469</v>
      </c>
      <c r="B470" t="s">
        <v>1093</v>
      </c>
      <c r="C470">
        <v>49940</v>
      </c>
    </row>
    <row r="471" spans="1:3" x14ac:dyDescent="0.35">
      <c r="A471" t="s">
        <v>470</v>
      </c>
      <c r="B471" t="s">
        <v>1094</v>
      </c>
      <c r="C471">
        <v>49130</v>
      </c>
    </row>
    <row r="472" spans="1:3" x14ac:dyDescent="0.35">
      <c r="A472" t="s">
        <v>471</v>
      </c>
      <c r="B472" t="s">
        <v>1095</v>
      </c>
      <c r="C472">
        <v>48355</v>
      </c>
    </row>
    <row r="473" spans="1:3" x14ac:dyDescent="0.35">
      <c r="A473" t="s">
        <v>472</v>
      </c>
      <c r="B473" t="s">
        <v>1096</v>
      </c>
      <c r="C473">
        <v>49684</v>
      </c>
    </row>
    <row r="474" spans="1:3" x14ac:dyDescent="0.35">
      <c r="A474" t="s">
        <v>473</v>
      </c>
      <c r="B474" t="s">
        <v>1097</v>
      </c>
      <c r="C474">
        <v>46003</v>
      </c>
    </row>
    <row r="475" spans="1:3" x14ac:dyDescent="0.35">
      <c r="A475" t="s">
        <v>474</v>
      </c>
      <c r="B475" t="s">
        <v>1098</v>
      </c>
      <c r="C475">
        <v>44750</v>
      </c>
    </row>
    <row r="476" spans="1:3" x14ac:dyDescent="0.35">
      <c r="A476" t="s">
        <v>475</v>
      </c>
      <c r="B476" t="s">
        <v>1099</v>
      </c>
      <c r="C476">
        <v>45799</v>
      </c>
    </row>
    <row r="477" spans="1:3" x14ac:dyDescent="0.35">
      <c r="A477" t="s">
        <v>476</v>
      </c>
      <c r="B477" t="s">
        <v>1100</v>
      </c>
      <c r="C477">
        <v>44768</v>
      </c>
    </row>
    <row r="478" spans="1:3" x14ac:dyDescent="0.35">
      <c r="A478" t="s">
        <v>477</v>
      </c>
      <c r="B478" t="s">
        <v>1101</v>
      </c>
      <c r="C478">
        <v>44776</v>
      </c>
    </row>
    <row r="479" spans="1:3" x14ac:dyDescent="0.35">
      <c r="A479" t="s">
        <v>478</v>
      </c>
      <c r="B479" t="s">
        <v>1102</v>
      </c>
      <c r="C479">
        <v>44784</v>
      </c>
    </row>
    <row r="480" spans="1:3" x14ac:dyDescent="0.35">
      <c r="A480" t="s">
        <v>479</v>
      </c>
      <c r="B480" t="s">
        <v>1103</v>
      </c>
      <c r="C480">
        <v>46607</v>
      </c>
    </row>
    <row r="481" spans="1:3" x14ac:dyDescent="0.35">
      <c r="A481" t="s">
        <v>480</v>
      </c>
      <c r="B481" t="s">
        <v>1104</v>
      </c>
      <c r="C481">
        <v>47738</v>
      </c>
    </row>
    <row r="482" spans="1:3" x14ac:dyDescent="0.35">
      <c r="A482" t="s">
        <v>481</v>
      </c>
      <c r="B482" t="s">
        <v>1105</v>
      </c>
      <c r="C482">
        <v>44792</v>
      </c>
    </row>
    <row r="483" spans="1:3" x14ac:dyDescent="0.35">
      <c r="A483" t="s">
        <v>482</v>
      </c>
      <c r="B483" t="s">
        <v>1106</v>
      </c>
      <c r="C483">
        <v>47951</v>
      </c>
    </row>
    <row r="484" spans="1:3" x14ac:dyDescent="0.35">
      <c r="A484" t="s">
        <v>483</v>
      </c>
      <c r="B484" t="s">
        <v>1107</v>
      </c>
      <c r="C484">
        <v>48363</v>
      </c>
    </row>
    <row r="485" spans="1:3" x14ac:dyDescent="0.35">
      <c r="A485" t="s">
        <v>484</v>
      </c>
      <c r="B485" t="s">
        <v>1108</v>
      </c>
      <c r="C485">
        <v>44800</v>
      </c>
    </row>
    <row r="486" spans="1:3" x14ac:dyDescent="0.35">
      <c r="A486" t="s">
        <v>485</v>
      </c>
      <c r="B486" t="s">
        <v>1109</v>
      </c>
      <c r="C486">
        <v>49221</v>
      </c>
    </row>
    <row r="487" spans="1:3" x14ac:dyDescent="0.35">
      <c r="A487" t="s">
        <v>486</v>
      </c>
      <c r="B487" t="s">
        <v>1110</v>
      </c>
      <c r="C487">
        <v>50583</v>
      </c>
    </row>
    <row r="488" spans="1:3" x14ac:dyDescent="0.35">
      <c r="A488" t="s">
        <v>487</v>
      </c>
      <c r="B488" t="s">
        <v>1111</v>
      </c>
      <c r="C488">
        <v>46276</v>
      </c>
    </row>
    <row r="489" spans="1:3" x14ac:dyDescent="0.35">
      <c r="A489" t="s">
        <v>488</v>
      </c>
      <c r="B489" t="s">
        <v>1112</v>
      </c>
      <c r="C489">
        <v>49528</v>
      </c>
    </row>
    <row r="490" spans="1:3" x14ac:dyDescent="0.35">
      <c r="A490" t="s">
        <v>489</v>
      </c>
      <c r="B490" t="s">
        <v>1113</v>
      </c>
      <c r="C490">
        <v>46441</v>
      </c>
    </row>
    <row r="491" spans="1:3" x14ac:dyDescent="0.35">
      <c r="A491" t="s">
        <v>490</v>
      </c>
      <c r="B491" t="s">
        <v>1114</v>
      </c>
      <c r="C491">
        <v>48538</v>
      </c>
    </row>
    <row r="492" spans="1:3" x14ac:dyDescent="0.35">
      <c r="A492" t="s">
        <v>491</v>
      </c>
      <c r="B492" t="s">
        <v>1115</v>
      </c>
      <c r="C492">
        <v>49064</v>
      </c>
    </row>
    <row r="493" spans="1:3" x14ac:dyDescent="0.35">
      <c r="A493" t="s">
        <v>492</v>
      </c>
      <c r="B493" t="s">
        <v>1116</v>
      </c>
      <c r="C493">
        <v>50237</v>
      </c>
    </row>
    <row r="494" spans="1:3" x14ac:dyDescent="0.35">
      <c r="A494" t="s">
        <v>493</v>
      </c>
      <c r="B494" t="s">
        <v>1117</v>
      </c>
      <c r="C494">
        <v>48041</v>
      </c>
    </row>
    <row r="495" spans="1:3" x14ac:dyDescent="0.35">
      <c r="A495" t="s">
        <v>494</v>
      </c>
      <c r="B495" t="s">
        <v>1118</v>
      </c>
      <c r="C495">
        <v>47381</v>
      </c>
    </row>
    <row r="496" spans="1:3" x14ac:dyDescent="0.35">
      <c r="A496" t="s">
        <v>495</v>
      </c>
      <c r="B496" t="s">
        <v>1119</v>
      </c>
      <c r="C496">
        <v>45807</v>
      </c>
    </row>
    <row r="497" spans="1:3" x14ac:dyDescent="0.35">
      <c r="A497" t="s">
        <v>496</v>
      </c>
      <c r="B497" t="s">
        <v>1120</v>
      </c>
      <c r="C497">
        <v>50427</v>
      </c>
    </row>
    <row r="498" spans="1:3" x14ac:dyDescent="0.35">
      <c r="A498" t="s">
        <v>497</v>
      </c>
      <c r="B498" t="s">
        <v>1121</v>
      </c>
      <c r="C498">
        <v>44818</v>
      </c>
    </row>
    <row r="499" spans="1:3" x14ac:dyDescent="0.35">
      <c r="A499" t="s">
        <v>498</v>
      </c>
      <c r="B499" t="s">
        <v>1122</v>
      </c>
      <c r="C499">
        <v>48223</v>
      </c>
    </row>
    <row r="500" spans="1:3" x14ac:dyDescent="0.35">
      <c r="A500" t="s">
        <v>499</v>
      </c>
      <c r="B500" t="s">
        <v>1123</v>
      </c>
      <c r="C500">
        <v>48371</v>
      </c>
    </row>
    <row r="501" spans="1:3" x14ac:dyDescent="0.35">
      <c r="A501" t="s">
        <v>500</v>
      </c>
      <c r="B501" t="s">
        <v>1124</v>
      </c>
      <c r="C501">
        <v>50062</v>
      </c>
    </row>
    <row r="502" spans="1:3" x14ac:dyDescent="0.35">
      <c r="A502" t="s">
        <v>501</v>
      </c>
      <c r="B502" t="s">
        <v>1125</v>
      </c>
      <c r="C502">
        <v>44719</v>
      </c>
    </row>
    <row r="503" spans="1:3" x14ac:dyDescent="0.35">
      <c r="A503" t="s">
        <v>502</v>
      </c>
      <c r="B503" t="s">
        <v>1126</v>
      </c>
      <c r="C503">
        <v>45997</v>
      </c>
    </row>
    <row r="504" spans="1:3" x14ac:dyDescent="0.35">
      <c r="A504" t="s">
        <v>503</v>
      </c>
      <c r="B504" t="s">
        <v>1127</v>
      </c>
      <c r="C504">
        <v>48587</v>
      </c>
    </row>
    <row r="505" spans="1:3" x14ac:dyDescent="0.35">
      <c r="A505" t="s">
        <v>504</v>
      </c>
      <c r="B505" t="s">
        <v>1128</v>
      </c>
      <c r="C505">
        <v>44727</v>
      </c>
    </row>
    <row r="506" spans="1:3" x14ac:dyDescent="0.35">
      <c r="A506" t="s">
        <v>505</v>
      </c>
      <c r="B506" t="s">
        <v>1129</v>
      </c>
      <c r="C506">
        <v>44826</v>
      </c>
    </row>
    <row r="507" spans="1:3" x14ac:dyDescent="0.35">
      <c r="A507" t="s">
        <v>506</v>
      </c>
      <c r="B507" t="s">
        <v>1130</v>
      </c>
      <c r="C507">
        <v>44834</v>
      </c>
    </row>
    <row r="508" spans="1:3" x14ac:dyDescent="0.35">
      <c r="A508" t="s">
        <v>507</v>
      </c>
      <c r="B508" t="s">
        <v>1131</v>
      </c>
      <c r="C508">
        <v>50294</v>
      </c>
    </row>
    <row r="509" spans="1:3" x14ac:dyDescent="0.35">
      <c r="A509" t="s">
        <v>508</v>
      </c>
      <c r="B509" t="s">
        <v>1132</v>
      </c>
      <c r="C509">
        <v>49239</v>
      </c>
    </row>
    <row r="510" spans="1:3" x14ac:dyDescent="0.35">
      <c r="A510" t="s">
        <v>509</v>
      </c>
      <c r="B510" t="s">
        <v>1133</v>
      </c>
      <c r="C510">
        <v>44842</v>
      </c>
    </row>
    <row r="511" spans="1:3" x14ac:dyDescent="0.35">
      <c r="A511" t="s">
        <v>510</v>
      </c>
      <c r="B511" t="s">
        <v>1134</v>
      </c>
      <c r="C511">
        <v>44859</v>
      </c>
    </row>
    <row r="512" spans="1:3" x14ac:dyDescent="0.35">
      <c r="A512" t="s">
        <v>511</v>
      </c>
      <c r="B512" t="s">
        <v>1135</v>
      </c>
      <c r="C512">
        <v>50658</v>
      </c>
    </row>
    <row r="513" spans="1:3" x14ac:dyDescent="0.35">
      <c r="A513" t="s">
        <v>512</v>
      </c>
      <c r="B513" t="s">
        <v>1136</v>
      </c>
      <c r="C513">
        <v>47274</v>
      </c>
    </row>
    <row r="514" spans="1:3" x14ac:dyDescent="0.35">
      <c r="A514" t="s">
        <v>513</v>
      </c>
      <c r="B514" t="s">
        <v>1137</v>
      </c>
      <c r="C514">
        <v>47092</v>
      </c>
    </row>
    <row r="515" spans="1:3" x14ac:dyDescent="0.35">
      <c r="A515" t="s">
        <v>514</v>
      </c>
      <c r="B515" t="s">
        <v>1138</v>
      </c>
      <c r="C515">
        <v>48652</v>
      </c>
    </row>
    <row r="516" spans="1:3" x14ac:dyDescent="0.35">
      <c r="A516" t="s">
        <v>515</v>
      </c>
      <c r="B516" t="s">
        <v>1139</v>
      </c>
      <c r="C516">
        <v>44867</v>
      </c>
    </row>
    <row r="517" spans="1:3" x14ac:dyDescent="0.35">
      <c r="A517" t="s">
        <v>516</v>
      </c>
      <c r="B517" t="s">
        <v>1140</v>
      </c>
      <c r="C517">
        <v>44875</v>
      </c>
    </row>
    <row r="518" spans="1:3" x14ac:dyDescent="0.35">
      <c r="A518" t="s">
        <v>517</v>
      </c>
      <c r="B518" t="s">
        <v>1141</v>
      </c>
      <c r="C518">
        <v>47969</v>
      </c>
    </row>
    <row r="519" spans="1:3" x14ac:dyDescent="0.35">
      <c r="A519" t="s">
        <v>518</v>
      </c>
      <c r="B519" t="s">
        <v>1142</v>
      </c>
      <c r="C519">
        <v>46151</v>
      </c>
    </row>
    <row r="520" spans="1:3" x14ac:dyDescent="0.35">
      <c r="A520" t="s">
        <v>519</v>
      </c>
      <c r="B520" t="s">
        <v>1143</v>
      </c>
      <c r="C520">
        <v>44883</v>
      </c>
    </row>
    <row r="521" spans="1:3" x14ac:dyDescent="0.35">
      <c r="A521" t="s">
        <v>520</v>
      </c>
      <c r="B521" t="s">
        <v>1144</v>
      </c>
      <c r="C521">
        <v>49098</v>
      </c>
    </row>
    <row r="522" spans="1:3" x14ac:dyDescent="0.35">
      <c r="A522" t="s">
        <v>521</v>
      </c>
      <c r="B522" t="s">
        <v>1145</v>
      </c>
      <c r="C522">
        <v>46243</v>
      </c>
    </row>
    <row r="523" spans="1:3" x14ac:dyDescent="0.35">
      <c r="A523" t="s">
        <v>522</v>
      </c>
      <c r="B523" t="s">
        <v>1146</v>
      </c>
      <c r="C523">
        <v>47399</v>
      </c>
    </row>
    <row r="524" spans="1:3" x14ac:dyDescent="0.35">
      <c r="A524" t="s">
        <v>523</v>
      </c>
      <c r="B524" t="s">
        <v>1147</v>
      </c>
      <c r="C524">
        <v>44891</v>
      </c>
    </row>
    <row r="525" spans="1:3" x14ac:dyDescent="0.35">
      <c r="A525" t="s">
        <v>524</v>
      </c>
      <c r="B525" t="s">
        <v>1148</v>
      </c>
      <c r="C525">
        <v>45617</v>
      </c>
    </row>
    <row r="526" spans="1:3" x14ac:dyDescent="0.35">
      <c r="A526" t="s">
        <v>525</v>
      </c>
      <c r="B526" t="s">
        <v>1149</v>
      </c>
      <c r="C526">
        <v>44909</v>
      </c>
    </row>
    <row r="527" spans="1:3" x14ac:dyDescent="0.35">
      <c r="A527" t="s">
        <v>526</v>
      </c>
      <c r="B527" t="s">
        <v>1150</v>
      </c>
      <c r="C527">
        <v>44917</v>
      </c>
    </row>
    <row r="528" spans="1:3" x14ac:dyDescent="0.35">
      <c r="A528" t="s">
        <v>527</v>
      </c>
      <c r="B528" t="s">
        <v>1151</v>
      </c>
      <c r="C528">
        <v>91397</v>
      </c>
    </row>
    <row r="529" spans="1:3" x14ac:dyDescent="0.35">
      <c r="A529" t="s">
        <v>528</v>
      </c>
      <c r="B529" t="s">
        <v>1152</v>
      </c>
      <c r="C529">
        <v>48876</v>
      </c>
    </row>
    <row r="530" spans="1:3" x14ac:dyDescent="0.35">
      <c r="A530" t="s">
        <v>529</v>
      </c>
      <c r="B530" t="s">
        <v>1153</v>
      </c>
      <c r="C530">
        <v>46680</v>
      </c>
    </row>
    <row r="531" spans="1:3" x14ac:dyDescent="0.35">
      <c r="A531" t="s">
        <v>530</v>
      </c>
      <c r="B531" t="s">
        <v>1154</v>
      </c>
      <c r="C531">
        <v>46201</v>
      </c>
    </row>
    <row r="532" spans="1:3" x14ac:dyDescent="0.35">
      <c r="A532" t="s">
        <v>531</v>
      </c>
      <c r="B532" t="s">
        <v>1155</v>
      </c>
      <c r="C532">
        <v>45922</v>
      </c>
    </row>
    <row r="533" spans="1:3" x14ac:dyDescent="0.35">
      <c r="A533" t="s">
        <v>532</v>
      </c>
      <c r="B533" t="s">
        <v>1156</v>
      </c>
      <c r="C533">
        <v>50591</v>
      </c>
    </row>
    <row r="534" spans="1:3" x14ac:dyDescent="0.35">
      <c r="A534" t="s">
        <v>533</v>
      </c>
      <c r="B534" t="s">
        <v>1157</v>
      </c>
      <c r="C534">
        <v>48694</v>
      </c>
    </row>
    <row r="535" spans="1:3" x14ac:dyDescent="0.35">
      <c r="A535" t="s">
        <v>534</v>
      </c>
      <c r="B535" t="s">
        <v>1158</v>
      </c>
      <c r="C535">
        <v>44925</v>
      </c>
    </row>
    <row r="536" spans="1:3" x14ac:dyDescent="0.35">
      <c r="A536" t="s">
        <v>535</v>
      </c>
      <c r="B536" t="s">
        <v>1159</v>
      </c>
      <c r="C536">
        <v>50302</v>
      </c>
    </row>
    <row r="537" spans="1:3" x14ac:dyDescent="0.35">
      <c r="A537" t="s">
        <v>536</v>
      </c>
      <c r="B537" t="s">
        <v>1160</v>
      </c>
      <c r="C537">
        <v>49957</v>
      </c>
    </row>
    <row r="538" spans="1:3" x14ac:dyDescent="0.35">
      <c r="A538" t="s">
        <v>537</v>
      </c>
      <c r="B538" t="s">
        <v>1161</v>
      </c>
      <c r="C538">
        <v>49296</v>
      </c>
    </row>
    <row r="539" spans="1:3" x14ac:dyDescent="0.35">
      <c r="A539" t="s">
        <v>538</v>
      </c>
      <c r="B539" t="s">
        <v>1162</v>
      </c>
      <c r="C539">
        <v>50070</v>
      </c>
    </row>
    <row r="540" spans="1:3" x14ac:dyDescent="0.35">
      <c r="A540" t="s">
        <v>539</v>
      </c>
      <c r="B540" t="s">
        <v>1163</v>
      </c>
      <c r="C540">
        <v>46011</v>
      </c>
    </row>
    <row r="541" spans="1:3" x14ac:dyDescent="0.35">
      <c r="A541" t="s">
        <v>540</v>
      </c>
      <c r="B541" t="s">
        <v>1164</v>
      </c>
      <c r="C541">
        <v>49536</v>
      </c>
    </row>
    <row r="542" spans="1:3" x14ac:dyDescent="0.35">
      <c r="A542" t="s">
        <v>541</v>
      </c>
      <c r="B542" t="s">
        <v>1165</v>
      </c>
      <c r="C542">
        <v>46458</v>
      </c>
    </row>
    <row r="543" spans="1:3" x14ac:dyDescent="0.35">
      <c r="A543" t="s">
        <v>542</v>
      </c>
      <c r="B543" t="s">
        <v>1166</v>
      </c>
      <c r="C543">
        <v>44933</v>
      </c>
    </row>
    <row r="544" spans="1:3" x14ac:dyDescent="0.35">
      <c r="A544" t="s">
        <v>543</v>
      </c>
      <c r="B544" t="s">
        <v>1167</v>
      </c>
      <c r="C544">
        <v>45625</v>
      </c>
    </row>
    <row r="545" spans="1:3" x14ac:dyDescent="0.35">
      <c r="A545" t="s">
        <v>544</v>
      </c>
      <c r="B545" t="s">
        <v>1168</v>
      </c>
      <c r="C545">
        <v>47522</v>
      </c>
    </row>
    <row r="546" spans="1:3" x14ac:dyDescent="0.35">
      <c r="A546" t="s">
        <v>545</v>
      </c>
      <c r="B546" t="s">
        <v>1169</v>
      </c>
      <c r="C546">
        <v>44941</v>
      </c>
    </row>
    <row r="547" spans="1:3" x14ac:dyDescent="0.35">
      <c r="A547" t="s">
        <v>546</v>
      </c>
      <c r="B547" t="s">
        <v>1170</v>
      </c>
      <c r="C547">
        <v>49643</v>
      </c>
    </row>
    <row r="548" spans="1:3" x14ac:dyDescent="0.35">
      <c r="A548" t="s">
        <v>547</v>
      </c>
      <c r="B548" t="s">
        <v>1171</v>
      </c>
      <c r="C548">
        <v>48744</v>
      </c>
    </row>
    <row r="549" spans="1:3" x14ac:dyDescent="0.35">
      <c r="A549" t="s">
        <v>548</v>
      </c>
      <c r="B549" t="s">
        <v>1172</v>
      </c>
      <c r="C549">
        <v>47464</v>
      </c>
    </row>
    <row r="550" spans="1:3" x14ac:dyDescent="0.35">
      <c r="A550" t="s">
        <v>549</v>
      </c>
      <c r="B550" t="s">
        <v>1173</v>
      </c>
      <c r="C550">
        <v>44966</v>
      </c>
    </row>
    <row r="551" spans="1:3" x14ac:dyDescent="0.35">
      <c r="A551" t="s">
        <v>550</v>
      </c>
      <c r="B551" t="s">
        <v>1174</v>
      </c>
      <c r="C551">
        <v>44958</v>
      </c>
    </row>
    <row r="552" spans="1:3" x14ac:dyDescent="0.35">
      <c r="A552" t="s">
        <v>551</v>
      </c>
      <c r="B552" t="s">
        <v>1175</v>
      </c>
      <c r="C552">
        <v>47472</v>
      </c>
    </row>
    <row r="553" spans="1:3" x14ac:dyDescent="0.35">
      <c r="A553" t="s">
        <v>552</v>
      </c>
      <c r="B553" t="s">
        <v>1176</v>
      </c>
      <c r="C553">
        <v>46821</v>
      </c>
    </row>
    <row r="554" spans="1:3" x14ac:dyDescent="0.35">
      <c r="A554" t="s">
        <v>553</v>
      </c>
      <c r="B554" t="s">
        <v>1177</v>
      </c>
      <c r="C554">
        <v>45633</v>
      </c>
    </row>
    <row r="555" spans="1:3" x14ac:dyDescent="0.35">
      <c r="A555" t="s">
        <v>554</v>
      </c>
      <c r="B555" t="s">
        <v>1178</v>
      </c>
      <c r="C555">
        <v>50393</v>
      </c>
    </row>
    <row r="556" spans="1:3" x14ac:dyDescent="0.35">
      <c r="A556" t="s">
        <v>555</v>
      </c>
      <c r="B556" t="s">
        <v>1179</v>
      </c>
      <c r="C556">
        <v>44974</v>
      </c>
    </row>
    <row r="557" spans="1:3" x14ac:dyDescent="0.35">
      <c r="A557" t="s">
        <v>556</v>
      </c>
      <c r="B557" t="s">
        <v>1180</v>
      </c>
      <c r="C557">
        <v>46904</v>
      </c>
    </row>
    <row r="558" spans="1:3" x14ac:dyDescent="0.35">
      <c r="A558" t="s">
        <v>557</v>
      </c>
      <c r="B558" t="s">
        <v>1181</v>
      </c>
      <c r="C558">
        <v>44982</v>
      </c>
    </row>
    <row r="559" spans="1:3" x14ac:dyDescent="0.35">
      <c r="A559" t="s">
        <v>558</v>
      </c>
      <c r="B559" t="s">
        <v>1182</v>
      </c>
      <c r="C559">
        <v>44990</v>
      </c>
    </row>
    <row r="560" spans="1:3" x14ac:dyDescent="0.35">
      <c r="A560" t="s">
        <v>559</v>
      </c>
      <c r="B560" t="s">
        <v>1183</v>
      </c>
      <c r="C560">
        <v>50500</v>
      </c>
    </row>
    <row r="561" spans="1:3" x14ac:dyDescent="0.35">
      <c r="A561" t="s">
        <v>560</v>
      </c>
      <c r="B561" t="s">
        <v>1184</v>
      </c>
      <c r="C561">
        <v>45005</v>
      </c>
    </row>
    <row r="562" spans="1:3" x14ac:dyDescent="0.35">
      <c r="A562" t="s">
        <v>561</v>
      </c>
      <c r="B562" t="s">
        <v>1185</v>
      </c>
      <c r="C562">
        <v>45013</v>
      </c>
    </row>
    <row r="563" spans="1:3" x14ac:dyDescent="0.35">
      <c r="A563" t="s">
        <v>562</v>
      </c>
      <c r="B563" t="s">
        <v>1186</v>
      </c>
      <c r="C563">
        <v>48231</v>
      </c>
    </row>
    <row r="564" spans="1:3" x14ac:dyDescent="0.35">
      <c r="A564" t="s">
        <v>563</v>
      </c>
      <c r="B564" t="s">
        <v>1187</v>
      </c>
      <c r="C564">
        <v>49650</v>
      </c>
    </row>
    <row r="565" spans="1:3" x14ac:dyDescent="0.35">
      <c r="A565" t="s">
        <v>564</v>
      </c>
      <c r="B565" t="s">
        <v>1188</v>
      </c>
      <c r="C565">
        <v>49247</v>
      </c>
    </row>
    <row r="566" spans="1:3" x14ac:dyDescent="0.35">
      <c r="A566" t="s">
        <v>565</v>
      </c>
      <c r="B566" t="s">
        <v>1189</v>
      </c>
      <c r="C566">
        <v>45641</v>
      </c>
    </row>
    <row r="567" spans="1:3" x14ac:dyDescent="0.35">
      <c r="A567" t="s">
        <v>566</v>
      </c>
      <c r="B567" t="s">
        <v>1190</v>
      </c>
      <c r="C567">
        <v>49148</v>
      </c>
    </row>
    <row r="568" spans="1:3" x14ac:dyDescent="0.35">
      <c r="A568" t="s">
        <v>567</v>
      </c>
      <c r="B568" t="s">
        <v>1191</v>
      </c>
      <c r="C568">
        <v>50468</v>
      </c>
    </row>
    <row r="569" spans="1:3" x14ac:dyDescent="0.35">
      <c r="A569" t="s">
        <v>568</v>
      </c>
      <c r="B569" t="s">
        <v>1192</v>
      </c>
      <c r="C569">
        <v>49031</v>
      </c>
    </row>
    <row r="570" spans="1:3" x14ac:dyDescent="0.35">
      <c r="A570" t="s">
        <v>569</v>
      </c>
      <c r="B570" t="s">
        <v>1193</v>
      </c>
      <c r="C570">
        <v>45971</v>
      </c>
    </row>
    <row r="571" spans="1:3" x14ac:dyDescent="0.35">
      <c r="A571" t="s">
        <v>570</v>
      </c>
      <c r="B571" t="s">
        <v>1194</v>
      </c>
      <c r="C571">
        <v>50252</v>
      </c>
    </row>
    <row r="572" spans="1:3" x14ac:dyDescent="0.35">
      <c r="A572" t="s">
        <v>571</v>
      </c>
      <c r="B572" t="s">
        <v>1195</v>
      </c>
      <c r="C572">
        <v>45658</v>
      </c>
    </row>
    <row r="573" spans="1:3" x14ac:dyDescent="0.35">
      <c r="A573" t="s">
        <v>572</v>
      </c>
      <c r="B573" t="s">
        <v>1196</v>
      </c>
      <c r="C573">
        <v>45021</v>
      </c>
    </row>
    <row r="574" spans="1:3" x14ac:dyDescent="0.35">
      <c r="A574" t="s">
        <v>573</v>
      </c>
      <c r="B574" t="s">
        <v>1197</v>
      </c>
      <c r="C574">
        <v>45039</v>
      </c>
    </row>
    <row r="575" spans="1:3" x14ac:dyDescent="0.35">
      <c r="A575" t="s">
        <v>574</v>
      </c>
      <c r="B575" t="s">
        <v>1198</v>
      </c>
      <c r="C575">
        <v>48389</v>
      </c>
    </row>
    <row r="576" spans="1:3" x14ac:dyDescent="0.35">
      <c r="A576" t="s">
        <v>575</v>
      </c>
      <c r="B576" t="s">
        <v>1199</v>
      </c>
      <c r="C576">
        <v>45054</v>
      </c>
    </row>
    <row r="577" spans="1:3" x14ac:dyDescent="0.35">
      <c r="A577" t="s">
        <v>576</v>
      </c>
      <c r="B577" t="s">
        <v>1200</v>
      </c>
      <c r="C577">
        <v>46359</v>
      </c>
    </row>
    <row r="578" spans="1:3" x14ac:dyDescent="0.35">
      <c r="A578" t="s">
        <v>577</v>
      </c>
      <c r="B578" t="s">
        <v>1201</v>
      </c>
      <c r="C578">
        <v>47225</v>
      </c>
    </row>
    <row r="579" spans="1:3" x14ac:dyDescent="0.35">
      <c r="A579" t="s">
        <v>578</v>
      </c>
      <c r="B579" t="s">
        <v>1202</v>
      </c>
      <c r="C579">
        <v>47696</v>
      </c>
    </row>
    <row r="580" spans="1:3" x14ac:dyDescent="0.35">
      <c r="A580" t="s">
        <v>579</v>
      </c>
      <c r="B580" t="s">
        <v>1203</v>
      </c>
      <c r="C580">
        <v>46219</v>
      </c>
    </row>
    <row r="581" spans="1:3" x14ac:dyDescent="0.35">
      <c r="A581" t="s">
        <v>580</v>
      </c>
      <c r="B581" t="s">
        <v>1204</v>
      </c>
      <c r="C581">
        <v>48884</v>
      </c>
    </row>
    <row r="582" spans="1:3" x14ac:dyDescent="0.35">
      <c r="A582" t="s">
        <v>581</v>
      </c>
      <c r="B582" t="s">
        <v>1205</v>
      </c>
      <c r="C582">
        <v>46060</v>
      </c>
    </row>
    <row r="583" spans="1:3" x14ac:dyDescent="0.35">
      <c r="A583" t="s">
        <v>582</v>
      </c>
      <c r="B583" t="s">
        <v>1206</v>
      </c>
      <c r="C583">
        <v>49155</v>
      </c>
    </row>
    <row r="584" spans="1:3" x14ac:dyDescent="0.35">
      <c r="A584" t="s">
        <v>583</v>
      </c>
      <c r="B584" t="s">
        <v>1207</v>
      </c>
      <c r="C584">
        <v>47746</v>
      </c>
    </row>
    <row r="585" spans="1:3" x14ac:dyDescent="0.35">
      <c r="A585" t="s">
        <v>584</v>
      </c>
      <c r="B585" t="s">
        <v>1208</v>
      </c>
      <c r="C585">
        <v>48397</v>
      </c>
    </row>
    <row r="586" spans="1:3" x14ac:dyDescent="0.35">
      <c r="A586" t="s">
        <v>585</v>
      </c>
      <c r="B586" t="s">
        <v>1209</v>
      </c>
      <c r="C586">
        <v>45047</v>
      </c>
    </row>
    <row r="587" spans="1:3" x14ac:dyDescent="0.35">
      <c r="A587" t="s">
        <v>586</v>
      </c>
      <c r="B587" t="s">
        <v>1210</v>
      </c>
      <c r="C587">
        <v>49106</v>
      </c>
    </row>
    <row r="588" spans="1:3" x14ac:dyDescent="0.35">
      <c r="A588" t="s">
        <v>587</v>
      </c>
      <c r="B588" t="s">
        <v>1211</v>
      </c>
      <c r="C588">
        <v>45062</v>
      </c>
    </row>
    <row r="589" spans="1:3" x14ac:dyDescent="0.35">
      <c r="A589" t="s">
        <v>588</v>
      </c>
      <c r="B589" t="s">
        <v>1212</v>
      </c>
      <c r="C589">
        <v>49668</v>
      </c>
    </row>
    <row r="590" spans="1:3" x14ac:dyDescent="0.35">
      <c r="A590" t="s">
        <v>589</v>
      </c>
      <c r="B590" t="s">
        <v>1213</v>
      </c>
      <c r="C590">
        <v>45070</v>
      </c>
    </row>
    <row r="591" spans="1:3" x14ac:dyDescent="0.35">
      <c r="A591" t="s">
        <v>590</v>
      </c>
      <c r="B591" t="s">
        <v>1214</v>
      </c>
      <c r="C591">
        <v>45088</v>
      </c>
    </row>
    <row r="592" spans="1:3" x14ac:dyDescent="0.35">
      <c r="A592" t="s">
        <v>591</v>
      </c>
      <c r="B592" t="s">
        <v>1215</v>
      </c>
      <c r="C592">
        <v>45096</v>
      </c>
    </row>
    <row r="593" spans="1:3" x14ac:dyDescent="0.35">
      <c r="A593" t="s">
        <v>592</v>
      </c>
      <c r="B593" t="s">
        <v>1216</v>
      </c>
      <c r="C593">
        <v>46367</v>
      </c>
    </row>
    <row r="594" spans="1:3" x14ac:dyDescent="0.35">
      <c r="A594" t="s">
        <v>593</v>
      </c>
      <c r="B594" t="s">
        <v>1217</v>
      </c>
      <c r="C594">
        <v>45104</v>
      </c>
    </row>
    <row r="595" spans="1:3" x14ac:dyDescent="0.35">
      <c r="A595" t="s">
        <v>594</v>
      </c>
      <c r="B595" t="s">
        <v>1218</v>
      </c>
      <c r="C595">
        <v>45112</v>
      </c>
    </row>
    <row r="596" spans="1:3" x14ac:dyDescent="0.35">
      <c r="A596" t="s">
        <v>595</v>
      </c>
      <c r="B596" t="s">
        <v>1219</v>
      </c>
      <c r="C596">
        <v>45666</v>
      </c>
    </row>
    <row r="597" spans="1:3" x14ac:dyDescent="0.35">
      <c r="A597" t="s">
        <v>596</v>
      </c>
      <c r="B597" t="s">
        <v>1220</v>
      </c>
      <c r="C597">
        <v>44081</v>
      </c>
    </row>
    <row r="598" spans="1:3" x14ac:dyDescent="0.35">
      <c r="A598" t="s">
        <v>597</v>
      </c>
      <c r="B598" t="s">
        <v>1221</v>
      </c>
      <c r="C598">
        <v>50518</v>
      </c>
    </row>
    <row r="599" spans="1:3" x14ac:dyDescent="0.35">
      <c r="A599" t="s">
        <v>598</v>
      </c>
      <c r="B599" t="s">
        <v>1222</v>
      </c>
      <c r="C599">
        <v>49577</v>
      </c>
    </row>
    <row r="600" spans="1:3" x14ac:dyDescent="0.35">
      <c r="A600" t="s">
        <v>599</v>
      </c>
      <c r="B600" t="s">
        <v>1223</v>
      </c>
      <c r="C600">
        <v>49973</v>
      </c>
    </row>
    <row r="601" spans="1:3" x14ac:dyDescent="0.35">
      <c r="A601" t="s">
        <v>600</v>
      </c>
      <c r="B601" t="s">
        <v>1224</v>
      </c>
      <c r="C601">
        <v>45120</v>
      </c>
    </row>
    <row r="602" spans="1:3" x14ac:dyDescent="0.35">
      <c r="A602" t="s">
        <v>601</v>
      </c>
      <c r="B602" t="s">
        <v>1225</v>
      </c>
      <c r="C602">
        <v>45138</v>
      </c>
    </row>
    <row r="603" spans="1:3" x14ac:dyDescent="0.35">
      <c r="A603" t="s">
        <v>602</v>
      </c>
      <c r="B603" t="s">
        <v>1226</v>
      </c>
      <c r="C603">
        <v>46524</v>
      </c>
    </row>
    <row r="604" spans="1:3" x14ac:dyDescent="0.35">
      <c r="A604" t="s">
        <v>603</v>
      </c>
      <c r="B604" t="s">
        <v>1227</v>
      </c>
      <c r="C604">
        <v>45146</v>
      </c>
    </row>
    <row r="605" spans="1:3" x14ac:dyDescent="0.35">
      <c r="A605" t="s">
        <v>604</v>
      </c>
      <c r="B605" t="s">
        <v>1228</v>
      </c>
      <c r="C605">
        <v>45153</v>
      </c>
    </row>
    <row r="606" spans="1:3" x14ac:dyDescent="0.35">
      <c r="A606" t="s">
        <v>605</v>
      </c>
      <c r="B606" t="s">
        <v>1229</v>
      </c>
      <c r="C606">
        <v>45674</v>
      </c>
    </row>
    <row r="607" spans="1:3" x14ac:dyDescent="0.35">
      <c r="A607" t="s">
        <v>606</v>
      </c>
      <c r="B607" t="s">
        <v>1230</v>
      </c>
      <c r="C607">
        <v>45161</v>
      </c>
    </row>
    <row r="608" spans="1:3" x14ac:dyDescent="0.35">
      <c r="A608" t="s">
        <v>607</v>
      </c>
      <c r="B608" t="s">
        <v>1231</v>
      </c>
      <c r="C608">
        <v>49544</v>
      </c>
    </row>
    <row r="609" spans="1:3" x14ac:dyDescent="0.35">
      <c r="A609" t="s">
        <v>608</v>
      </c>
      <c r="B609" t="s">
        <v>1232</v>
      </c>
      <c r="C609">
        <v>45179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District Profile Report</vt:lpstr>
      <vt:lpstr>District Data</vt:lpstr>
      <vt:lpstr>Similar District Data</vt:lpstr>
      <vt:lpstr>Statewide Data</vt:lpstr>
      <vt:lpstr>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Comeaux, James</cp:lastModifiedBy>
  <cp:lastPrinted>2023-03-27T19:34:19Z</cp:lastPrinted>
  <dcterms:created xsi:type="dcterms:W3CDTF">2018-12-20T16:25:55Z</dcterms:created>
  <dcterms:modified xsi:type="dcterms:W3CDTF">2024-12-27T16:04:57Z</dcterms:modified>
</cp:coreProperties>
</file>